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715"/>
  </x:bookViews>
  <x:sheets>
    <x:sheet name="공원현황" sheetId="1" r:id="rId4"/>
    <x:sheet name="④공원확인검토" sheetId="2" state="hidden" r:id="rId5"/>
    <x:sheet name="녹지현황" sheetId="3" r:id="rId6"/>
  </x:sheets>
  <x:definedNames>
    <x:definedName name="_xlnm._FilterDatabase" localSheetId="0" hidden="1">공원현황!$B$37:$T$54</x:definedName>
    <x:definedName name="_xlnm.Print_Area">#REF!</x:definedName>
    <x:definedName name="_xlnm.Print_Area" localSheetId="0">공원현황!$A$1:$T$1390</x:definedName>
    <x:definedName name="_xlnm.Print_Area" localSheetId="1">④공원확인검토!$A$159:$U$175</x:definedName>
    <x:definedName name="_xlnm.Print_Area" localSheetId="2">녹지현황!$A$1:$R$1269</x:definedName>
    <x:definedName name="_xlnm.Print_Titles">#REF!</x:definedName>
    <x:definedName name="_xlnm.Print_Titles" localSheetId="0">공원현황!$3:$4</x:definedName>
    <x:definedName name="_xlnm.Print_Titles" localSheetId="1">④공원확인검토!$160:$161</x:definedName>
    <x:definedName name="_xlnm.Print_Titles" localSheetId="2">녹지현황!$3:$4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admin</x:author>
    <x:author>user</x:author>
  </x:authors>
  <x:commentList>
    <x:comment ref="B19:B1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262
</x:t>
        </x:r>
        <x:r>
          <x:rPr>
            <x:rFont val="돋움"/>
            <x:sz val="9"/>
            <x:color rgb="ff000000"/>
          </x:rPr>
          <x:t>지번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부여되어있음
</x:t>
        </x:r>
      </x:text>
    </x:comment>
    <x:comment ref="B27:B27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255 </x:t>
        </x:r>
        <x:r>
          <x:rPr>
            <x:rFont val="돋움"/>
            <x:sz val="9"/>
            <x:color rgb="ff000000"/>
          </x:rPr>
          <x:t xml:space="preserve">주소다름
</x:t>
        </x:r>
      </x:text>
    </x:comment>
    <x:comment ref="B28:B28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250 </x:t>
        </x:r>
        <x:r>
          <x:rPr>
            <x:rFont val="돋움"/>
            <x:sz val="9"/>
            <x:color rgb="ff000000"/>
          </x:rPr>
          <x:t xml:space="preserve">주소다름
</x:t>
        </x:r>
      </x:text>
    </x:comment>
    <x:comment ref="B29:B2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249 </x:t>
        </x:r>
        <x:r>
          <x:rPr>
            <x:rFont val="돋움"/>
            <x:sz val="9"/>
            <x:color rgb="ff000000"/>
          </x:rPr>
          <x:t xml:space="preserve">주소다름
</x:t>
        </x:r>
      </x:text>
    </x:comment>
    <x:comment ref="B30:B30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248 </x:t>
        </x:r>
        <x:r>
          <x:rPr>
            <x:rFont val="돋움"/>
            <x:sz val="9"/>
            <x:color rgb="ff000000"/>
          </x:rPr>
          <x:t xml:space="preserve">주소다름
</x:t>
        </x:r>
      </x:text>
    </x:comment>
    <x:comment ref="B31:B31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247 </x:t>
        </x:r>
        <x:r>
          <x:rPr>
            <x:rFont val="돋움"/>
            <x:sz val="9"/>
            <x:color rgb="ff000000"/>
          </x:rPr>
          <x:t xml:space="preserve">주소다름
</x:t>
        </x:r>
      </x:text>
    </x:comment>
    <x:comment ref="B148:B148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896 </x:t>
        </x:r>
        <x:r>
          <x:rPr>
            <x:rFont val="돋움"/>
            <x:sz val="9"/>
            <x:color rgb="ff000000"/>
          </x:rPr>
          <x:t>주소</x:t>
        </x:r>
      </x:text>
    </x:comment>
    <x:comment ref="B207:B207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1118 ,1119 
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바뀜</x:t>
        </x:r>
        <x:r>
          <x:rPr>
            <x:rFont val="Tahoma"/>
            <x:sz val="9"/>
            <x:color rgb="ff000000"/>
          </x:rPr>
          <x:t xml:space="preserve">!
</x:t>
        </x:r>
      </x:text>
    </x:comment>
    <x:comment ref="B202:B20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11"/>
            <x:color rgb="ff000000"/>
          </x:rPr>
          <x:t xml:space="preserve">1099 </x:t>
        </x:r>
        <x:r>
          <x:rPr>
            <x:rFont val="돋움"/>
            <x:sz val="11"/>
            <x:color rgb="ff000000"/>
          </x:rPr>
          <x:t>주소</x:t>
        </x:r>
      </x:text>
    </x:comment>
    <x:comment ref="B537:B537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580 </x:t>
        </x:r>
        <x:r>
          <x:rPr>
            <x:rFont val="돋움"/>
            <x:sz val="9"/>
            <x:color rgb="ff000000"/>
          </x:rPr>
          <x:t>주소</x:t>
        </x:r>
      </x:text>
    </x:comment>
    <x:comment ref="B526:B526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581 </x:t>
        </x:r>
        <x:r>
          <x:rPr>
            <x:rFont val="돋움"/>
            <x:sz val="9"/>
            <x:color rgb="ff000000"/>
          </x:rPr>
          <x:t>주소</x:t>
        </x:r>
      </x:text>
    </x:comment>
    <x:comment ref="B529:B52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11"/>
            <x:color rgb="ff000000"/>
          </x:rPr>
          <x:t xml:space="preserve">584
</x:t>
        </x:r>
        <x:r>
          <x:rPr>
            <x:rFont val="돋움"/>
            <x:sz val="11"/>
            <x:color rgb="ff000000"/>
          </x:rPr>
          <x:t>잠다리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공원</x:t>
        </x:r>
        <x:r>
          <x:rPr>
            <x:rFont val="Tahoma"/>
            <x:sz val="11"/>
            <x:color rgb="ff000000"/>
          </x:rPr>
          <x:t xml:space="preserve"> '</x:t>
        </x:r>
        <x:r>
          <x:rPr>
            <x:rFont val="돋움"/>
            <x:sz val="11"/>
            <x:color rgb="ff000000"/>
          </x:rPr>
          <x:t>잠</x:t>
        </x:r>
        <x:r>
          <x:rPr>
            <x:rFont val="Tahoma"/>
            <x:sz val="11"/>
            <x:color rgb="ff000000"/>
          </x:rPr>
          <x:t>!!'</x:t>
        </x:r>
      </x:text>
    </x:comment>
    <x:comment ref="B515:B515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554 </x:t>
        </x:r>
        <x:r>
          <x:rPr>
            <x:rFont val="돋움"/>
            <x:sz val="9"/>
            <x:color rgb="ff000000"/>
          </x:rPr>
          <x:t>주소</x:t>
        </x:r>
      </x:text>
    </x:comment>
    <x:comment ref="B471:B471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586 </x:t>
        </x:r>
        <x:r>
          <x:rPr>
            <x:rFont val="돋움"/>
            <x:sz val="9"/>
            <x:color rgb="ff000000"/>
          </x:rPr>
          <x:t xml:space="preserve">뗏마루
</x:t>
        </x:r>
      </x:text>
    </x:comment>
    <x:comment ref="B503:B50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561 </x:t>
        </x:r>
        <x:r>
          <x:rPr>
            <x:rFont val="돋움"/>
            <x:sz val="9"/>
            <x:color rgb="ff000000"/>
          </x:rPr>
          <x:t>주소</x:t>
        </x:r>
      </x:text>
    </x:comment>
    <x:comment ref="B538:B538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597
</x:t>
        </x:r>
        <x:r>
          <x:rPr>
            <x:rFont val="돋움"/>
            <x:sz val="9"/>
            <x:color rgb="ff000000"/>
          </x:rPr>
          <x:t>주소</x:t>
        </x:r>
      </x:text>
    </x:comment>
    <x:comment ref="B480:B480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571 </x:t>
        </x:r>
        <x:r>
          <x:rPr>
            <x:rFont val="돋움"/>
            <x:sz val="9"/>
            <x:color rgb="ff000000"/>
          </x:rPr>
          <x:t>주소</x:t>
        </x:r>
      </x:text>
    </x:comment>
    <x:comment ref="B500:B500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642 </x:t>
        </x:r>
        <x:r>
          <x:rPr>
            <x:rFont val="돋움"/>
            <x:sz val="9"/>
            <x:color rgb="ff000000"/>
          </x:rPr>
          <x:t>시설명</x:t>
        </x:r>
        <x:r>
          <x:rPr>
            <x:rFont val="Tahoma"/>
            <x:sz val="9"/>
            <x:color rgb="ff000000"/>
          </x:rPr>
          <x:t xml:space="preserve">, </x:t>
        </x:r>
        <x:r>
          <x:rPr>
            <x:rFont val="돋움"/>
            <x:sz val="9"/>
            <x:color rgb="ff000000"/>
          </x:rPr>
          <x:t>주소</x:t>
        </x:r>
      </x:text>
    </x:comment>
    <x:comment ref="B483:B48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643~649
 </x:t>
        </x:r>
        <x:r>
          <x:rPr>
            <x:rFont val="돋움"/>
            <x:sz val="9"/>
            <x:color rgb="ff000000"/>
          </x:rPr>
          <x:t>시설명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주소</x:t>
        </x:r>
      </x:text>
    </x:comment>
    <x:comment ref="B523:B52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660 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면적</x:t>
        </x:r>
      </x:text>
    </x:comment>
    <x:comment ref="B622:B62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721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D556:D556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이것도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서식없는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결과값
</x:t>
        </x:r>
      </x:text>
    </x:comment>
    <x:comment ref="B599:B59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11"/>
            <x:color rgb="ff000000"/>
          </x:rPr>
          <x:t xml:space="preserve">781 
</x:t>
        </x:r>
        <x:r>
          <x:rPr>
            <x:rFont val="돋움"/>
            <x:sz val="11"/>
            <x:color rgb="ff000000"/>
          </x:rPr>
          <x:t>시설명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다름</x:t>
        </x:r>
      </x:text>
    </x:comment>
    <x:comment ref="D620:D620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이것도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서식없는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값
</x:t>
        </x:r>
      </x:text>
    </x:comment>
    <x:comment ref="B761:B761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11"/>
            <x:color rgb="ff000000"/>
          </x:rPr>
          <x:t xml:space="preserve">
1054 </x:t>
        </x:r>
        <x:r>
          <x:rPr>
            <x:rFont val="돋움"/>
            <x:sz val="11"/>
            <x:color rgb="ff000000"/>
          </x:rPr>
          <x:t>주소</x:t>
        </x:r>
      </x:text>
    </x:comment>
    <x:comment ref="B768:B768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1056~ 1059</x:t>
        </x:r>
        <x:r>
          <x:rPr>
            <x:rFont val="돋움"/>
            <x:sz val="9"/>
            <x:color rgb="ff000000"/>
          </x:rPr>
          <x:t>일거같은데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맞는게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단하나도</x:t>
        </x:r>
        <x:r>
          <x:rPr>
            <x:rFont val="Tahoma"/>
            <x:sz val="9"/>
            <x:color rgb="ff000000"/>
          </x:rPr>
          <x:t>…</x:t>
        </x:r>
        <x:r>
          <x:rPr>
            <x:rFont val="돋움"/>
            <x:sz val="9"/>
            <x:color rgb="ff000000"/>
          </x:rPr>
          <x:t xml:space="preserve">없다
</x:t>
        </x:r>
      </x:text>
    </x:comment>
    <x:comment ref="B726:B726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1067 </x:t>
        </x:r>
        <x:r>
          <x:rPr>
            <x:rFont val="돋움"/>
            <x:sz val="9"/>
            <x:color rgb="ff000000"/>
          </x:rPr>
          <x:t>주소</x:t>
        </x:r>
      </x:text>
    </x:comment>
    <x:comment ref="B835:B835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142 </x:t>
        </x:r>
        <x:r>
          <x:rPr>
            <x:rFont val="돋움"/>
            <x:sz val="9"/>
            <x:color rgb="ff000000"/>
          </x:rPr>
          <x:t>주소다름</x:t>
        </x:r>
      </x:text>
    </x:comment>
    <x:comment ref="B875:B875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100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895:B895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99 </x:t>
        </x:r>
        <x:r>
          <x:rPr>
            <x:rFont val="돋움"/>
            <x:sz val="9"/>
            <x:color rgb="ff000000"/>
          </x:rPr>
          <x:t>주소</x:t>
        </x:r>
      </x:text>
    </x:comment>
    <x:comment ref="B885:B885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29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887:B887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96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871:B871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94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872:B87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93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874:B874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90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880:B880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78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881:B881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75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889:B88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72 </x:t>
        </x:r>
        <x:r>
          <x:rPr>
            <x:rFont val="돋움"/>
            <x:sz val="9"/>
            <x:color rgb="ff000000"/>
          </x:rPr>
          <x:t xml:space="preserve">주소면적
</x:t>
        </x:r>
      </x:text>
    </x:comment>
    <x:comment ref="B997:B997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정정</x:t>
        </x:r>
      </x:text>
    </x:comment>
    <x:comment ref="B1006:B1006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정정</x:t>
        </x:r>
      </x:text>
    </x:comment>
    <x:comment ref="B998:B998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344 </x:t>
        </x:r>
        <x:r>
          <x:rPr>
            <x:rFont val="돋움"/>
            <x:sz val="9"/>
            <x:color rgb="ff000000"/>
          </x:rPr>
          <x:t>확인부탁드립니다</x:t>
        </x:r>
        <x:r>
          <x:rPr>
            <x:rFont val="Tahoma"/>
            <x:sz val="9"/>
            <x:color rgb="ff000000"/>
          </x:rPr>
          <x:t xml:space="preserve">.
</x:t>
        </x:r>
        <x:r>
          <x:rPr>
            <x:rFont val="돋움"/>
            <x:sz val="9"/>
            <x:color rgb="ff000000"/>
          </x:rPr>
          <x:t>확인완료</x:t>
        </x:r>
      </x:text>
    </x:comment>
    <x:comment ref="B1001:B1001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343</x:t>
        </x:r>
        <x:r>
          <x:rPr>
            <x:rFont val="돋움"/>
            <x:sz val="9"/>
            <x:color rgb="ff000000"/>
          </x:rPr>
          <x:t>번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확인부탁드립니다</x:t>
        </x:r>
        <x:r>
          <x:rPr>
            <x:rFont val="Tahoma"/>
            <x:sz val="9"/>
            <x:color rgb="ff000000"/>
          </x:rPr>
          <x:t xml:space="preserve">.
</x:t>
        </x:r>
      </x:text>
    </x:comment>
    <x:comment ref="B1089:B108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 xml:space="preserve">확인필요
</x:t>
        </x:r>
      </x:text>
    </x:comment>
    <x:comment ref="B1153:B115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945 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면적</x:t>
        </x:r>
      </x:text>
    </x:comment>
    <x:comment ref="B1200:B1200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270 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다름
</x:t>
        </x:r>
      </x:text>
    </x:comment>
    <x:comment ref="B1202:B120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269 </x:t>
        </x:r>
        <x:r>
          <x:rPr>
            <x:rFont val="돋움"/>
            <x:sz val="9"/>
            <x:color rgb="ff000000"/>
          </x:rPr>
          <x:t xml:space="preserve">주소다름
</x:t>
        </x:r>
      </x:text>
    </x:comment>
    <x:comment ref="B1213:B121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11"/>
            <x:color rgb="ff000000"/>
          </x:rPr>
          <x:t xml:space="preserve">445
</x:t>
        </x:r>
        <x:r>
          <x:rPr>
            <x:rFont val="돋움"/>
            <x:sz val="11"/>
            <x:color rgb="ff000000"/>
          </x:rPr>
          <x:t>시설명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면적
주소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정정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 xml:space="preserve">
면적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맞음</x:t>
        </x:r>
      </x:text>
    </x:comment>
    <x:comment ref="B1231:B1231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11"/>
            <x:color rgb="ff000000"/>
          </x:rPr>
          <x:t xml:space="preserve">1122
</x:t>
        </x:r>
        <x:r>
          <x:rPr>
            <x:rFont val="돋움"/>
            <x:sz val="11"/>
            <x:color rgb="ff000000"/>
          </x:rPr>
          <x:t>둘중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하나는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있을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것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같은데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맞는게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없음</x:t>
        </x:r>
        <x:r>
          <x:rPr>
            <x:rFont val="Tahoma"/>
            <x:sz val="11"/>
            <x:color rgb="ff000000"/>
          </x:rPr>
          <x:t>..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B1256:B1256" authorId="0">
      <x:text>
        <x:r>
          <x:rPr>
            <x:rFont val="Tahoma"/>
            <x:sz val="9"/>
            <x:color rgb="ff000000"/>
            <x:b val="1"/>
          </x:rPr>
          <x:t xml:space="preserve">user: 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정황상</x:t>
        </x:r>
        <x:r>
          <x:rPr>
            <x:rFont val="Tahoma"/>
            <x:sz val="11"/>
            <x:color rgb="ff000000"/>
          </x:rPr>
          <x:t xml:space="preserve"> 678~681 </x:t>
        </x:r>
        <x:r>
          <x:rPr>
            <x:rFont val="돋움"/>
            <x:sz val="11"/>
            <x:color rgb="ff000000"/>
          </x:rPr>
          <x:t>인것같은데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시설명</x:t>
        </x:r>
        <x:r>
          <x:rPr>
            <x:rFont val="Tahoma"/>
            <x:sz val="11"/>
            <x:color rgb="ff000000"/>
          </x:rPr>
          <x:t xml:space="preserve">, </x:t>
        </x:r>
        <x:r>
          <x:rPr>
            <x:rFont val="돋움"/>
            <x:sz val="11"/>
            <x:color rgb="ff000000"/>
          </x:rPr>
          <x:t>주소</x:t>
        </x:r>
        <x:r>
          <x:rPr>
            <x:rFont val="Tahoma"/>
            <x:sz val="11"/>
            <x:color rgb="ff000000"/>
          </x:rPr>
          <x:t xml:space="preserve">, </x:t>
        </x:r>
        <x:r>
          <x:rPr>
            <x:rFont val="돋움"/>
            <x:sz val="11"/>
            <x:color rgb="ff000000"/>
          </x:rPr>
          <x:t>면적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다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다릅니다</x:t>
        </x:r>
        <x:r>
          <x:rPr>
            <x:rFont val="Tahoma"/>
            <x:sz val="11"/>
            <x:color rgb="ff000000"/>
          </x:rPr>
          <x:t>..</x:t>
        </x:r>
      </x:text>
    </x:comment>
    <x:comment ref="B1274:B1274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공원이름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확인
</x:t>
        </x:r>
      </x:text>
    </x:comment>
    <x:comment ref="B1309:B130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689 
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면적</x:t>
        </x:r>
      </x:text>
    </x:comment>
    <x:comment ref="B1322:B132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11"/>
            <x:color rgb="ff000000"/>
          </x:rPr>
          <x:t xml:space="preserve">920
</x:t>
        </x:r>
        <x:r>
          <x:rPr>
            <x:rFont val="돋움"/>
            <x:sz val="11"/>
            <x:color rgb="ff000000"/>
          </x:rPr>
          <x:t xml:space="preserve">주소
</x:t>
        </x:r>
      </x:text>
    </x:comment>
    <x:comment ref="B792:B79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990
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
</x:t>
        </x:r>
      </x:text>
    </x:comment>
    <x:comment ref="B733:B73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998 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</x:text>
    </x:comment>
    <x:comment ref="B750:B750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999 </x:t>
        </x:r>
        <x:r>
          <x:rPr>
            <x:rFont val="돋움"/>
            <x:sz val="9"/>
            <x:color rgb="ff000000"/>
          </x:rPr>
          <x:t>주소</x:t>
        </x:r>
      </x:text>
    </x:comment>
    <x:comment ref="B812:B81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1014
</x:t>
        </x:r>
        <x:r>
          <x:rPr>
            <x:rFont val="돋움"/>
            <x:sz val="9"/>
            <x:color rgb="ff000000"/>
          </x:rPr>
          <x:t>시설명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탐옥</x:t>
        </x:r>
        <x:r>
          <x:rPr>
            <x:rFont val="Tahoma"/>
            <x:sz val="9"/>
            <x:color rgb="ff000000"/>
          </x:rPr>
          <x:t xml:space="preserve"> vs </x:t>
        </x:r>
        <x:r>
          <x:rPr>
            <x:rFont val="돋움"/>
            <x:sz val="9"/>
            <x:color rgb="ff000000"/>
          </x:rPr>
          <x:t>탁옥</x:t>
        </x:r>
      </x:text>
    </x:comment>
    <x:comment ref="B26:B26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256 </x:t>
        </x:r>
        <x:r>
          <x:rPr>
            <x:rFont val="돋움"/>
            <x:sz val="9"/>
            <x:color rgb="ff000000"/>
          </x:rPr>
          <x:t xml:space="preserve">주소다름
</x:t>
        </x:r>
      </x:text>
    </x:comment>
    <x:comment ref="B67:B67" authorId="0">
      <x:text>
        <x:r>
          <x:rPr>
            <x:rFont val="Tahoma"/>
            <x:sz val="40"/>
            <x:color rgb="ff000000"/>
            <x:b val="1"/>
          </x:rPr>
          <x:t>user:</x:t>
        </x:r>
        <x:r>
          <x:rPr>
            <x:rFont val="Tahoma"/>
            <x:sz val="40"/>
            <x:color rgb="ff000000"/>
          </x:rPr>
          <x:t xml:space="preserve">
324 </x:t>
        </x:r>
        <x:r>
          <x:rPr>
            <x:rFont val="돋움"/>
            <x:sz val="40"/>
            <x:color rgb="ff000000"/>
          </x:rPr>
          <x:t>주소</x:t>
        </x:r>
        <x:r>
          <x:rPr>
            <x:rFont val="Tahoma"/>
            <x:sz val="40"/>
            <x:color rgb="ff000000"/>
          </x:rPr>
          <x:t xml:space="preserve"> </x:t>
        </x:r>
        <x:r>
          <x:rPr>
            <x:rFont val="돋움"/>
            <x:sz val="40"/>
            <x:color rgb="ff000000"/>
          </x:rPr>
          <x:t xml:space="preserve">다름
</x:t>
        </x:r>
      </x:text>
    </x:comment>
    <x:comment ref="B273:B27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181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F80:F80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돋움"/>
            <x:sz val="9"/>
            <x:color rgb="ff000000"/>
            <x:b val="1"/>
          </x:rPr>
          <x:t>미추</x:t>
        </x:r>
        <x:r>
          <x:rPr>
            <x:rFont val="Tahoma"/>
            <x:sz val="9"/>
            <x:color rgb="ff000000"/>
            <x:b val="1"/>
          </x:rPr>
          <x:t>2,3,4,5,6,7,B</x:t>
        </x:r>
        <x:r>
          <x:rPr>
            <x:rFont val="돋움"/>
            <x:sz val="9"/>
            <x:color rgb="ff000000"/>
            <x:b val="1"/>
          </x:rPr>
          <x:t>해제고시</x:t>
        </x:r>
      </x:text>
    </x:comment>
    <x:comment ref="B319:B31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20"/>
            <x:color rgb="ff000000"/>
          </x:rPr>
          <x:t xml:space="preserve">373 </x:t>
        </x:r>
        <x:r>
          <x:rPr>
            <x:rFont val="돋움"/>
            <x:sz val="20"/>
            <x:color rgb="ff000000"/>
          </x:rPr>
          <x:t>주소</x:t>
        </x:r>
        <x:r>
          <x:rPr>
            <x:rFont val="Tahoma"/>
            <x:sz val="20"/>
            <x:color rgb="ff000000"/>
          </x:rPr>
          <x:t xml:space="preserve"> 
</x:t>
        </x:r>
        <x:r>
          <x:rPr>
            <x:rFont val="돋움"/>
            <x:sz val="20"/>
            <x:color rgb="ff000000"/>
          </x:rPr>
          <x:t>주소</x:t>
        </x:r>
        <x:r>
          <x:rPr>
            <x:rFont val="Tahoma"/>
            <x:sz val="20"/>
            <x:color rgb="ff000000"/>
          </x:rPr>
          <x:t xml:space="preserve"> </x:t>
        </x:r>
        <x:r>
          <x:rPr>
            <x:rFont val="돋움"/>
            <x:sz val="20"/>
            <x:color rgb="ff000000"/>
          </x:rPr>
          <x:t>정정</x:t>
        </x:r>
        <x:r>
          <x:rPr>
            <x:rFont val="Tahoma"/>
            <x:sz val="20"/>
            <x:color rgb="ff000000"/>
          </x:rPr>
          <x:t xml:space="preserve"> </x:t>
        </x:r>
        <x:r>
          <x:rPr>
            <x:rFont val="돋움"/>
            <x:sz val="20"/>
            <x:color rgb="ff000000"/>
          </x:rPr>
          <x:t xml:space="preserve">완료
</x:t>
        </x:r>
      </x:text>
    </x:comment>
    <x:comment ref="B321:B321" authorId="0">
      <x:text>
        <x:r>
          <x:rPr>
            <x:rFont val="Tahoma"/>
            <x:sz val="28"/>
            <x:color rgb="ff000000"/>
            <x:b val="1"/>
          </x:rPr>
          <x:t xml:space="preserve">use
</x:t>
        </x:r>
        <x:r>
          <x:rPr>
            <x:rFont val="Tahoma"/>
            <x:sz val="28"/>
            <x:color rgb="ff000000"/>
          </x:rPr>
          <x:t xml:space="preserve">348 </x:t>
        </x:r>
        <x:r>
          <x:rPr>
            <x:rFont val="돋움"/>
            <x:sz val="28"/>
            <x:color rgb="ff000000"/>
          </x:rPr>
          <x:t>주소
주소변경완료</x:t>
        </x:r>
      </x:text>
    </x:comment>
    <x:comment ref="B347:B347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391 </x:t>
        </x:r>
        <x:r>
          <x:rPr>
            <x:rFont val="돋움"/>
            <x:sz val="9"/>
            <x:color rgb="ff000000"/>
          </x:rPr>
          <x:t>주소
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정정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완료</x:t>
        </x:r>
      </x:text>
    </x:comment>
    <x:comment ref="B362:B36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390 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면적
주소</x:t>
        </x:r>
        <x:r>
          <x:rPr>
            <x:rFont val="Tahoma"/>
            <x:sz val="9"/>
            <x:color rgb="ff000000"/>
          </x:rPr>
          <x:t>,</x:t>
        </x:r>
        <x:r>
          <x:rPr>
            <x:rFont val="돋움"/>
            <x:sz val="9"/>
            <x:color rgb="ff000000"/>
          </x:rPr>
          <x:t>면적</x:t>
        </x:r>
        <x:r>
          <x:rPr>
            <x:rFont val="Tahoma"/>
            <x:sz val="9"/>
            <x:color rgb="ff000000"/>
          </x:rPr>
          <x:t>(</x:t>
        </x:r>
        <x:r>
          <x:rPr>
            <x:rFont val="돋움"/>
            <x:sz val="9"/>
            <x:color rgb="ff000000"/>
          </x:rPr>
          <x:t>조성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완료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및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조성중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면적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구분</x:t>
        </x:r>
        <x:r>
          <x:rPr>
            <x:rFont val="Tahoma"/>
            <x:sz val="9"/>
            <x:color rgb="ff000000"/>
          </x:rPr>
          <x:t>),</x:t>
        </x:r>
        <x:r>
          <x:rPr>
            <x:rFont val="돋움"/>
            <x:sz val="9"/>
            <x:color rgb="ff000000"/>
          </x:rPr>
          <x:t>고시번호</x:t>
        </x:r>
        <x:r>
          <x:rPr>
            <x:rFont val="Tahoma"/>
            <x:sz val="9"/>
            <x:color rgb="ff000000"/>
          </x:rPr>
          <x:t xml:space="preserve"> 
</x:t>
        </x:r>
        <x:r>
          <x:rPr>
            <x:rFont val="돋움"/>
            <x:sz val="9"/>
            <x:color rgb="ff000000"/>
          </x:rPr>
          <x:t>정정완료</x:t>
        </x:r>
      </x:text>
    </x:comment>
    <x:comment ref="B363:B36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402 </x:t>
        </x:r>
        <x:r>
          <x:rPr>
            <x:rFont val="돋움"/>
            <x:sz val="9"/>
            <x:color rgb="ff000000"/>
          </x:rPr>
          <x:t>주소
맞는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주소임</x:t>
        </x:r>
      </x:text>
    </x:comment>
    <x:comment ref="B1003:B100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정정
</x:t>
        </x:r>
      </x:text>
    </x:comment>
    <x:comment ref="A1004:A1004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 xml:space="preserve">면적확인필요
</x:t>
        </x:r>
        <x:r>
          <x:rPr>
            <x:rFont val="Tahoma"/>
            <x:sz val="9"/>
            <x:color rgb="ff000000"/>
          </x:rPr>
          <x:t>29774.8</x:t>
        </x:r>
        <x:r>
          <x:rPr>
            <x:rFont val="돋움"/>
            <x:sz val="9"/>
            <x:color rgb="ff000000"/>
          </x:rPr>
          <x:t>이라는데
지금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계산한건</x:t>
        </x:r>
        <x:r>
          <x:rPr>
            <x:rFont val="Tahoma"/>
            <x:sz val="9"/>
            <x:color rgb="ff000000"/>
          </x:rPr>
          <x:t xml:space="preserve"> 29232.5
</x:t>
        </x:r>
      </x:text>
    </x:comment>
    <x:comment ref="D1004:D1004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서식을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쓰지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않는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이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결과값</x:t>
        </x:r>
        <x:r>
          <x:rPr>
            <x:rFont val="Tahoma"/>
            <x:sz val="9"/>
            <x:color rgb="ff000000"/>
          </x:rPr>
          <x:t xml:space="preserve">.. </x:t>
        </x:r>
        <x:r>
          <x:rPr>
            <x:rFont val="돋움"/>
            <x:sz val="9"/>
            <x:color rgb="ff000000"/>
          </x:rPr>
          <x:t>어케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해석해야할지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확인해보기</x:t>
        </x:r>
        <x:r>
          <x:rPr>
            <x:rFont val="Tahoma"/>
            <x:sz val="9"/>
            <x:color rgb="ff000000"/>
          </x:rPr>
          <x:t xml:space="preserve"> 
</x:t>
        </x:r>
      </x:text>
    </x:comment>
    <x:comment ref="B380:B380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510 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392:B392" authorId="2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508
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, </x:t>
        </x:r>
        <x:r>
          <x:rPr>
            <x:rFont val="돋움"/>
            <x:sz val="9"/>
            <x:color rgb="ff000000"/>
          </x:rPr>
          <x:t>면적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다름
</x:t>
        </x:r>
      </x:text>
    </x:comment>
    <x:comment ref="B402:B402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503
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405:B405" authorId="1">
      <x:text>
        <x:r>
          <x:rPr>
            <x:rFont val="Tahoma"/>
            <x:sz val="9"/>
            <x:color rgb="ff000000"/>
            <x:b val="1"/>
          </x:rPr>
          <x:t xml:space="preserve">user:
500
</x:t>
        </x:r>
        <x:r>
          <x:rPr>
            <x:rFont val="돋움"/>
            <x:sz val="9"/>
            <x:color rgb="ff000000"/>
            <x:b val="1"/>
          </x:rPr>
          <x:t>주소</x:t>
        </x:r>
        <x:r>
          <x:rPr>
            <x:rFont val="Tahoma"/>
            <x:sz val="9"/>
            <x:color rgb="ff000000"/>
            <x:b val="1"/>
          </x:rPr>
          <x:t xml:space="preserve"> 
</x:t>
        </x:r>
        <x:r>
          <x:rPr>
            <x:rFont val="돋움"/>
            <x:sz val="9"/>
            <x:color rgb="ff000000"/>
            <x:b val="1"/>
          </x:rPr>
          <x:t xml:space="preserve">
</x:t>
        </x:r>
      </x:text>
    </x:comment>
    <x:comment ref="B407:B407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501
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417:B417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498
</x:t>
        </x:r>
        <x:r>
          <x:rPr>
            <x:rFont val="돋움"/>
            <x:sz val="9"/>
            <x:color rgb="ff000000"/>
          </x:rPr>
          <x:t xml:space="preserve">주소
</x:t>
        </x:r>
      </x:text>
    </x:comment>
    <x:comment ref="B1010:B1010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454
</x:t>
        </x:r>
        <x:r>
          <x:rPr>
            <x:rFont val="돋움"/>
            <x:sz val="9"/>
            <x:color rgb="ff000000"/>
          </x:rPr>
          <x:t>주소</x:t>
        </x:r>
      </x:text>
    </x:comment>
    <x:comment ref="B1019:B1019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452
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, </x:t>
        </x:r>
        <x:r>
          <x:rPr>
            <x:rFont val="돋움"/>
            <x:sz val="9"/>
            <x:color rgb="ff000000"/>
          </x:rPr>
          <x:t>면적</x:t>
        </x:r>
      </x:text>
    </x:comment>
    <x:comment ref="N1042:N104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경제송도</x:t>
        </x:r>
        <x:r>
          <x:rPr>
            <x:rFont val="Tahoma"/>
            <x:sz val="9"/>
            <x:color rgb="ff000000"/>
          </x:rPr>
          <x:t xml:space="preserve">14 </x:t>
        </x:r>
        <x:r>
          <x:rPr>
            <x:rFont val="돋움"/>
            <x:sz val="9"/>
            <x:color rgb="ff000000"/>
          </x:rPr>
          <x:t>근린공원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보면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조성중이라고</x:t>
        </x:r>
        <x:r>
          <x:rPr>
            <x:rFont val="Tahoma"/>
            <x:sz val="9"/>
            <x:color rgb="ff000000"/>
          </x:rPr>
          <x:t xml:space="preserve">..
</x:t>
        </x:r>
      </x:text>
    </x:comment>
    <x:comment ref="R1042:R104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경제송도</x:t>
        </x:r>
        <x:r>
          <x:rPr>
            <x:rFont val="Tahoma"/>
            <x:sz val="9"/>
            <x:color rgb="ff000000"/>
          </x:rPr>
          <x:t xml:space="preserve">14 </x:t>
        </x:r>
        <x:r>
          <x:rPr>
            <x:rFont val="돋움"/>
            <x:sz val="9"/>
            <x:color rgb="ff000000"/>
          </x:rPr>
          <x:t>근린공원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보면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조성중이라고</x:t>
        </x:r>
        <x:r>
          <x:rPr>
            <x:rFont val="Tahoma"/>
            <x:sz val="9"/>
            <x:color rgb="ff000000"/>
          </x:rPr>
          <x:t xml:space="preserve">..
</x:t>
        </x:r>
      </x:text>
    </x:comment>
    <x:comment ref="B107:B107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11"/>
            <x:color rgb="ff000000"/>
          </x:rPr>
          <x:t xml:space="preserve">669 </x:t>
        </x:r>
        <x:r>
          <x:rPr>
            <x:rFont val="돋움"/>
            <x:sz val="11"/>
            <x:color rgb="ff000000"/>
          </x:rPr>
          <x:t>주소</x:t>
        </x:r>
        <x:r>
          <x:rPr>
            <x:rFont val="Tahoma"/>
            <x:sz val="11"/>
            <x:color rgb="ff000000"/>
          </x:rPr>
          <x:t xml:space="preserve">, </x:t>
        </x:r>
        <x:r>
          <x:rPr>
            <x:rFont val="돋움"/>
            <x:sz val="11"/>
            <x:color rgb="ff000000"/>
          </x:rPr>
          <x:t>면적</x:t>
        </x:r>
        <x:r>
          <x:rPr>
            <x:rFont val="Tahoma"/>
            <x:sz val="11"/>
            <x:color rgb="ff000000"/>
          </x:rPr>
          <x:t xml:space="preserve"> </x:t>
        </x:r>
        <x:r>
          <x:rPr>
            <x:rFont val="돋움"/>
            <x:sz val="11"/>
            <x:color rgb="ff000000"/>
          </x:rPr>
          <x:t>다름</x:t>
        </x:r>
      </x:text>
    </x:comment>
    <x:comment ref="B121:B121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665 </x:t>
        </x:r>
        <x:r>
          <x:rPr>
            <x:rFont val="돋움"/>
            <x:sz val="9"/>
            <x:color rgb="ff000000"/>
          </x:rPr>
          <x:t>주소</x:t>
        </x:r>
      </x:text>
    </x:comment>
    <x:comment ref="B1055:B1055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529 </x:t>
        </x:r>
        <x:r>
          <x:rPr>
            <x:rFont val="돋움"/>
            <x:sz val="9"/>
            <x:color rgb="ff000000"/>
          </x:rPr>
          <x:t>주소</x:t>
        </x:r>
      </x:text>
    </x:comment>
    <x:comment ref="F1060:F1060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이거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아마도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지금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면적이랑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엄청</x:t>
        </x:r>
        <x:r>
          <x:rPr>
            <x:rFont val="Tahoma"/>
            <x:sz val="9"/>
            <x:color rgb="ff000000"/>
          </x:rPr>
          <x:t xml:space="preserve"> </x:t>
        </x:r>
      </x:text>
    </x:comment>
    <x:comment ref="B1109:B110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841
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 </x:t>
        </x:r>
        <x:r>
          <x:rPr>
            <x:rFont val="돋움"/>
            <x:sz val="9"/>
            <x:color rgb="ff000000"/>
          </x:rPr>
          <x:t>면적</x:t>
        </x:r>
      </x:text>
    </x:comment>
    <x:comment ref="B1112:B111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831 </x:t>
        </x:r>
        <x:r>
          <x:rPr>
            <x:rFont val="돋움"/>
            <x:sz val="9"/>
            <x:color rgb="ff000000"/>
          </x:rPr>
          <x:t>주소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면적</x:t>
        </x:r>
      </x:text>
    </x:comment>
    <x:comment ref="B934:B934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돋움"/>
            <x:sz val="9"/>
            <x:color rgb="ff000000"/>
            <x:b val="1"/>
          </x:rPr>
          <x:t>관리청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확인필요
계양공원사업소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 xml:space="preserve">서구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B44:B44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현재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조성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완료된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동화공원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및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미조성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동화공원으로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분리</x:t>
        </x:r>
      </x:text>
    </x:comment>
    <x:comment ref="B45:B45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현재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조성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완료된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송내공원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및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미조성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송내공원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분리</x:t>
        </x:r>
      </x:text>
    </x:comment>
    <x:comment ref="A65:A65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한신공원이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서구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어린이공원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현황에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없음
</x:t>
        </x:r>
      </x:text>
    </x:comment>
    <x:comment ref="B76:B76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v140  </x:t>
        </x:r>
        <x:r>
          <x:rPr>
            <x:rFont val="돋움"/>
            <x:sz val="9"/>
            <x:color rgb="ff000000"/>
          </x:rPr>
          <x:t>서인공원이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루원시티로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리모데링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된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케이스</x:t>
        </x:r>
        <x:r>
          <x:rPr>
            <x:rFont val="Tahoma"/>
            <x:sz val="9"/>
            <x:color rgb="ff000000"/>
          </x:rPr>
          <x:t xml:space="preserve">?
</x:t>
        </x:r>
      </x:text>
    </x:comment>
    <x:comment ref="B109:B109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어린이공원으로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변경</x:t>
        </x:r>
        <x:r>
          <x:rPr>
            <x:rFont val="Tahoma"/>
            <x:sz val="9"/>
            <x:color rgb="ff000000"/>
          </x:rPr>
          <x:t xml:space="preserve"> 
</x:t>
        </x:r>
        <x:r>
          <x:rPr>
            <x:rFont val="돋움"/>
            <x:sz val="9"/>
            <x:color rgb="ff000000"/>
          </x:rPr>
          <x:t>비고란에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적기만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하면될지
</x:t>
        </x:r>
      </x:text>
    </x:comment>
    <x:comment ref="B157:B157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공원이름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확인
</x:t>
        </x:r>
      </x:text>
    </x:comment>
    <x:comment ref="B175:B175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Tahoma"/>
            <x:sz val="11"/>
            <x:color rgb="ff000000"/>
          </x:rPr>
          <x:t xml:space="preserve">920
</x:t>
        </x:r>
        <x:r>
          <x:rPr>
            <x:rFont val="돋움"/>
            <x:sz val="11"/>
            <x:color rgb="ff000000"/>
          </x:rPr>
          <x:t xml:space="preserve">주소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<x:sst xmlns:r="http://schemas.openxmlformats.org/officeDocument/2006/relationships" xmlns:c="http://schemas.openxmlformats.org/drawingml/2006/chart" xmlns:x="http://schemas.openxmlformats.org/spreadsheetml/2006/main" count="20672" uniqueCount="7568">
  <x:si>
    <x:t>서고233
(19.12.16)</x:t>
  </x:si>
  <x:si>
    <x:t>인고137
(14. 6.23)</x:t>
  </x:si>
  <x:si>
    <x:t>인고199
(14. 9.17)</x:t>
  </x:si>
  <x:si>
    <x:t>인고154
(96. 9. 2)</x:t>
  </x:si>
  <x:si>
    <x:t>남동고129
(12.11.30)</x:t>
  </x:si>
  <x:si>
    <x:t>서구 가정동 71-151 일원</x:t>
  </x:si>
  <x:si>
    <x:t>서구 마전동 산120-4 일원</x:t>
  </x:si>
  <x:si>
    <x:t>강화해명해수온천제2종지구단위계획구역</x:t>
  </x:si>
  <x:si>
    <x:t>중구 운서동 3050-1</x:t>
  </x:si>
  <x:si>
    <x:t>미단시티 12호
근린공원</x:t>
  </x:si>
  <x:si>
    <x:t>인고30
(02. 2.19)</x:t>
  </x:si>
  <x:si>
    <x:t>인고37
(09. 1.28)</x:t>
  </x:si>
  <x:si>
    <x:t>귤현도시개발구역외 기반</x:t>
  </x:si>
  <x:si>
    <x:t>24.11.7</x:t>
  </x:si>
  <x:si>
    <x:t>계 352,538.8(남구:78,715.6)
※공원(개소) 중복
  도로중복 184.6</x:t>
  </x:si>
  <x:si>
    <x:t>공원명</x:t>
  </x:si>
  <x:si>
    <x:t>남동구</x:t>
  </x:si>
  <x:si>
    <x:t>논현</x:t>
  </x:si>
  <x:si>
    <x:t>동구</x:t>
  </x:si>
  <x:si>
    <x:t>구분</x:t>
  </x:si>
  <x:si>
    <x:t xml:space="preserve"> </x:t>
  </x:si>
  <x:si>
    <x:t>-</x:t>
  </x:si>
  <x:si>
    <x:t>은봉</x:t>
  </x:si>
  <x:si>
    <x:t>5공구</x:t>
  </x:si>
  <x:si>
    <x:t>변경</x:t>
  </x:si>
  <x:si>
    <x:t>계양구</x:t>
  </x:si>
  <x:si>
    <x:t>총계</x:t>
  </x:si>
  <x:si>
    <x:t>신규</x:t>
  </x:si>
  <x:si>
    <x:t>7공구</x:t>
  </x:si>
  <x:si>
    <x:t>인천시</x:t>
  </x:si>
  <x:si>
    <x:t>부평구</x:t>
  </x:si>
  <x:si>
    <x:t>추가</x:t>
  </x:si>
  <x:si>
    <x:t>선학</x:t>
  </x:si>
  <x:si>
    <x:t>국유지</x:t>
  </x:si>
  <x:si>
    <x:t>공유지</x:t>
  </x:si>
  <x:si>
    <x:t>소래</x:t>
  </x:si>
  <x:si>
    <x:t>폐지</x:t>
  </x:si>
  <x:si>
    <x:t>학공원</x:t>
  </x:si>
  <x:si>
    <x:t>서구</x:t>
  </x:si>
  <x:si>
    <x:t>청라</x:t>
  </x:si>
  <x:si>
    <x:t>연수구</x:t>
  </x:si>
  <x:si>
    <x:t>강화군</x:t>
  </x:si>
  <x:si>
    <x:t>소계</x:t>
  </x:si>
  <x:si>
    <x:t>중구</x:t>
  </x:si>
  <x:si>
    <x:t>갯마을</x:t>
  </x:si>
  <x:si>
    <x:t>미조성</x:t>
  </x:si>
  <x:si>
    <x:t>1단계</x:t>
  </x:si>
  <x:si>
    <x:t>서운동</x:t>
  </x:si>
  <x:si>
    <x:t>영종</x:t>
  </x:si>
  <x:si>
    <x:t>4공구</x:t>
  </x:si>
  <x:si>
    <x:t>3단계</x:t>
  </x:si>
  <x:si>
    <x:t>호암</x:t>
  </x:si>
  <x:si>
    <x:t>신설</x:t>
  </x:si>
  <x:si>
    <x:t>1공구</x:t>
  </x:si>
  <x:si>
    <x:t xml:space="preserve">
</x:t>
  </x:si>
  <x:si>
    <x:t>구산동</x:t>
  </x:si>
  <x:si>
    <x:t>화랑</x:t>
  </x:si>
  <x:si>
    <x:t>녹지</x:t>
  </x:si>
  <x:si>
    <x:t>녹지①</x:t>
  </x:si>
  <x:si>
    <x:t xml:space="preserve"> -</x:t>
  </x:si>
  <x:si>
    <x:t>창리</x:t>
  </x:si>
  <x:si>
    <x:t>창리2</x:t>
  </x:si>
  <x:si>
    <x:t>오봉</x:t>
  </x:si>
  <x:si>
    <x:t>합계</x:t>
  </x:si>
  <x:si>
    <x:t>방죽</x:t>
  </x:si>
  <x:si>
    <x:t>만의골</x:t>
  </x:si>
  <x:si>
    <x:t>대공원</x:t>
  </x:si>
  <x:si>
    <x:t>너른들</x:t>
  </x:si>
  <x:si>
    <x:t>원도심</x:t>
  </x:si>
  <x:si>
    <x:t>서운</x:t>
  </x:si>
  <x:si>
    <x:t>동양동</x:t>
  </x:si>
  <x:si>
    <x:t>방축</x:t>
  </x:si>
  <x:si>
    <x:t>금송</x:t>
  </x:si>
  <x:si>
    <x:t>강화</x:t>
  </x:si>
  <x:si>
    <x:t>사유지</x:t>
  </x:si>
  <x:si>
    <x:t>준공</x:t>
  </x:si>
  <x:si>
    <x:t>동녘</x:t>
  </x:si>
  <x:si>
    <x:t>3공구</x:t>
  </x:si>
  <x:si>
    <x:t>미인가</x:t>
  </x:si>
  <x:si>
    <x:t>삭제</x:t>
  </x:si>
  <x:si>
    <x:t>IHP</x:t>
  </x:si>
  <x:si>
    <x:t>공원</x:t>
  </x:si>
  <x:si>
    <x:t>창리1</x:t>
  </x:si>
  <x:si>
    <x:t>푸른솔</x:t>
  </x:si>
  <x:si>
    <x:t>?</x:t>
  </x:si>
  <x:si>
    <x:t>산마루</x:t>
  </x:si>
  <x:si>
    <x:t>2공구</x:t>
  </x:si>
  <x:si>
    <x:t>아랫말</x:t>
  </x:si>
  <x:si>
    <x:t>송도</x:t>
  </x:si>
  <x:si>
    <x:t>가온</x:t>
  </x:si>
  <x:si>
    <x:t>오답</x:t>
  </x:si>
  <x:si>
    <x:t>인고198
(00. 1. 4)</x:t>
  </x:si>
  <x:si>
    <x:t>강화군 함허동천지구(365-1)</x:t>
  </x:si>
  <x:si>
    <x:t>인고199
(13.12.01)</x:t>
  </x:si>
  <x:si>
    <x:t>중구 운남동 1640-1 일원</x:t>
  </x:si>
  <x:si>
    <x:t>중구 중산동 1878-14 일원</x:t>
  </x:si>
  <x:si>
    <x:t>경제청190
(06.11. 8)</x:t>
  </x:si>
  <x:si>
    <x:t>인고232
(97.10.15)</x:t>
  </x:si>
  <x:si>
    <x:t>인고110
(08. 6.23)</x:t>
  </x:si>
  <x:si>
    <x:t>송도랜드마크씨티
15호 근린공원</x:t>
  </x:si>
  <x:si>
    <x:t>인천검단지구 택지개발사업(신설)</x:t>
  </x:si>
  <x:si>
    <x:t>인고413
(10.12.27)</x:t>
  </x:si>
  <x:si>
    <x:t>서구 가좌동 30-130 일원</x:t>
  </x:si>
  <x:si>
    <x:t>서구 가정동 71-170 일원</x:t>
  </x:si>
  <x:si>
    <x:t>중구 운서동 2748-3 일원</x:t>
  </x:si>
  <x:si>
    <x:t>인고255
(09. 8.17)</x:t>
  </x:si>
  <x:si>
    <x:t>풍산금속 지구단위 계획구역 및 계획</x:t>
  </x:si>
  <x:si>
    <x:t>인고364
(15.12.28)</x:t>
  </x:si>
  <x:si>
    <x:t>인고223
(13.12.16)</x:t>
  </x:si>
  <x:si>
    <x:t>중구 운남동 1580-1 일원</x:t>
  </x:si>
  <x:si>
    <x:t>남고164
(16. 9. 5)</x:t>
  </x:si>
  <x:si>
    <x:t>인고139
(10.05.24)</x:t>
  </x:si>
  <x:si>
    <x:t>인고195
(11. 8. 8)</x:t>
  </x:si>
  <x:si>
    <x:t>인고298
(17. 12.11)</x:t>
  </x:si>
  <x:si>
    <x:t>미고143
(18.10. 8)</x:t>
  </x:si>
  <x:si>
    <x:t>주안2동 473-11번지 일원</x:t>
  </x:si>
  <x:si>
    <x:t>인고319
(11.12.19)</x:t>
  </x:si>
  <x:si>
    <x:t>경제청21
(17. 5. 1)</x:t>
  </x:si>
  <x:si>
    <x:t>건고156
(92.10.12)</x:t>
  </x:si>
  <x:si>
    <x:t>인고284
(14.12.22)</x:t>
  </x:si>
  <x:si>
    <x:t>2단계, 중구 이관(2020)</x:t>
  </x:si>
  <x:si>
    <x:t>인고 255
(15.09.30)</x:t>
  </x:si>
  <x:si>
    <x:t>인고122
(99. 9.20)</x:t>
  </x:si>
  <x:si>
    <x:t>인고131
(18. 6.11)</x:t>
  </x:si>
  <x:si>
    <x:t>송월동1가 13-59번지 일원</x:t>
  </x:si>
  <x:si>
    <x:t>건고344
(70. 7.20)</x:t>
  </x:si>
  <x:si>
    <x:t>남고177
(16. 9.26)</x:t>
  </x:si>
  <x:si>
    <x:t>도화동 460
(주안동 554-5)</x:t>
  </x:si>
  <x:si>
    <x:t>주안2,4동 일원 재정비 촉진지구</x:t>
  </x:si>
  <x:si>
    <x:t>서구 마전동 515-19 일원</x:t>
  </x:si>
  <x:si>
    <x:t>인고226
(15. 9. 7)</x:t>
  </x:si>
  <x:si>
    <x:t>갯골3호수변공원
(서창4호수변공원)</x:t>
  </x:si>
  <x:si>
    <x:t>남구 주안동 1441-1 일원</x:t>
  </x:si>
  <x:si>
    <x:t>인고351
(19.11.11)</x:t>
  </x:si>
  <x:si>
    <x:t>국토부 1071
(16.12.30)</x:t>
  </x:si>
  <x:si>
    <x:t>경제청229
(16.12.26)</x:t>
  </x:si>
  <x:si>
    <x:t>인고218
(07.10.22)</x:t>
  </x:si>
  <x:si>
    <x:t>송암 박두성
역사공원</x:t>
  </x:si>
  <x:si>
    <x:t>갯골2호수변공원
(서창3호수변공원)</x:t>
  </x:si>
  <x:si>
    <x:t>인고131
(23.6.5)</x:t>
  </x:si>
  <x:si>
    <x:t>인고86
(11. 4.11)</x:t>
  </x:si>
  <x:si>
    <x:t>교동면 상용리
516번지</x:t>
  </x:si>
  <x:si>
    <x:t>간석2주택재개발정비사업 해제 후 환원처리
(2018.4.9. 인고2018-74호)</x:t>
  </x:si>
  <x:si>
    <x:t>◦첨단산업클러스터(C) 토지이용계획 변경
 (공간구조 및 위치조정)에 따른 녹지 신설</x:t>
  </x:si>
  <x:si>
    <x:t>검단지구 택지개발사업 편입
(국해부1307, 10.1.6)
(2020:검단19호공원)</x:t>
  </x:si>
  <x:si>
    <x:t>국제화복합단지                           1호 완충녹지</x:t>
  </x:si>
  <x:si>
    <x:t>루원시티 도시개발구역
인고44(2016.3.21)에 따라 어린이3호로 변경</x:t>
  </x:si>
  <x:si>
    <x:t>국제화복합단지                           7호 완충녹지</x:t>
  </x:si>
  <x:si>
    <x:t>인천검단지구 택지개발사업
국토부967(2019.1.6)에 따른 공원결정 폐지</x:t>
  </x:si>
  <x:si>
    <x:t>국제화복합단지                           5호 완충녹지</x:t>
  </x:si>
  <x:si>
    <x:t>(주안2,4동재정비촉진, 미추7구역) - 저류시설 중복 결정(3,322㎡)</x:t>
  </x:si>
  <x:si>
    <x:t>가좌라이프빌라 주택재건축 정비구역/
서고54(18.4.30)에 따른 추가</x:t>
  </x:si>
  <x:si>
    <x:t>국제화복합단지                           9호 완충녹지</x:t>
  </x:si>
  <x:si>
    <x:t>국제화복합단지                           4호 완충녹지</x:t>
  </x:si>
  <x:si>
    <x:t>국제화복합단지                           6호 완충녹지</x:t>
  </x:si>
  <x:si>
    <x:t>봉화공원                              (오류지구4호)</x:t>
  </x:si>
  <x:si>
    <x:t>인고167
(06. 7.11)</x:t>
  </x:si>
  <x:si>
    <x:t>건고593
(89.10.16)</x:t>
  </x:si>
  <x:si>
    <x:t>지경부139
(08. 9.25)</x:t>
  </x:si>
  <x:si>
    <x:t>인고246
(15. 9.21)</x:t>
  </x:si>
  <x:si>
    <x:t>인고232
(97.10.13)</x:t>
  </x:si>
  <x:si>
    <x:t>인고178
(08.09.01)</x:t>
  </x:si>
  <x:si>
    <x:t>인고262
(09. 8.24)</x:t>
  </x:si>
  <x:si>
    <x:t>인고411
(20.11.30)</x:t>
  </x:si>
  <x:si>
    <x:t>인고232
(97.10.14)</x:t>
  </x:si>
  <x:si>
    <x:t>남구 주안동 866-94 일원</x:t>
  </x:si>
  <x:si>
    <x:t>중구 중산동 1959-2 일원</x:t>
  </x:si>
  <x:si>
    <x:t>경제청278
(14.10.20)</x:t>
  </x:si>
  <x:si>
    <x:t>연수고52
(19.04.22)</x:t>
  </x:si>
  <x:si>
    <x:t>중구 운서동 3103-5 일원</x:t>
  </x:si>
  <x:si>
    <x:t>인고187
(18. 8. 6)</x:t>
  </x:si>
  <x:si>
    <x:t>국해부811
(11.12.27)</x:t>
  </x:si>
  <x:si>
    <x:t>인고179
(93.12.30.)</x:t>
  </x:si>
  <x:si>
    <x:t>연수고117
(20.11.23)</x:t>
  </x:si>
  <x:si>
    <x:t>인고145
(09. 5. 4)</x:t>
  </x:si>
  <x:si>
    <x:t>국토부583
(13. 2. 4)</x:t>
  </x:si>
  <x:si>
    <x:t>인고258
(14.12.15)</x:t>
  </x:si>
  <x:si>
    <x:t>건교부492
(07.11. 9)</x:t>
  </x:si>
  <x:si>
    <x:t>중구 운서동 3086-4 일원</x:t>
  </x:si>
  <x:si>
    <x:t>건고442
(88. 9.12)</x:t>
  </x:si>
  <x:si>
    <x:t>강화고81
(21.4.15.)</x:t>
  </x:si>
  <x:si>
    <x:t>부평구 삼산동 113-12 일원</x:t>
  </x:si>
  <x:si>
    <x:t>중구 운북동 1363-10 일원</x:t>
  </x:si>
  <x:si>
    <x:t>부평구 산곡동 46-27 일원</x:t>
  </x:si>
  <x:si>
    <x:t>부평구 부개동 500-7 일원</x:t>
  </x:si>
  <x:si>
    <x:t>인고196
(11. 8.16)</x:t>
  </x:si>
  <x:si>
    <x:t>경제청134
(16.6.27)</x:t>
  </x:si>
  <x:si>
    <x:t>건고280
(92. 6. 8)</x:t>
  </x:si>
  <x:si>
    <x:t>부평고68
(21.06.28)</x:t>
  </x:si>
  <x:si>
    <x:t>인고359
(21. 8.23)</x:t>
  </x:si>
  <x:si>
    <x:t>부평구 갈산동 373-1 일원</x:t>
  </x:si>
  <x:si>
    <x:t>인고234
(17.10.10)</x:t>
  </x:si>
  <x:si>
    <x:t>해누리공원(국제화복합단지3호)</x:t>
  </x:si>
  <x:si>
    <x:t>인고246
(04.12.27)</x:t>
  </x:si>
  <x:si>
    <x:t>부평고1902
(21.11.25)</x:t>
  </x:si>
  <x:si>
    <x:t>인고152
(00. 9. 6)</x:t>
  </x:si>
  <x:si>
    <x:t>인고208
(12. 8.13)</x:t>
  </x:si>
  <x:si>
    <x:t>부평구 삼산동 112-25 일원</x:t>
  </x:si>
  <x:si>
    <x:t>인고187
(92.12.14)</x:t>
  </x:si>
  <x:si>
    <x:t>서구 불로동 608-16 일원</x:t>
  </x:si>
  <x:si>
    <x:t>중구 운남동 1765-5 일원</x:t>
  </x:si>
  <x:si>
    <x:t>중구 중산동 1926-19 일원</x:t>
  </x:si>
  <x:si>
    <x:t>별솔공원(송도14호어린이공원)</x:t>
  </x:si>
  <x:si>
    <x:t>인고165
(91.12.11)</x:t>
  </x:si>
  <x:si>
    <x:t>경제청223
(14. 7.29)</x:t>
  </x:si>
  <x:si>
    <x:t>강고228
(22.10.27)</x:t>
  </x:si>
  <x:si>
    <x:t>인고179
(02.08.09)</x:t>
  </x:si>
  <x:si>
    <x:t>부평고1368
(21.11.23)</x:t>
  </x:si>
  <x:si>
    <x:t>중구 운남동 1605-11 일원</x:t>
  </x:si>
  <x:si>
    <x:t>건고545
(88.11.14.)</x:t>
  </x:si>
  <x:si>
    <x:t>경제청1229
(16.12.26)</x:t>
  </x:si>
  <x:si>
    <x:t>인고297
(18.11.26)</x:t>
  </x:si>
  <x:si>
    <x:t>인고280
(14.12.22)</x:t>
  </x:si>
  <x:si>
    <x:t>경제청343
(15.12.30.)</x:t>
  </x:si>
  <x:si>
    <x:t>서구 불로동 산77-55 일원</x:t>
  </x:si>
  <x:si>
    <x:t>건고351
(87. 7.25)</x:t>
  </x:si>
  <x:si>
    <x:t>인고172
(92.11.20)</x:t>
  </x:si>
  <x:si>
    <x:t>강화고228
(22.10.27.)</x:t>
  </x:si>
  <x:si>
    <x:t>구름공원
(송도10호 
어린이공원)</x:t>
  </x:si>
  <x:si>
    <x:t>남고49
(10.07.01.)</x:t>
  </x:si>
  <x:si>
    <x:t>인고131
(21. 5. 3)</x:t>
  </x:si>
  <x:si>
    <x:t>중구 운서동 3127-4 일원</x:t>
  </x:si>
  <x:si>
    <x:t>부평고1904
(21.11.29)</x:t>
  </x:si>
  <x:si>
    <x:t>인고385
(14. 7. 7)</x:t>
  </x:si>
  <x:si>
    <x:t>인고296
(18.11.26)</x:t>
  </x:si>
  <x:si>
    <x:t>건고345
(88. 7.20)</x:t>
  </x:si>
  <x:si>
    <x:t>인고500
(20.12.29)</x:t>
  </x:si>
  <x:si>
    <x:t>남동구 장수동 산135번지 일원</x:t>
  </x:si>
  <x:si>
    <x:t>인고201
(21.12.13)</x:t>
  </x:si>
  <x:si>
    <x:t>강화고301
(21.12.16)</x:t>
  </x:si>
  <x:si>
    <x:t>차오름공원(송도13호어린이공원)</x:t>
  </x:si>
  <x:si>
    <x:t>송도랜드마크씨티
14호 근린공원</x:t>
  </x:si>
  <x:si>
    <x:t xml:space="preserve">경제청168
(18. 9.19)  </x:t>
  </x:si>
  <x:si>
    <x:t>경제청294
(12.12.28)</x:t>
  </x:si>
  <x:si>
    <x:t>인고193
(00.10.31)</x:t>
  </x:si>
  <x:si>
    <x:t>건고586
(92. 11. 9)</x:t>
  </x:si>
  <x:si>
    <x:t>가정동 284-123번지 일원</x:t>
  </x:si>
  <x:si>
    <x:t>중구 중산동 189-179 일원</x:t>
  </x:si>
  <x:si>
    <x:t>인고259
(15.10. 5)</x:t>
  </x:si>
  <x:si>
    <x:t>인고213
(92.12.30)</x:t>
  </x:si>
  <x:si>
    <x:t>경제청126
(2015.6.1)</x:t>
  </x:si>
  <x:si>
    <x:t>인천항(영종) 항만재개발 도시생태1</x:t>
  </x:si>
  <x:si>
    <x:t>미추홀공원    
(송도2호)</x:t>
  </x:si>
  <x:si>
    <x:t>서구 가정동 278-30 일원</x:t>
  </x:si>
  <x:si>
    <x:t>중구 운서동 산3076-1 일원</x:t>
  </x:si>
  <x:si>
    <x:t>중구 운남동 1711-84 일원</x:t>
  </x:si>
  <x:si>
    <x:t>인고217
(15. 8.24)</x:t>
  </x:si>
  <x:si>
    <x:t>인고283
(14. 12.22)</x:t>
  </x:si>
  <x:si>
    <x:t>남동구 서창동 649번지 일원</x:t>
  </x:si>
  <x:si>
    <x:t>경제청185
(16.8.22.)</x:t>
  </x:si>
  <x:si>
    <x:t>인고182
(03. 9.22)</x:t>
  </x:si>
  <x:si>
    <x:t>계양구23
(18. 3. 9)</x:t>
  </x:si>
  <x:si>
    <x:t>인고310
(12.12.17)</x:t>
  </x:si>
  <x:si>
    <x:t>송도랜드마크씨티
3호 근린공원</x:t>
  </x:si>
  <x:si>
    <x:t>중구 운서동 3020-1 일원</x:t>
  </x:si>
  <x:si>
    <x:t>인고258  (16.10.31)</x:t>
  </x:si>
  <x:si>
    <x:t>중구 운남동 1681-9 일원</x:t>
  </x:si>
  <x:si>
    <x:t>박석공원
(영종하늘도시17호)</x:t>
  </x:si>
  <x:si>
    <x:t>중구 운남동 1604-3 일원</x:t>
  </x:si>
  <x:si>
    <x:t>인고117
(18. 5.28)</x:t>
  </x:si>
  <x:si>
    <x:t>중구 운서동 1116-1 일원</x:t>
  </x:si>
  <x:si>
    <x:t>중구 운남동 1598-6 일원</x:t>
  </x:si>
  <x:si>
    <x:t>인고212
(07.10.15)</x:t>
  </x:si>
  <x:si>
    <x:t>장아산공원
(서창1호근린공원)</x:t>
  </x:si>
  <x:si>
    <x:t>경제청240
(2011.12.12)</x:t>
  </x:si>
  <x:si>
    <x:t>인고125
(90.9.17.)</x:t>
  </x:si>
  <x:si>
    <x:t>인고180
(90.12.13)</x:t>
  </x:si>
  <x:si>
    <x:t>연수13-1
(01. 8.13)</x:t>
  </x:si>
  <x:si>
    <x:t>하늘도시 1단계, 2016이전</x:t>
  </x:si>
  <x:si>
    <x:t>인고341
(09.11. 9)</x:t>
  </x:si>
  <x:si>
    <x:t>경제청319
(13.12.11)</x:t>
  </x:si>
  <x:si>
    <x:t>재경부49
(06. 11.21)</x:t>
  </x:si>
  <x:si>
    <x:t>인고1278
(88. 3.14)</x:t>
  </x:si>
  <x:si>
    <x:t>지고278
(09.12. 2)</x:t>
  </x:si>
  <x:si>
    <x:t>인고225
(94.12.17)</x:t>
  </x:si>
  <x:si>
    <x:t>인고215
(87. 5.28)</x:t>
  </x:si>
  <x:si>
    <x:t>미추홀구 학익동 587-20 일원</x:t>
  </x:si>
  <x:si>
    <x:t>중구 운남동 1697-4 일원</x:t>
  </x:si>
  <x:si>
    <x:t>인고112
(09. 4. 6)</x:t>
  </x:si>
  <x:si>
    <x:t>연수고60
(19. 5. 7)</x:t>
  </x:si>
  <x:si>
    <x:t>인고299
(20. 7.20)</x:t>
  </x:si>
  <x:si>
    <x:t>인고119
(06. 7.13)</x:t>
  </x:si>
  <x:si>
    <x:t>국토부335      (18. 6.18)
국토부967(2019.1.6)</x:t>
  </x:si>
  <x:si>
    <x:t>계 352,538.8(남동구:273,823.2)
※공원(개소) 중복</x:t>
  </x:si>
  <x:si>
    <x:t>*도시자연공원(286,066㎡시행)
*장기미집행344,460.6㎡</x:t>
  </x:si>
  <x:si>
    <x:t>*공원(개소)중복
*계 : 140,890(동구: 94,068.8)</x:t>
  </x:si>
  <x:si>
    <x:t>루원시티 도시개발구역.인고44(2016.3.21)에 따른 공원결정 폐지</x:t>
  </x:si>
  <x:si>
    <x:t>국제화복합단지                         8호 완충녹지</x:t>
  </x:si>
  <x:si>
    <x:t>절개경사면
(1. 1/3정도 관리사업대상지
2. 2/3정도 절개지)</x:t>
  </x:si>
  <x:si>
    <x:t>루원시티 도시개발구역
인고44(2016.3.21)에 따른 공원결정 폐지</x:t>
  </x:si>
  <x:si>
    <x:t>4단계)96,374㎡ 중 64,805 미조성
*실제준공:173698㎡</x:t>
  </x:si>
  <x:si>
    <x:t>신송공원                           (송도6호)</x:t>
  </x:si>
  <x:si>
    <x:t>수로부(2,001,648)조성으로 판단
*실제준공: 982,486㎡</x:t>
  </x:si>
  <x:si>
    <x:t>부평구 삼산동 448-9</x:t>
  </x:si>
  <x:si>
    <x:t>경제청56
(20.4.27)</x:t>
  </x:si>
  <x:si>
    <x:t>첨단클러스터단지© 12호</x:t>
  </x:si>
  <x:si>
    <x:t>중구 운남동 1757-7</x:t>
  </x:si>
  <x:si>
    <x:t>첨단클러스터(C) 20호</x:t>
  </x:si>
  <x:si>
    <x:t>미추홀구 용현동416 일원</x:t>
  </x:si>
  <x:si>
    <x:t>첨단클러스터(C) 16호</x:t>
  </x:si>
  <x:si>
    <x:t>미단시티 5호
근린공원</x:t>
  </x:si>
  <x:si>
    <x:t>오가공원
(운남제2호)</x:t>
  </x:si>
  <x:si>
    <x:t>첨단클러스터(C) 10호</x:t>
  </x:si>
  <x:si>
    <x:t>중구 중산동 1912-1</x:t>
  </x:si>
  <x:si>
    <x:t>첨단클러스터(C) 11호</x:t>
  </x:si>
  <x:si>
    <x:t>십정2동
십정2구획정리</x:t>
  </x:si>
  <x:si>
    <x:t>첨단클러스터(C) 14호</x:t>
  </x:si>
  <x:si>
    <x:t>용샘공원
(운서제2호)</x:t>
  </x:si>
  <x:si>
    <x:t>중구 을왕동 산78일원</x:t>
  </x:si>
  <x:si>
    <x:t>첨단클러스터단지© 11호</x:t>
  </x:si>
  <x:si>
    <x:t>중구 중산동 1887-7</x:t>
  </x:si>
  <x:si>
    <x:t>미단시티 6호
근린공원</x:t>
  </x:si>
  <x:si>
    <x:t>재고53
(06.12.5)</x:t>
  </x:si>
  <x:si>
    <x:t>GB훼손지복구사업지 추가</x:t>
  </x:si>
  <x:si>
    <x:t>중구 중산동 1909-25</x:t>
  </x:si>
  <x:si>
    <x:t>중구 운북동 1297-3</x:t>
  </x:si>
  <x:si>
    <x:t>인고85
(11. 4.11)</x:t>
  </x:si>
  <x:si>
    <x:t>첨단클러스터(C) 17호</x:t>
  </x:si>
  <x:si>
    <x:t>중구 운남동 1681-3</x:t>
  </x:si>
  <x:si>
    <x:t>눈돌공원
(운서제1호)</x:t>
  </x:si>
  <x:si>
    <x:t>첨단클러스터(C) 21호</x:t>
  </x:si>
  <x:si>
    <x:t>중구 운서동 2895-15</x:t>
  </x:si>
  <x:si>
    <x:t>선사공원
(16호 근린공원)</x:t>
  </x:si>
  <x:si>
    <x:t>첨단클러스터(C) 22호</x:t>
  </x:si>
  <x:si>
    <x:t>경제청62
(20.5.21)</x:t>
  </x:si>
  <x:si>
    <x:t>연수구 송도동 18-9 일원</x:t>
  </x:si>
  <x:si>
    <x:t>부평구 갈산동 369-1</x:t>
  </x:si>
  <x:si>
    <x:t>중구 운서동 2652 일원</x:t>
  </x:si>
  <x:si>
    <x:t>미단시티 10호
근린공원</x:t>
  </x:si>
  <x:si>
    <x:t>중구 운서동 2788-5일원</x:t>
  </x:si>
  <x:si>
    <x:t>큰말공원
(9호 근린공원)</x:t>
  </x:si>
  <x:si>
    <x:t>진달래공원
(운남제4호)</x:t>
  </x:si>
  <x:si>
    <x:t>중구 운남동 1631-9</x:t>
  </x:si>
  <x:si>
    <x:t>인고33
(09. 1.28)</x:t>
  </x:si>
  <x:si>
    <x:t>첨단클러스터단지© 13호</x:t>
  </x:si>
  <x:si>
    <x:t>인고15
(17. 1.16)</x:t>
  </x:si>
  <x:si>
    <x:t>부평구 갈산동 361-2</x:t>
  </x:si>
  <x:si>
    <x:t>첨단클러스터(C) 13호</x:t>
  </x:si>
  <x:si>
    <x:t>만수1택지개발</x:t>
  </x:si>
  <x:si>
    <x:t>함봉공원</x:t>
  </x:si>
  <x:si>
    <x:t>밤골공원</x:t>
  </x:si>
  <x:si>
    <x:t>23.4.12</x:t>
  </x:si>
  <x:si>
    <x:t>경명공원</x:t>
  </x:si>
  <x:si>
    <x:t>계산1호공원</x:t>
  </x:si>
  <x:si>
    <x:t>원적산공원</x:t>
  </x:si>
  <x:si>
    <x:t>부들공원</x:t>
  </x:si>
  <x:si>
    <x:t>도천공원
(문학3공원)</x:t>
  </x:si>
  <x:si>
    <x:t>묵동공원
(학익5공원)</x:t>
  </x:si>
  <x:si>
    <x:t>남동구 만수동 1096</x:t>
  </x:si>
  <x:si>
    <x:t>남동구 만수동 1078-13</x:t>
  </x:si>
  <x:si>
    <x:t>용현학익1블럭
녹지5호</x:t>
  </x:si>
  <x:si>
    <x:t>계양구 상야동 12-12</x:t>
  </x:si>
  <x:si>
    <x:t>용현학익1블럭
녹지12호</x:t>
  </x:si>
  <x:si>
    <x:t>부평구 갈산동 361 일원</x:t>
  </x:si>
  <x:si>
    <x:t>남동구 논현동 773-5</x:t>
  </x:si>
  <x:si>
    <x:t>인고80
(99. 6.23)</x:t>
  </x:si>
  <x:si>
    <x:t>남동구 만수3동 845-1</x:t>
  </x:si>
  <x:si>
    <x:t>계양구 계산동 930-1</x:t>
  </x:si>
  <x:si>
    <x:t>용현학익3블럭도시개발사업</x:t>
  </x:si>
  <x:si>
    <x:t>남동구 만수동 1086-2</x:t>
  </x:si>
  <x:si>
    <x:t>인고157
(12.1.25)</x:t>
  </x:si>
  <x:si>
    <x:t>인고98
(98. 5.12)</x:t>
  </x:si>
  <x:si>
    <x:t>주안10구역 주택재개발</x:t>
  </x:si>
  <x:si>
    <x:t>인고1
(06. 1. 8)</x:t>
  </x:si>
  <x:si>
    <x:t>남동구 논현동 563-4</x:t>
  </x:si>
  <x:si>
    <x:t>서구 오류동 1721-3</x:t>
  </x:si>
  <x:si>
    <x:t>남동구 만수동 1005-1</x:t>
  </x:si>
  <x:si>
    <x:t>남동구 도림동 674-1</x:t>
  </x:si>
  <x:si>
    <x:t>미추홀구 학익동 723 일원</x:t>
  </x:si>
  <x:si>
    <x:t>용현동 604-107 일원</x:t>
  </x:si>
  <x:si>
    <x:t>양토공원
(학익2공원)</x:t>
  </x:si>
  <x:si>
    <x:t>남동구 구월동 1281-8</x:t>
  </x:si>
  <x:si>
    <x:t>남동구 논현동 750-3</x:t>
  </x:si>
  <x:si>
    <x:t>남동구 구월동 1531</x:t>
  </x:si>
  <x:si>
    <x:t>선비공원
(신기2공원)</x:t>
  </x:si>
  <x:si>
    <x:t>진포공원
(경서1공원)</x:t>
  </x:si>
  <x:si>
    <x:t>남동공단공원
(남동2호)</x:t>
  </x:si>
  <x:si>
    <x:t>미단시티 3호
근린공원</x:t>
  </x:si>
  <x:si>
    <x:t>인고11
(10. 1.18)</x:t>
  </x:si>
  <x:si>
    <x:t>연수구 송도동 9-30</x:t>
  </x:si>
  <x:si>
    <x:t>남동구 간석동 508-30</x:t>
  </x:si>
  <x:si>
    <x:t>유수지공원
(남동5호)</x:t>
  </x:si>
  <x:si>
    <x:t>남동구 만수동 1022-4</x:t>
  </x:si>
  <x:si>
    <x:t>연수구 송도동 10-35</x:t>
  </x:si>
  <x:si>
    <x:t>인고26
(11.02.07)</x:t>
  </x:si>
  <x:si>
    <x:t>월촌공원
(19호 근린공원)</x:t>
  </x:si>
  <x:si>
    <x:t>바당어린이공원
(미추8구역)</x:t>
  </x:si>
  <x:si>
    <x:t>테크노공원
(송도7호)</x:t>
  </x:si>
  <x:si>
    <x:t>남동구 구월동 1377-5</x:t>
  </x:si>
  <x:si>
    <x:t>인고52
(17. 3.20)</x:t>
  </x:si>
  <x:si>
    <x:t>중구 중산동 1958-7</x:t>
  </x:si>
  <x:si>
    <x:t>건고68
(97. 2.27)</x:t>
  </x:si>
  <x:si>
    <x:t>미단시티 2호
근린공원</x:t>
  </x:si>
  <x:si>
    <x:t>부평구 부개동 497-5</x:t>
  </x:si>
  <x:si>
    <x:t>남동구 도림동 648-2</x:t>
  </x:si>
  <x:si>
    <x:t>남동구 만수동 1083-1</x:t>
  </x:si>
  <x:si>
    <x:t>삼호공원
(문학4공원)</x:t>
  </x:si>
  <x:si>
    <x:t>공고25
(99. 6.30)</x:t>
  </x:si>
  <x:si>
    <x:t>남동구 만수6동 1049-1</x:t>
  </x:si>
  <x:si>
    <x:t>중구 운남동 1657-36</x:t>
  </x:si>
  <x:si>
    <x:t>인고22
(00. 2.11)</x:t>
  </x:si>
  <x:si>
    <x:t>미단시티 7호
근린공원</x:t>
  </x:si>
  <x:si>
    <x:t>남동구 구월2동 1246</x:t>
  </x:si>
  <x:si>
    <x:t>주안어린이공원
(주안1구역)</x:t>
  </x:si>
  <x:si>
    <x:t>남동구 구월동 1390</x:t>
  </x:si>
  <x:si>
    <x:t>연수구 청학동 109-8</x:t>
  </x:si>
  <x:si>
    <x:t>남고29
(06. 5.15)</x:t>
  </x:si>
  <x:si>
    <x:t>남동구 도림동 629-4</x:t>
  </x:si>
  <x:si>
    <x:t>인고59
(04. 4. 6)</x:t>
  </x:si>
  <x:si>
    <x:t>당하지구시가지
조성사업</x:t>
  </x:si>
  <x:si>
    <x:t>서구 청라동 103-4 일원</x:t>
  </x:si>
  <x:si>
    <x:t>안골공원
(귤현2공원)</x:t>
  </x:si>
  <x:si>
    <x:t>굴재공원
(귤현3공원)</x:t>
  </x:si>
  <x:si>
    <x:t>계양구 박촌동 38 일원</x:t>
  </x:si>
  <x:si>
    <x:t>인고23
(05. 3. 2)</x:t>
  </x:si>
  <x:si>
    <x:t>부평구 갈산동 376 일원</x:t>
  </x:si>
  <x:si>
    <x:t>계양구 병방동 33-2 일원</x:t>
  </x:si>
  <x:si>
    <x:t>인고84
(04. 5.17)</x:t>
  </x:si>
  <x:si>
    <x:t>연수구 옥련동 산28-1</x:t>
  </x:si>
  <x:si>
    <x:t>방축동 1-2번지 일원</x:t>
  </x:si>
  <x:si>
    <x:t>넘말공원
(경서2공원)</x:t>
  </x:si>
  <x:si>
    <x:t>인고2
(09. 1.12)</x:t>
  </x:si>
  <x:si>
    <x:t>연수구 연수동 583 일원</x:t>
  </x:si>
  <x:si>
    <x:t>인고18
(20. 1.13)</x:t>
  </x:si>
  <x:si>
    <x:t>서구 오류동 산55 일원</x:t>
  </x:si>
  <x:si>
    <x:t>서구 청라동 125-5 일원</x:t>
  </x:si>
  <x:si>
    <x:t>옥련동 620-4 일원</x:t>
  </x:si>
  <x:si>
    <x:t>부수지공원
(연수8공원)</x:t>
  </x:si>
  <x:si>
    <x:t>청라뜰공원
(청라9호)</x:t>
  </x:si>
  <x:si>
    <x:t>인고25
(99. 3.13)</x:t>
  </x:si>
  <x:si>
    <x:t>샘터공원
(귤현1공원)</x:t>
  </x:si>
  <x:si>
    <x:t>인고84
(04. 5.10)</x:t>
  </x:si>
  <x:si>
    <x:t>계양구 효성동 72-9 일원</x:t>
  </x:si>
  <x:si>
    <x:t>중구 운북동 1262-5</x:t>
  </x:si>
  <x:si>
    <x:t>계양구 귤현동 499-6</x:t>
  </x:si>
  <x:si>
    <x:t>장기공원
(장기구획2)</x:t>
  </x:si>
  <x:si>
    <x:t>인고51
(97. 3.12)</x:t>
  </x:si>
  <x:si>
    <x:t>불로1지구 지구단위계획구역</x:t>
  </x:si>
  <x:si>
    <x:t>인고97
(97. 4.28)</x:t>
  </x:si>
  <x:si>
    <x:t>서구 가정동 597-7 일원</x:t>
  </x:si>
  <x:si>
    <x:t>인고89
(11. 4.18)</x:t>
  </x:si>
  <x:si>
    <x:t>인고45
(09. 2. 9)</x:t>
  </x:si>
  <x:si>
    <x:t>인고5
(11. 1.17)</x:t>
  </x:si>
  <x:si>
    <x:t>서구 신현동 213-9 일원</x:t>
  </x:si>
  <x:si>
    <x:t>처녀자리공원
(청라1호)</x:t>
  </x:si>
  <x:si>
    <x:t>서구 가정동 613-4 일원</x:t>
  </x:si>
  <x:si>
    <x:t>중구 운북동 1280-3</x:t>
  </x:si>
  <x:si>
    <x:t>미단시티 9호
근린공원</x:t>
  </x:si>
  <x:si>
    <x:t>미단시티 4호
근린공원</x:t>
  </x:si>
  <x:si>
    <x:t>청천1구역 재개발정비사업</x:t>
  </x:si>
  <x:si>
    <x:t>경제청19
(17.4.24)</x:t>
  </x:si>
  <x:si>
    <x:t>연고89
(21. 9.28)</x:t>
  </x:si>
  <x:si>
    <x:t>남동구 구월동 1192-7</x:t>
  </x:si>
  <x:si>
    <x:t>중구 운북동 1275-1</x:t>
  </x:si>
  <x:si>
    <x:t>재고58
(07.11.6)</x:t>
  </x:si>
  <x:si>
    <x:t>검단지구택지16호완충녹지</x:t>
  </x:si>
  <x:si>
    <x:t>중구 운남동1649-1 일원</x:t>
  </x:si>
  <x:si>
    <x:t>숭의동 주인선 폐선부지 일원</x:t>
  </x:si>
  <x:si>
    <x:t>하늬공원
(소래논현3)</x:t>
  </x:si>
  <x:si>
    <x:t>남동구 논현동 563-1</x:t>
  </x:si>
  <x:si>
    <x:t>지고268
(11.1.5)</x:t>
  </x:si>
  <x:si>
    <x:t>인고28
(15. 2.16)</x:t>
  </x:si>
  <x:si>
    <x:t>옥련동 620-10 일원</x:t>
  </x:si>
  <x:si>
    <x:t>인고70
(14. 3.31)</x:t>
  </x:si>
  <x:si>
    <x:t>한울공원
(간석소공원1)</x:t>
  </x:si>
  <x:si>
    <x:t>배곶공원
(18호 근린공원)</x:t>
  </x:si>
  <x:si>
    <x:t>남동구 구월동 1102-14</x:t>
  </x:si>
  <x:si>
    <x:t>용현학익2-1블럭도시개발구역</x:t>
  </x:si>
  <x:si>
    <x:t>중구 운서동 1684-10</x:t>
  </x:si>
  <x:si>
    <x:t>미단시티 11호
근린공원</x:t>
  </x:si>
  <x:si>
    <x:t>중구 중산동 1894-15</x:t>
  </x:si>
  <x:si>
    <x:t>남동구 고잔동 산3-1 일원</x:t>
  </x:si>
  <x:si>
    <x:t>서운 주택재개발 정비구역</x:t>
  </x:si>
  <x:si>
    <x:t>기린공원
(하늘도시 24호)</x:t>
  </x:si>
  <x:si>
    <x:t>관선공원
(문학6공원)</x:t>
  </x:si>
  <x:si>
    <x:t>갯벌공원
(25호 근린공원)</x:t>
  </x:si>
  <x:si>
    <x:t>옥련대진빌라주변 주택재개발</x:t>
  </x:si>
  <x:si>
    <x:t>방죽공원
(23호 근린공원)</x:t>
  </x:si>
  <x:si>
    <x:t>미단시티 1호
근린공원</x:t>
  </x:si>
  <x:si>
    <x:t>동춘2구역 도시개발사업</x:t>
  </x:si>
  <x:si>
    <x:t>루원시티 1호 
근린공원</x:t>
  </x:si>
  <x:si>
    <x:t>간석성락아파트정비구역 공원</x:t>
  </x:si>
  <x:si>
    <x:t>인고97
(14. 4.28)</x:t>
  </x:si>
  <x:si>
    <x:t>인고60
(02.03.11)</x:t>
  </x:si>
  <x:si>
    <x:t>인고97
(12. 4.30)</x:t>
  </x:si>
  <x:si>
    <x:t>삼산동 199-1 일원</x:t>
  </x:si>
  <x:si>
    <x:t>중구 중산동 1880-4</x:t>
  </x:si>
  <x:si>
    <x:t>중구 운북동 1282-5</x:t>
  </x:si>
  <x:si>
    <x:t>중구 중산동 1878-2</x:t>
  </x:si>
  <x:si>
    <x:t>물빛공원
(서창3호근린공원)</x:t>
  </x:si>
  <x:si>
    <x:t>도란도란공원(송도12호공원)</x:t>
  </x:si>
  <x:si>
    <x:t>부개동 148-50 일원</x:t>
  </x:si>
  <x:si>
    <x:t>인고8
(99. 1.22)</x:t>
  </x:si>
  <x:si>
    <x:t>제운공원
(학익4공원)</x:t>
  </x:si>
  <x:si>
    <x:t>동춘2공원(동춘1구역)</x:t>
  </x:si>
  <x:si>
    <x:t>중구 운남동 1690-14</x:t>
  </x:si>
  <x:si>
    <x:t>건고23
(88. 1.15)</x:t>
  </x:si>
  <x:si>
    <x:t>동춘동 907-3 일원</x:t>
  </x:si>
  <x:si>
    <x:t>남동구 구월동 1522</x:t>
  </x:si>
  <x:si>
    <x:t>중구 중산동 1903-9</x:t>
  </x:si>
  <x:si>
    <x:t>테크노파크
확대조성단지2호</x:t>
  </x:si>
  <x:si>
    <x:t>서운동221-7번지일원</x:t>
  </x:si>
  <x:si>
    <x:t>중구 운서동3076-1 일원</x:t>
  </x:si>
  <x:si>
    <x:t>남동구 논현동 564-2</x:t>
  </x:si>
  <x:si>
    <x:t>지석공원
(문학5공원)</x:t>
  </x:si>
  <x:si>
    <x:t>연수구 옥련동 417-5</x:t>
  </x:si>
  <x:si>
    <x:t>남동구 구월동 1350</x:t>
  </x:si>
  <x:si>
    <x:t>인고43
(20.02.10)</x:t>
  </x:si>
  <x:si>
    <x:t>부평구 부평동 104-10</x:t>
  </x:si>
  <x:si>
    <x:t>남고50
(11. 8.16)</x:t>
  </x:si>
  <x:si>
    <x:t>해송놀이공원(송도9호공원)</x:t>
  </x:si>
  <x:si>
    <x:t>부개서초교북측 주택재개발</x:t>
  </x:si>
  <x:si>
    <x:t>간석성락아파트 주택재개발</x:t>
  </x:si>
  <x:si>
    <x:t>동춘1공원(동춘1구역)</x:t>
  </x:si>
  <x:si>
    <x:t>남동구 고잔동 721-1</x:t>
  </x:si>
  <x:si>
    <x:t>서구 원당동 산75-4 일원</x:t>
  </x:si>
  <x:si>
    <x:t>남고10
(11. 3.28)</x:t>
  </x:si>
  <x:si>
    <x:t>인고41
(10.02.08)</x:t>
  </x:si>
  <x:si>
    <x:t>남동구 고잔동 697-1</x:t>
  </x:si>
  <x:si>
    <x:t>검단지구택지15호
어린이공원</x:t>
  </x:si>
  <x:si>
    <x:t>인고46
(09. 2. 9)</x:t>
  </x:si>
  <x:si>
    <x:t>건고2
(69.01.27)</x:t>
  </x:si>
  <x:si>
    <x:t>첨단클러스터단지© 7호</x:t>
  </x:si>
  <x:si>
    <x:t>부평고3
(11.01.14)</x:t>
  </x:si>
  <x:si>
    <x:t>새빛공원
(대진빌라재개발)</x:t>
  </x:si>
  <x:si>
    <x:t>재경부
(07.10.3)</x:t>
  </x:si>
  <x:si>
    <x:t>노적공원
(학익1공원)</x:t>
  </x:si>
  <x:si>
    <x:t>인고40
(01. 4. 9)</x:t>
  </x:si>
  <x:si>
    <x:t>서구 마전동 353-2 일원</x:t>
  </x:si>
  <x:si>
    <x:t>학익동 336-5 일원</x:t>
  </x:si>
  <x:si>
    <x:t>인고52
(10.2.16.)</x:t>
  </x:si>
  <x:si>
    <x:t>남동구 논현동 564-4</x:t>
  </x:si>
  <x:si>
    <x:t>작전동 765-68 일원</x:t>
  </x:si>
  <x:si>
    <x:t>청천동 27-22 일원</x:t>
  </x:si>
  <x:si>
    <x:t>모리포공원
(학익1공원)</x:t>
  </x:si>
  <x:si>
    <x:t>산곡1동 90-7 일원</x:t>
  </x:si>
  <x:si>
    <x:t>인고
(17.4.17)</x:t>
  </x:si>
  <x:si>
    <x:t>서운동 127-30 일원</x:t>
  </x:si>
  <x:si>
    <x:t>중구 운북동 1270-3</x:t>
  </x:si>
  <x:si>
    <x:t>중구 운북동 1274-1</x:t>
  </x:si>
  <x:si>
    <x:t>인고91
(20.3.23)</x:t>
  </x:si>
  <x:si>
    <x:t>남동구 논현동 755-7</x:t>
  </x:si>
  <x:si>
    <x:t>인고60
(02. 3.11)</x:t>
  </x:si>
  <x:si>
    <x:t>인고55
(17.03.20)</x:t>
  </x:si>
  <x:si>
    <x:t>계양고8
(12.02.29)</x:t>
  </x:si>
  <x:si>
    <x:t>소성공원
(문학2공원)</x:t>
  </x:si>
  <x:si>
    <x:t>인고1
(09.01.12)</x:t>
  </x:si>
  <x:si>
    <x:t>청라91호 완충녹지</x:t>
  </x:si>
  <x:si>
    <x:t>5공구(1,2)</x:t>
  </x:si>
  <x:si>
    <x:t>청라122호 완충녹지</x:t>
  </x:si>
  <x:si>
    <x:t>청라110호 완충녹지</x:t>
  </x:si>
  <x:si>
    <x:t>청라57호 완충녹지</x:t>
  </x:si>
  <x:si>
    <x:t>청라81호 완충녹지</x:t>
  </x:si>
  <x:si>
    <x:t>청라75호 완충녹지</x:t>
  </x:si>
  <x:si>
    <x:t>청라68호 완충녹지</x:t>
  </x:si>
  <x:si>
    <x:t>청라58호 완충녹지</x:t>
  </x:si>
  <x:si>
    <x:t>청라83호 완충녹지</x:t>
  </x:si>
  <x:si>
    <x:t>청라80호 완충녹지</x:t>
  </x:si>
  <x:si>
    <x:t>청라77호 완충녹지</x:t>
  </x:si>
  <x:si>
    <x:t>청라123호 완충녹지</x:t>
  </x:si>
  <x:si>
    <x:t>청라94호 완충녹지</x:t>
  </x:si>
  <x:si>
    <x:t>청라84호 완충녹지</x:t>
  </x:si>
  <x:si>
    <x:t>청라62호 완충녹지</x:t>
  </x:si>
  <x:si>
    <x:t>청라79호 완충녹지</x:t>
  </x:si>
  <x:si>
    <x:t>가좌동 305-5</x:t>
  </x:si>
  <x:si>
    <x:t>아라뱃길11녹지</x:t>
  </x:si>
  <x:si>
    <x:t>청라67호 완충녹지</x:t>
  </x:si>
  <x:si>
    <x:t>청라86호 완충녹지</x:t>
  </x:si>
  <x:si>
    <x:t>청라85호 완충녹지</x:t>
  </x:si>
  <x:si>
    <x:t>청라95호 완충녹지</x:t>
  </x:si>
  <x:si>
    <x:t>청라88호 완충녹지</x:t>
  </x:si>
  <x:si>
    <x:t>청라92호 완충녹지</x:t>
  </x:si>
  <x:si>
    <x:t>청라90호 완충녹지</x:t>
  </x:si>
  <x:si>
    <x:t>청라74호 완충녹지</x:t>
  </x:si>
  <x:si>
    <x:t>청라119호 완충녹지</x:t>
  </x:si>
  <x:si>
    <x:t>청라78호 완충녹지</x:t>
  </x:si>
  <x:si>
    <x:t>2-4단계(공사중)</x:t>
  </x:si>
  <x:si>
    <x:t>청라71호 완충녹지</x:t>
  </x:si>
  <x:si>
    <x:t>원당동 855-3</x:t>
  </x:si>
  <x:si>
    <x:t>청라89호 완충녹지</x:t>
  </x:si>
  <x:si>
    <x:t>왕길동 160 일원</x:t>
  </x:si>
  <x:si>
    <x:t>한들1호완충녹지</x:t>
  </x:si>
  <x:si>
    <x:t>원당동 68-1 일원</x:t>
  </x:si>
  <x:si>
    <x:t>청라111호 완충녹지</x:t>
  </x:si>
  <x:si>
    <x:t>청라99호 완충녹지</x:t>
  </x:si>
  <x:si>
    <x:t>당하동 828 일원</x:t>
  </x:si>
  <x:si>
    <x:t>검단3
도시개발구역</x:t>
  </x:si>
  <x:si>
    <x:t>한들2호완충녹지</x:t>
  </x:si>
  <x:si>
    <x:t>경서동 249-67</x:t>
  </x:si>
  <x:si>
    <x:t>청라93호 완충녹지</x:t>
  </x:si>
  <x:si>
    <x:t>백석동 91-1 일원</x:t>
  </x:si>
  <x:si>
    <x:t>왕길동 141 일원</x:t>
  </x:si>
  <x:si>
    <x:t>청라120호 완충녹지</x:t>
  </x:si>
  <x:si>
    <x:t>청라87호 완충녹지</x:t>
  </x:si>
  <x:si>
    <x:t>간도장소공원</x:t>
  </x:si>
  <x:si>
    <x:t>걸재공원</x:t>
  </x:si>
  <x:si>
    <x:t>2-4단계</x:t>
  </x:si>
  <x:si>
    <x:t>초롱공원</x:t>
  </x:si>
  <x:si>
    <x:t>영마루공원</x:t>
  </x:si>
  <x:si>
    <x:t>유수지공원</x:t>
  </x:si>
  <x:si>
    <x:t>구월보금자리1</x:t>
  </x:si>
  <x:si>
    <x:t>매화공원</x:t>
  </x:si>
  <x:si>
    <x:t>21.1.27</x:t>
  </x:si>
  <x:si>
    <x:t>다복마을소공원</x:t>
  </x:si>
  <x:si>
    <x:t>산밑말공원</x:t>
  </x:si>
  <x:si>
    <x:t>주안3구획정리</x:t>
  </x:si>
  <x:si>
    <x:t>07.6.19</x:t>
  </x:si>
  <x:si>
    <x:t>인가완료</x:t>
  </x:si>
  <x:si>
    <x:t>08.8.21</x:t>
  </x:si>
  <x:si>
    <x:t>실제준공</x:t>
  </x:si>
  <x:si>
    <x:t>그린빛공원</x:t>
  </x:si>
  <x:si>
    <x:t>햇골소공원1</x:t>
  </x:si>
  <x:si>
    <x:t>장수구획정리</x:t>
  </x:si>
  <x:si>
    <x:t>냉정지구녹지1</x:t>
  </x:si>
  <x:si>
    <x:t>창포공원</x:t>
  </x:si>
  <x:si>
    <x:t>구월공원</x:t>
  </x:si>
  <x:si>
    <x:t>11공구</x:t>
  </x:si>
  <x:si>
    <x:t>향촌소공원</x:t>
  </x:si>
  <x:si>
    <x:t>검단중앙공원</x:t>
  </x:si>
  <x:si>
    <x:t>남동문화공원</x:t>
  </x:si>
  <x:si>
    <x:t>소    계</x:t>
  </x:si>
  <x:si>
    <x:t>거북2공원</x:t>
  </x:si>
  <x:si>
    <x:t>십정3-1공원</x:t>
  </x:si>
  <x:si>
    <x:t>네모공원</x:t>
  </x:si>
  <x:si>
    <x:t>새말공원</x:t>
  </x:si>
  <x:si>
    <x:t>서창공원</x:t>
  </x:si>
  <x:si>
    <x:t>동부초교2호</x:t>
  </x:si>
  <x:si>
    <x:t>도림산공원</x:t>
  </x:si>
  <x:si>
    <x:t>창대공원</x:t>
  </x:si>
  <x:si>
    <x:t>실제미조성</x:t>
  </x:si>
  <x:si>
    <x:t>강화읍 소공원</x:t>
  </x:si>
  <x:si>
    <x:t>만수구획정리</x:t>
  </x:si>
  <x:si>
    <x:t>만수4택지개발</x:t>
  </x:si>
  <x:si>
    <x:t>효성1구역녹지</x:t>
  </x:si>
  <x:si>
    <x:t>아단공원</x:t>
  </x:si>
  <x:si>
    <x:t>큰우물공원</x:t>
  </x:si>
  <x:si>
    <x:t>합  계</x:t>
  </x:si>
  <x:si>
    <x:t>금년조성</x:t>
  </x:si>
  <x:si>
    <x:t>담방문화공원</x:t>
  </x:si>
  <x:si>
    <x:t>석정공원</x:t>
  </x:si>
  <x:si>
    <x:t>하마리 공원</x:t>
  </x:si>
  <x:si>
    <x:t>도림이공원</x:t>
  </x:si>
  <x:si>
    <x:t>고잔공원</x:t>
  </x:si>
  <x:si>
    <x:t>애향공원</x:t>
  </x:si>
  <x:si>
    <x:t>만수공원</x:t>
  </x:si>
  <x:si>
    <x:t>간석구획정리</x:t>
  </x:si>
  <x:si>
    <x:t>풍년길공원</x:t>
  </x:si>
  <x:si>
    <x:t>새골공원</x:t>
  </x:si>
  <x:si>
    <x:t>만월공원</x:t>
  </x:si>
  <x:si>
    <x:t>주적공원</x:t>
  </x:si>
  <x:si>
    <x:t>연락골지구</x:t>
  </x:si>
  <x:si>
    <x:t>비    고</x:t>
  </x:si>
  <x:si>
    <x:t>도림1공원</x:t>
  </x:si>
  <x:si>
    <x:t>청량녹지</x:t>
  </x:si>
  <x:si>
    <x:t>쇄판공원</x:t>
  </x:si>
  <x:si>
    <x:t>장아공원</x:t>
  </x:si>
  <x:si>
    <x:t>장승백이공원</x:t>
  </x:si>
  <x:si>
    <x:t>수현지구</x:t>
  </x:si>
  <x:si>
    <x:t>큰구월공원</x:t>
  </x:si>
  <x:si>
    <x:t>푸른공원</x:t>
  </x:si>
  <x:si>
    <x:t>논현2택지개발</x:t>
  </x:si>
  <x:si>
    <x:t>동일공원</x:t>
  </x:si>
  <x:si>
    <x:t>하촌공원</x:t>
  </x:si>
  <x:si>
    <x:t>새진매공원</x:t>
  </x:si>
  <x:si>
    <x:t>선래공원</x:t>
  </x:si>
  <x:si>
    <x:t>만수2택지개발</x:t>
  </x:si>
  <x:si>
    <x:t>새말놀이공원</x:t>
  </x:si>
  <x:si>
    <x:t>작은구월공원</x:t>
  </x:si>
  <x:si>
    <x:t>산곡7-1공원</x:t>
  </x:si>
  <x:si>
    <x:t>신흥공원</x:t>
  </x:si>
  <x:si>
    <x:t>소촌공원</x:t>
  </x:si>
  <x:si>
    <x:t>꿈동산놀이공원</x:t>
  </x:si>
  <x:si>
    <x:t>앞골공원</x:t>
  </x:si>
  <x:si>
    <x:t>운연공원</x:t>
  </x:si>
  <x:si>
    <x:t>하늘공원</x:t>
  </x:si>
  <x:si>
    <x:t>남촌공원</x:t>
  </x:si>
  <x:si>
    <x:t>도림택지개발</x:t>
  </x:si>
  <x:si>
    <x:t>장수사거리공원</x:t>
  </x:si>
  <x:si>
    <x:t>간석주공재건축</x:t>
  </x:si>
  <x:si>
    <x:t>만수3택지개발</x:t>
  </x:si>
  <x:si>
    <x:t>아지랭이공원</x:t>
  </x:si>
  <x:si>
    <x:t>모래마을3호</x:t>
  </x:si>
  <x:si>
    <x:t>새갈놀이공원</x:t>
  </x:si>
  <x:si>
    <x:t>남동공원</x:t>
  </x:si>
  <x:si>
    <x:t>한마음소공원</x:t>
  </x:si>
  <x:si>
    <x:t>장기미집행</x:t>
  </x:si>
  <x:si>
    <x:t>비선거리</x:t>
  </x:si>
  <x:si>
    <x:t>별빛공원</x:t>
  </x:si>
  <x:si>
    <x:t>쉼터놀이공원</x:t>
  </x:si>
  <x:si>
    <x:t>중부동놀이공원</x:t>
  </x:si>
  <x:si>
    <x:t>뗏마루공원</x:t>
  </x:si>
  <x:si>
    <x:t>부평5구역</x:t>
  </x:si>
  <x:si>
    <x:t>모험공원</x:t>
  </x:si>
  <x:si>
    <x:t>박촌공원</x:t>
  </x:si>
  <x:si>
    <x:t>아담공원</x:t>
  </x:si>
  <x:si>
    <x:t>모래내공원</x:t>
  </x:si>
  <x:si>
    <x:t>장수택지개발</x:t>
  </x:si>
  <x:si>
    <x:t>꿈나무공원</x:t>
  </x:si>
  <x:si>
    <x:t>백운주택재개발</x:t>
  </x:si>
  <x:si>
    <x:t>독점공원</x:t>
  </x:si>
  <x:si>
    <x:t>신촌공원</x:t>
  </x:si>
  <x:si>
    <x:t>큰성말공원</x:t>
  </x:si>
  <x:si>
    <x:t>장자공원</x:t>
  </x:si>
  <x:si>
    <x:t>도림구획정리</x:t>
  </x:si>
  <x:si>
    <x:t>사랑샘공원</x:t>
  </x:si>
  <x:si>
    <x:t>대갈놀이공원</x:t>
  </x:si>
  <x:si>
    <x:t>동소정놀이공원</x:t>
  </x:si>
  <x:si>
    <x:t>동부초교3호</x:t>
  </x:si>
  <x:si>
    <x:t>순박길공원</x:t>
  </x:si>
  <x:si>
    <x:t>부평1동</x:t>
  </x:si>
  <x:si>
    <x:t>마당놀이공원</x:t>
  </x:si>
  <x:si>
    <x:t>신복공원</x:t>
  </x:si>
  <x:si>
    <x:t>구월문화공원</x:t>
  </x:si>
  <x:si>
    <x:t>하동놀이공원</x:t>
  </x:si>
  <x:si>
    <x:t>오재공원</x:t>
  </x:si>
  <x:si>
    <x:t>구산어린이공원</x:t>
  </x:si>
  <x:si>
    <x:t>서창구획정리</x:t>
  </x:si>
  <x:si>
    <x:t>애향놀이공원</x:t>
  </x:si>
  <x:si>
    <x:t>구룡공원</x:t>
  </x:si>
  <x:si>
    <x:t>작은성말공원</x:t>
  </x:si>
  <x:si>
    <x:t>논현택지개발</x:t>
  </x:si>
  <x:si>
    <x:t>상상놀이공원</x:t>
  </x:si>
  <x:si>
    <x:t>양계공원</x:t>
  </x:si>
  <x:si>
    <x:t>부평5동</x:t>
  </x:si>
  <x:si>
    <x:t>돌골공원</x:t>
  </x:si>
  <x:si>
    <x:t>수정놀이공원</x:t>
  </x:si>
  <x:si>
    <x:t>대월놀이공원</x:t>
  </x:si>
  <x:si>
    <x:t>용광공원</x:t>
  </x:si>
  <x:si>
    <x:t>바람공원</x:t>
  </x:si>
  <x:si>
    <x:t>계산구획정리</x:t>
  </x:si>
  <x:si>
    <x:t>만부2호</x:t>
  </x:si>
  <x:si>
    <x:t>효성공원</x:t>
  </x:si>
  <x:si>
    <x:t>안남공원</x:t>
  </x:si>
  <x:si>
    <x:t>부흥놀이공원</x:t>
  </x:si>
  <x:si>
    <x:t>섬꽃공원</x:t>
  </x:si>
  <x:si>
    <x:t>신궁동놀이공원</x:t>
  </x:si>
  <x:si>
    <x:t>돌섬공원</x:t>
  </x:si>
  <x:si>
    <x:t>경신지구</x:t>
  </x:si>
  <x:si>
    <x:t>낙원공원</x:t>
  </x:si>
  <x:si>
    <x:t>모래마을1호</x:t>
  </x:si>
  <x:si>
    <x:t>모래마을2호</x:t>
  </x:si>
  <x:si>
    <x:t>등세이놀이공원</x:t>
  </x:si>
  <x:si>
    <x:t>가족놀이공원</x:t>
  </x:si>
  <x:si>
    <x:t>한울공원</x:t>
  </x:si>
  <x:si>
    <x:t>화교공원</x:t>
  </x:si>
  <x:si>
    <x:t>물방울공원</x:t>
  </x:si>
  <x:si>
    <x:t>임학공원</x:t>
  </x:si>
  <x:si>
    <x:t>도드리놀이공원</x:t>
  </x:si>
  <x:si>
    <x:t>방죽놀이공원</x:t>
  </x:si>
  <x:si>
    <x:t>갈산1동</x:t>
  </x:si>
  <x:si>
    <x:t>장수천공원</x:t>
  </x:si>
  <x:si>
    <x:t>부개2동</x:t>
  </x:si>
  <x:si>
    <x:t>방축공원</x:t>
  </x:si>
  <x:si>
    <x:t>제일놀이공원</x:t>
  </x:si>
  <x:si>
    <x:t>문학4녹지</x:t>
  </x:si>
  <x:si>
    <x:t>마전2녹지</x:t>
  </x:si>
  <x:si>
    <x:t>용천마을녹지1</x:t>
  </x:si>
  <x:si>
    <x:t>삼산1-9녹지</x:t>
  </x:si>
  <x:si>
    <x:t>상꾸지놀이공원</x:t>
  </x:si>
  <x:si>
    <x:t>명월놀이공원</x:t>
  </x:si>
  <x:si>
    <x:t>서창 2녹지</x:t>
  </x:si>
  <x:si>
    <x:t>하촌은행나무</x:t>
  </x:si>
  <x:si>
    <x:t>도림12호녹지</x:t>
  </x:si>
  <x:si>
    <x:t>도림구역</x:t>
  </x:si>
  <x:si>
    <x:t>아라뱃길9녹지</x:t>
  </x:si>
  <x:si>
    <x:t>삼산1-2-7</x:t>
  </x:si>
  <x:si>
    <x:t>나래놀이공원</x:t>
  </x:si>
  <x:si>
    <x:t>삼산1-2-8</x:t>
  </x:si>
  <x:si>
    <x:t>다복마을녹지2</x:t>
  </x:si>
  <x:si>
    <x:t>검단3-4녹지</x:t>
  </x:si>
  <x:si>
    <x:t>청라5호녹지</x:t>
  </x:si>
  <x:si>
    <x:t>서창15녹지</x:t>
  </x:si>
  <x:si>
    <x:t>문학6녹지</x:t>
  </x:si>
  <x:si>
    <x:t>부이어린이공원</x:t>
  </x:si>
  <x:si>
    <x:t>반월놀이공원</x:t>
  </x:si>
  <x:si>
    <x:t>꿈꾸는공원</x:t>
  </x:si>
  <x:si>
    <x:t>청라4호녹지</x:t>
  </x:si>
  <x:si>
    <x:t>삼산1-2-6</x:t>
  </x:si>
  <x:si>
    <x:t>아라뱃길5녹지</x:t>
  </x:si>
  <x:si>
    <x:t>검단3-5녹지</x:t>
  </x:si>
  <x:si>
    <x:t>검단3-3녹지</x:t>
  </x:si>
  <x:si>
    <x:t>만부1호</x:t>
  </x:si>
  <x:si>
    <x:t>동부초교1호</x:t>
  </x:si>
  <x:si>
    <x:t>검단3-1녹지</x:t>
  </x:si>
  <x:si>
    <x:t>여의1녹지</x:t>
  </x:si>
  <x:si>
    <x:t>용천마을녹지2</x:t>
  </x:si>
  <x:si>
    <x:t>삼산1-2-4</x:t>
  </x:si>
  <x:si>
    <x:t>귤현동산8일원</x:t>
  </x:si>
  <x:si>
    <x:t>서창11녹지</x:t>
  </x:si>
  <x:si>
    <x:t>장기동155</x:t>
  </x:si>
  <x:si>
    <x:t>삼산1-6녹지</x:t>
  </x:si>
  <x:si>
    <x:t>검단3-6녹지</x:t>
  </x:si>
  <x:si>
    <x:t>삼산1-5녹지</x:t>
  </x:si>
  <x:si>
    <x:t>열우물경관녹지</x:t>
  </x:si>
  <x:si>
    <x:t xml:space="preserve">장기2녹지 </x:t>
  </x:si>
  <x:si>
    <x:t>삼산1-2-5</x:t>
  </x:si>
  <x:si>
    <x:t>고잔녹지-2</x:t>
  </x:si>
  <x:si>
    <x:t>삼산2녹지</x:t>
  </x:si>
  <x:si>
    <x:t>장수 1녹지</x:t>
  </x:si>
  <x:si>
    <x:t>원당16녹지</x:t>
  </x:si>
  <x:si>
    <x:t>도림14호녹지</x:t>
  </x:si>
  <x:si>
    <x:t>검단3-2녹지</x:t>
  </x:si>
  <x:si>
    <x:t>서창16녹지</x:t>
  </x:si>
  <x:si>
    <x:t>삼산1-8녹지</x:t>
  </x:si>
  <x:si>
    <x:t>경서3-8녹지</x:t>
  </x:si>
  <x:si>
    <x:t>오류동185</x:t>
  </x:si>
  <x:si>
    <x:t>지구계주변</x:t>
  </x:si>
  <x:si>
    <x:t xml:space="preserve">장기5녹지 </x:t>
  </x:si>
  <x:si>
    <x:t>삼산1-7녹지</x:t>
  </x:si>
  <x:si>
    <x:t>서창14녹지</x:t>
  </x:si>
  <x:si>
    <x:t xml:space="preserve">계산16녹지 </x:t>
  </x:si>
  <x:si>
    <x:t>삼산1-2-1</x:t>
  </x:si>
  <x:si>
    <x:t>도림15호녹지</x:t>
  </x:si>
  <x:si>
    <x:t>마전9녹지</x:t>
  </x:si>
  <x:si>
    <x:t>청송녹지</x:t>
  </x:si>
  <x:si>
    <x:t>도림13호녹지</x:t>
  </x:si>
  <x:si>
    <x:t>3공구(2)</x:t>
  </x:si>
  <x:si>
    <x:t>원당18녹지</x:t>
  </x:si>
  <x:si>
    <x:t xml:space="preserve">계산17녹지 </x:t>
  </x:si>
  <x:si>
    <x:t xml:space="preserve">장기7녹지 </x:t>
  </x:si>
  <x:si>
    <x:t xml:space="preserve">선주지녹지 </x:t>
  </x:si>
  <x:si>
    <x:t>불로동 821</x:t>
  </x:si>
  <x:si>
    <x:t>구월주공재건축</x:t>
  </x:si>
  <x:si>
    <x:t>원당15녹지</x:t>
  </x:si>
  <x:si>
    <x:t>삼산1-2-2</x:t>
  </x:si>
  <x:si>
    <x:t>고잔녹지-1</x:t>
  </x:si>
  <x:si>
    <x:t>불로동 837</x:t>
  </x:si>
  <x:si>
    <x:t>삼산1-2-3</x:t>
  </x:si>
  <x:si>
    <x:t>장기동156</x:t>
  </x:si>
  <x:si>
    <x:t>원당22녹지</x:t>
  </x:si>
  <x:si>
    <x:t>오류동183</x:t>
  </x:si>
  <x:si>
    <x:t>장기지구</x:t>
  </x:si>
  <x:si>
    <x:t>마전10녹지</x:t>
  </x:si>
  <x:si>
    <x:t>불로동 825</x:t>
  </x:si>
  <x:si>
    <x:t>귤현녹지</x:t>
  </x:si>
  <x:si>
    <x:t>둑실지구</x:t>
  </x:si>
  <x:si>
    <x:t xml:space="preserve">장기8녹지 </x:t>
  </x:si>
  <x:si>
    <x:t>원당17녹지</x:t>
  </x:si>
  <x:si>
    <x:t>다복마을녹지1</x:t>
  </x:si>
  <x:si>
    <x:t xml:space="preserve">장기9녹지 </x:t>
  </x:si>
  <x:si>
    <x:t>원당19녹지</x:t>
  </x:si>
  <x:si>
    <x:t>원당23녹지</x:t>
  </x:si>
  <x:si>
    <x:t>당하15녹지</x:t>
  </x:si>
  <x:si>
    <x:t>간석녹지</x:t>
  </x:si>
  <x:si>
    <x:t>서운훼손지복구</x:t>
  </x:si>
  <x:si>
    <x:t>동수녹지</x:t>
  </x:si>
  <x:si>
    <x:t>장기동132</x:t>
  </x:si>
  <x:si>
    <x:t>살나리지구</x:t>
  </x:si>
  <x:si>
    <x:t>오류19녹지</x:t>
  </x:si>
  <x:si>
    <x:t>아라뱃길4녹지</x:t>
  </x:si>
  <x:si>
    <x:t>원당1녹지</x:t>
  </x:si>
  <x:si>
    <x:t>미추5녹지1호</x:t>
  </x:si>
  <x:si>
    <x:t>당하4녹지</x:t>
  </x:si>
  <x:si>
    <x:t>서창12녹지</x:t>
  </x:si>
  <x:si>
    <x:t>장수6녹지</x:t>
  </x:si>
  <x:si>
    <x:t xml:space="preserve">장기4녹지 </x:t>
  </x:si>
  <x:si>
    <x:t xml:space="preserve">살나리녹지 </x:t>
  </x:si>
  <x:si>
    <x:t>경서3-2녹지</x:t>
  </x:si>
  <x:si>
    <x:t>청라2호녹지</x:t>
  </x:si>
  <x:si>
    <x:t>원당24녹지</x:t>
  </x:si>
  <x:si>
    <x:t>삼산3-3</x:t>
  </x:si>
  <x:si>
    <x:t>서창 1녹지</x:t>
  </x:si>
  <x:si>
    <x:t xml:space="preserve">장기3녹지 </x:t>
  </x:si>
  <x:si>
    <x:t>미추8녹지1호</x:t>
  </x:si>
  <x:si>
    <x:t>경서3-9녹지</x:t>
  </x:si>
  <x:si>
    <x:t xml:space="preserve">장기6녹지 </x:t>
  </x:si>
  <x:si>
    <x:t>밤골녹지</x:t>
  </x:si>
  <x:si>
    <x:t>당하14녹지</x:t>
  </x:si>
  <x:si>
    <x:t>당하12녹지</x:t>
  </x:si>
  <x:si>
    <x:t>문학7녹지</x:t>
  </x:si>
  <x:si>
    <x:t xml:space="preserve">계산13녹지 </x:t>
  </x:si>
  <x:si>
    <x:t>석남녹지</x:t>
  </x:si>
  <x:si>
    <x:t>항만완충녹지</x:t>
  </x:si>
  <x:si>
    <x:t>경인직선화</x:t>
  </x:si>
  <x:si>
    <x:t>서창13녹지</x:t>
  </x:si>
  <x:si>
    <x:t>불로동 824</x:t>
  </x:si>
  <x:si>
    <x:t xml:space="preserve">둑실녹지 </x:t>
  </x:si>
  <x:si>
    <x:t>마전5녹지</x:t>
  </x:si>
  <x:si>
    <x:t>마전8녹지</x:t>
  </x:si>
  <x:si>
    <x:t xml:space="preserve">작전녹지 </x:t>
  </x:si>
  <x:si>
    <x:t>원당3녹지</x:t>
  </x:si>
  <x:si>
    <x:t>마전택지1호</x:t>
  </x:si>
  <x:si>
    <x:t>2공구(1)</x:t>
  </x:si>
  <x:si>
    <x:t>원당12녹지</x:t>
  </x:si>
  <x:si>
    <x:t>검단2-4녹지</x:t>
  </x:si>
  <x:si>
    <x:t>마전택지2호</x:t>
  </x:si>
  <x:si>
    <x:t>원당4녹지</x:t>
  </x:si>
  <x:si>
    <x:t>현대정유녹지</x:t>
  </x:si>
  <x:si>
    <x:t>당하10녹지</x:t>
  </x:si>
  <x:si>
    <x:t>검암2-2녹지</x:t>
  </x:si>
  <x:si>
    <x:t>연희2-2녹지</x:t>
  </x:si>
  <x:si>
    <x:t>검단2-9녹지</x:t>
  </x:si>
  <x:si>
    <x:t>마전12녹지</x:t>
  </x:si>
  <x:si>
    <x:t>당하6녹지</x:t>
  </x:si>
  <x:si>
    <x:t>연희2-3녹지</x:t>
  </x:si>
  <x:si>
    <x:t>검단2-5녹지</x:t>
  </x:si>
  <x:si>
    <x:t>산곡7구역</x:t>
  </x:si>
  <x:si>
    <x:t>당하1녹지</x:t>
  </x:si>
  <x:si>
    <x:t>마전7녹지</x:t>
  </x:si>
  <x:si>
    <x:t>원당5녹지</x:t>
  </x:si>
  <x:si>
    <x:t>현대오일뱅크</x:t>
  </x:si>
  <x:si>
    <x:t>오류16녹지</x:t>
  </x:si>
  <x:si>
    <x:t>당하8녹지</x:t>
  </x:si>
  <x:si>
    <x:t>검단2-2녹지</x:t>
  </x:si>
  <x:si>
    <x:t>백운2-1</x:t>
  </x:si>
  <x:si>
    <x:t>검단2-3녹지</x:t>
  </x:si>
  <x:si>
    <x:t>당하9녹지</x:t>
  </x:si>
  <x:si>
    <x:t>오류15녹지</x:t>
  </x:si>
  <x:si>
    <x:t>삼산3-4</x:t>
  </x:si>
  <x:si>
    <x:t>앞마루공원</x:t>
  </x:si>
  <x:si>
    <x:t>6,8공구</x:t>
  </x:si>
  <x:si>
    <x:t>경관녹지(1)</x:t>
  </x:si>
  <x:si>
    <x:t>만수천공원</x:t>
  </x:si>
  <x:si>
    <x:t>송도33호공원</x:t>
  </x:si>
  <x:si>
    <x:t>운서구획정리</x:t>
  </x:si>
  <x:si>
    <x:t>앵두공원</x:t>
  </x:si>
  <x:si>
    <x:t>준공연월일</x:t>
  </x:si>
  <x:si>
    <x:t>뒷마루공원</x:t>
  </x:si>
  <x:si>
    <x:t>중구 운서동 2787-4일원</x:t>
  </x:si>
  <x:si>
    <x:t>자전거공원
(하늘도시 4호)</x:t>
  </x:si>
  <x:si>
    <x:t>중구 운남동 1551일원</x:t>
  </x:si>
  <x:si>
    <x:t>첨단클러스터(C) 15호</x:t>
  </x:si>
  <x:si>
    <x:t>은방울공원
(운남제3호)</x:t>
  </x:si>
  <x:si>
    <x:t>중구 운서동 3033-4</x:t>
  </x:si>
  <x:si>
    <x:t>연수구 옥련동 238-1</x:t>
  </x:si>
  <x:si>
    <x:t>무지개공원
(삼산1-5공원)</x:t>
  </x:si>
  <x:si>
    <x:t>부평구 부개동 499-5</x:t>
  </x:si>
  <x:si>
    <x:t>중구 운서동 3052-6</x:t>
  </x:si>
  <x:si>
    <x:t>여울공원
(삼산1-2공원)</x:t>
  </x:si>
  <x:si>
    <x:t>마전동 79 일원</x:t>
  </x:si>
  <x:si>
    <x:t>당하동 1027-1</x:t>
  </x:si>
  <x:si>
    <x:t>미단씨티9호
경관녹지</x:t>
  </x:si>
  <x:si>
    <x:t>청라26호경관녹지</x:t>
  </x:si>
  <x:si>
    <x:t>청라38호경관녹지</x:t>
  </x:si>
  <x:si>
    <x:t>청라33호경관녹지</x:t>
  </x:si>
  <x:si>
    <x:t>송도동 108-1일원</x:t>
  </x:si>
  <x:si>
    <x:t>청라12호경관녹지</x:t>
  </x:si>
  <x:si>
    <x:t>귤현구역 도시개발사업</x:t>
  </x:si>
  <x:si>
    <x:t>청라57호경관녹지</x:t>
  </x:si>
  <x:si>
    <x:t>청라64호경관녹지</x:t>
  </x:si>
  <x:si>
    <x:t>원당동 820-3</x:t>
  </x:si>
  <x:si>
    <x:t>당하동 1033-6</x:t>
  </x:si>
  <x:si>
    <x:t>서운 주택재개발</x:t>
  </x:si>
  <x:si>
    <x:t xml:space="preserve">검암2-4녹지 </x:t>
  </x:si>
  <x:si>
    <x:t>원당동 811-9</x:t>
  </x:si>
  <x:si>
    <x:t>가좌동 234 일원</x:t>
  </x:si>
  <x:si>
    <x:t>당하동 1019-1</x:t>
  </x:si>
  <x:si>
    <x:t>원당동 854-10</x:t>
  </x:si>
  <x:si>
    <x:t>청라54호경관녹지</x:t>
  </x:si>
  <x:si>
    <x:t>마전동 626-9일원</x:t>
  </x:si>
  <x:si>
    <x:t>오류동 1715-11</x:t>
  </x:si>
  <x:si>
    <x:t>오류동 1763-12</x:t>
  </x:si>
  <x:si>
    <x:t>서운일반산업단지</x:t>
  </x:si>
  <x:si>
    <x:t>당하동 1027-2</x:t>
  </x:si>
  <x:si>
    <x:t>남동구 서창동 698</x:t>
  </x:si>
  <x:si>
    <x:t>청라36호경관녹지</x:t>
  </x:si>
  <x:si>
    <x:t>검단지구택지2호
어린이공원</x:t>
  </x:si>
  <x:si>
    <x:t>흰여울공원
(청라13호)</x:t>
  </x:si>
  <x:si>
    <x:t>인고14
(07. 1.17)</x:t>
  </x:si>
  <x:si>
    <x:t>루원시티2호
어린이공원</x:t>
  </x:si>
  <x:si>
    <x:t>청천동 55-68번지 일원</x:t>
  </x:si>
  <x:si>
    <x:t>부개2동
부평송신소 부지</x:t>
  </x:si>
  <x:si>
    <x:t>원창공원
(청라32호)</x:t>
  </x:si>
  <x:si>
    <x:t>부평구 부개동 503-23</x:t>
  </x:si>
  <x:si>
    <x:t>인고74
(15. 4. 6)</x:t>
  </x:si>
  <x:si>
    <x:t>부평구 산곡동 37-4 일원</x:t>
  </x:si>
  <x:si>
    <x:t>삼산2동
삼산2택지개발</x:t>
  </x:si>
  <x:si>
    <x:t>인고348
(21.8.16)</x:t>
  </x:si>
  <x:si>
    <x:t>물고기자리공원
(청라14호)</x:t>
  </x:si>
  <x:si>
    <x:t>부평구 십정2동 591</x:t>
  </x:si>
  <x:si>
    <x:t>부평구 십정동 398-9</x:t>
  </x:si>
  <x:si>
    <x:t>용머리공원
(청라29호)</x:t>
  </x:si>
  <x:si>
    <x:t>인고34
(09. 1.28)</x:t>
  </x:si>
  <x:si>
    <x:t>산곡구역공원
(꿈나래)</x:t>
  </x:si>
  <x:si>
    <x:t>인고31
(09. 1.28)</x:t>
  </x:si>
  <x:si>
    <x:t>성벽어린이공원
(산곡4구역)</x:t>
  </x:si>
  <x:si>
    <x:t>인고37
(93. 4.16)</x:t>
  </x:si>
  <x:si>
    <x:t>부평3동
십정3구획정리</x:t>
  </x:si>
  <x:si>
    <x:t>부평구 부개동 13-5 일원</x:t>
  </x:si>
  <x:si>
    <x:t>부평구 십정2동 420</x:t>
  </x:si>
  <x:si>
    <x:t>산곡5구역 제1호
공원</x:t>
  </x:si>
  <x:si>
    <x:t>인고59
(91. 4.26)</x:t>
  </x:si>
  <x:si>
    <x:t>연구수 송도동 18-3 일원</x:t>
  </x:si>
  <x:si>
    <x:t>인고37
(91. 3.12)</x:t>
  </x:si>
  <x:si>
    <x:t>검단지구택지3호
어린이공원</x:t>
  </x:si>
  <x:si>
    <x:t>중구 운서동 3083-10</x:t>
  </x:si>
  <x:si>
    <x:t>부평구 십정동356-6</x:t>
  </x:si>
  <x:si>
    <x:t>부평구 부평3동 577</x:t>
  </x:si>
  <x:si>
    <x:t>부평4동 주차장
중복결정</x:t>
  </x:si>
  <x:si>
    <x:t>인고44
(16. 3.21)</x:t>
  </x:si>
  <x:si>
    <x:t>인고29
(09. 1.28)</x:t>
  </x:si>
  <x:si>
    <x:t>부평구 갈산동 362-3</x:t>
  </x:si>
  <x:si>
    <x:t>부평구 삼산동 391-4</x:t>
  </x:si>
  <x:si>
    <x:t>부평구 십정2동 518-4</x:t>
  </x:si>
  <x:si>
    <x:t>산곡5구역 제3호
공원</x:t>
  </x:si>
  <x:si>
    <x:t>부평구 십정동 304-4</x:t>
  </x:si>
  <x:si>
    <x:t>루원시티3호
어린이공원</x:t>
  </x:si>
  <x:si>
    <x:t>부평구 부평동 산 8-1</x:t>
  </x:si>
  <x:si>
    <x:t>부평구 부평3동 570-2</x:t>
  </x:si>
  <x:si>
    <x:t>삼산2동
삼산1택지개발</x:t>
  </x:si>
  <x:si>
    <x:t>부평구 부개동 197-77</x:t>
  </x:si>
  <x:si>
    <x:t>연수구 송도동 330-1</x:t>
  </x:si>
  <x:si>
    <x:t>부평구 부평동406-5</x:t>
  </x:si>
  <x:si>
    <x:t>인고36
(09. 1.28)</x:t>
  </x:si>
  <x:si>
    <x:t>중구 운남동 1618-1</x:t>
  </x:si>
  <x:si>
    <x:t>동암놀이공원
(90호공원)</x:t>
  </x:si>
  <x:si>
    <x:t>경제청2
(18.1.8)</x:t>
  </x:si>
  <x:si>
    <x:t>인고27
(09. 1.28)</x:t>
  </x:si>
  <x:si>
    <x:t>12공구내(지번미부여)</x:t>
  </x:si>
  <x:si>
    <x:t>큰말공원
(운서제3호)</x:t>
  </x:si>
  <x:si>
    <x:t>첨단클러스터단지© 1호</x:t>
  </x:si>
  <x:si>
    <x:t>13공구내(지번미부여)</x:t>
  </x:si>
  <x:si>
    <x:t>인고143
(98.7.3)</x:t>
  </x:si>
  <x:si>
    <x:t>중구 운서동 2709-1일원</x:t>
  </x:si>
  <x:si>
    <x:t>인고287
(19.9.9)</x:t>
  </x:si>
  <x:si>
    <x:t>인고84
(04.5.17)</x:t>
  </x:si>
  <x:si>
    <x:t>부평구 부개동 501-4</x:t>
  </x:si>
  <x:si>
    <x:t>첨단클러스터단지© 2호</x:t>
  </x:si>
  <x:si>
    <x:t>인고95
(15.4.27)</x:t>
  </x:si>
  <x:si>
    <x:t>첨단클러스터(C) 19호</x:t>
  </x:si>
  <x:si>
    <x:t>인고81
(90.7.2)</x:t>
  </x:si>
  <x:si>
    <x:t>첨단클러스터단지© 10호</x:t>
  </x:si>
  <x:si>
    <x:t>주안2동453-51일원</x:t>
  </x:si>
  <x:si>
    <x:t>경제청62
(20.5.22)</x:t>
  </x:si>
  <x:si>
    <x:t>미단시티
2호어린이공원</x:t>
  </x:si>
  <x:si>
    <x:t>주안동 390-53 일원</x:t>
  </x:si>
  <x:si>
    <x:t>제3호 유수지와 중복 결정</x:t>
  </x:si>
  <x:si>
    <x:t>연수구 송도동 191-1일원</x:t>
  </x:si>
  <x:si>
    <x:t>부평구 십정2동 445-4</x:t>
  </x:si>
  <x:si>
    <x:t>십정1동
십정1구획정리</x:t>
  </x:si>
  <x:si>
    <x:t>인고195
(03.10.9)</x:t>
  </x:si>
  <x:si>
    <x:t>첨단클러스터(C) 12호</x:t>
  </x:si>
  <x:si>
    <x:t>부평구 청천동 36-3 일원</x:t>
  </x:si>
  <x:si>
    <x:t>경제청6
(19.01.21)</x:t>
  </x:si>
  <x:si>
    <x:t>인고73
(15. 4. 6)</x:t>
  </x:si>
  <x:si>
    <x:t>검단지구택지13호
어린이공원</x:t>
  </x:si>
  <x:si>
    <x:t>부평구 부개동 498-3</x:t>
  </x:si>
  <x:si>
    <x:t>중구 중산동 1887-16</x:t>
  </x:si>
  <x:si>
    <x:t>숲속공원
(산곡2-2)</x:t>
  </x:si>
  <x:si>
    <x:t>미단시티 13호
근린공원</x:t>
  </x:si>
  <x:si>
    <x:t>Ⅰ. 도시공원 현황</x:t>
  </x:si>
  <x:si>
    <x:t>Ⅱ. 녹지 현황</x:t>
  </x:si>
  <x:si>
    <x:t>인고194
(11. 8. 8)</x:t>
  </x:si>
  <x:si>
    <x:t>인고194
(20.06.08)</x:t>
  </x:si>
  <x:si>
    <x:t>부평구 청천동 68-17 일원</x:t>
  </x:si>
  <x:si>
    <x:t>부평고70
(18.08.14)</x:t>
  </x:si>
  <x:si>
    <x:t>인고126
(00. 7. 1)</x:t>
  </x:si>
  <x:si>
    <x:t>중구 중산동 1878-3 일원</x:t>
  </x:si>
  <x:si>
    <x:t>물바람수변공원
(서창2호수변공원)</x:t>
  </x:si>
  <x:si>
    <x:t>인고353
(09.11.16)</x:t>
  </x:si>
  <x:si>
    <x:t>남구 숭의동 106-10 일원</x:t>
  </x:si>
  <x:si>
    <x:t>인고251
(16.10.24.)</x:t>
  </x:si>
  <x:si>
    <x:t>인고142
(17. 6.19)</x:t>
  </x:si>
  <x:si>
    <x:t>중구 중산동 1960-6 일원</x:t>
  </x:si>
  <x:si>
    <x:t>인고232
(11. 9.19)</x:t>
  </x:si>
  <x:si>
    <x:t>연수구 청학동 산55-34 일원</x:t>
  </x:si>
  <x:si>
    <x:t>인고326
(11.12.26)</x:t>
  </x:si>
  <x:si>
    <x:t>영종하늘도시   
2호체육공원</x:t>
  </x:si>
  <x:si>
    <x:t>인고158
(16. 7. 4)</x:t>
  </x:si>
  <x:si>
    <x:t>남동구 논현동 111-13 일원</x:t>
  </x:si>
  <x:si>
    <x:t>월미공원 녹지
(07년 신설)</x:t>
  </x:si>
  <x:si>
    <x:t>갯골1호수변공원
(서창1호수변공원)</x:t>
  </x:si>
  <x:si>
    <x:t>인고255
(12.10. 1)</x:t>
  </x:si>
  <x:si>
    <x:t>인고332
(16.12.26)</x:t>
  </x:si>
  <x:si>
    <x:t>부평고20
(11.04.20)</x:t>
  </x:si>
  <x:si>
    <x:t>인고295
(09. 9.21)</x:t>
  </x:si>
  <x:si>
    <x:t>중구 중산동 1911-4 일원</x:t>
  </x:si>
  <x:si>
    <x:t>경서2구역1호
(샛별어린이공원)</x:t>
  </x:si>
  <x:si>
    <x:t>인고263
(12.10.15)</x:t>
  </x:si>
  <x:si>
    <x:t>인고194
(01.10.25)</x:t>
  </x:si>
  <x:si>
    <x:t>건교부282
(07. 7.10)</x:t>
  </x:si>
  <x:si>
    <x:t>인천항(영종) 항만재개발 완충4</x:t>
  </x:si>
  <x:si>
    <x:t>서구 가정동 537-19 일원</x:t>
  </x:si>
  <x:si>
    <x:t>마니산관광지제2종지구단위계획구역</x:t>
  </x:si>
  <x:si>
    <x:t>남고125
(14.12.26)</x:t>
  </x:si>
  <x:si>
    <x:t>인고213
(18.09.10)</x:t>
  </x:si>
  <x:si>
    <x:t>인고157
(13. 9.30)</x:t>
  </x:si>
  <x:si>
    <x:t>인고176
(91.12.26)</x:t>
  </x:si>
  <x:si>
    <x:t>동물의숲공원
(하늘도시22호)</x:t>
  </x:si>
  <x:si>
    <x:t>경제청149
(15. 6.17)</x:t>
  </x:si>
  <x:si>
    <x:t>인고204
(04.11.16)</x:t>
  </x:si>
  <x:si>
    <x:t>인고198
(13.12.01)</x:t>
  </x:si>
  <x:si>
    <x:t>인천항(영종) 항만재개발 완충3</x:t>
  </x:si>
  <x:si>
    <x:t>인고272
(07.12.18)</x:t>
  </x:si>
  <x:si>
    <x:t>서구 오류동 1579-1 일원</x:t>
  </x:si>
  <x:si>
    <x:t>해수부179
(17.12.29)</x:t>
  </x:si>
  <x:si>
    <x:t>부평고68
(11.12.14)</x:t>
  </x:si>
  <x:si>
    <x:t>해저대탐험공원
(하늘도시8호)</x:t>
  </x:si>
  <x:si>
    <x:t>인고303
(20. 7.27)</x:t>
  </x:si>
  <x:si>
    <x:t>인고150
(20.05.11)</x:t>
  </x:si>
  <x:si>
    <x:t>건고539
(81.09.24)</x:t>
  </x:si>
  <x:si>
    <x:t>인고176
(94.10.12)</x:t>
  </x:si>
  <x:si>
    <x:t>인고154
(19.07.18)</x:t>
  </x:si>
  <x:si>
    <x:t>인고353
(19.11.11)</x:t>
  </x:si>
  <x:si>
    <x:t>중구 운남동 1731-1 일원</x:t>
  </x:si>
  <x:si>
    <x:t>인고103
(19. 5. 7)</x:t>
  </x:si>
  <x:si>
    <x:t>인고234
(20.06.22)</x:t>
  </x:si>
  <x:si>
    <x:t>부평고43
(11.08.19)</x:t>
  </x:si>
  <x:si>
    <x:t>인고193
(20.06.08)</x:t>
  </x:si>
  <x:si>
    <x:t>인고394
(19.12.16)</x:t>
  </x:si>
  <x:si>
    <x:t>경제청216
(15. 8.20)</x:t>
  </x:si>
  <x:si>
    <x:t>인고344
(20.09.14)</x:t>
  </x:si>
  <x:si>
    <x:t>인고145
(20.05.04)</x:t>
  </x:si>
  <x:si>
    <x:t>건고591
(84.12.31)</x:t>
  </x:si>
  <x:si>
    <x:t>경제청57
(09. 1.30)</x:t>
  </x:si>
  <x:si>
    <x:t>부평구 십정동 208-39 일원</x:t>
  </x:si>
  <x:si>
    <x:t>인고1002
(81. 8.14)</x:t>
  </x:si>
  <x:si>
    <x:t>2단계. 중구 이관(2020)</x:t>
  </x:si>
  <x:si>
    <x:t>건고235
(90. 5. 7)</x:t>
  </x:si>
  <x:si>
    <x:t>인고133
(20. 4.20)</x:t>
  </x:si>
  <x:si>
    <x:t>인고117
(17. 5.29)</x:t>
  </x:si>
  <x:si>
    <x:t>중구 운남동 1703-4 일원</x:t>
  </x:si>
  <x:si>
    <x:t>인고247
(17.10.23)</x:t>
  </x:si>
  <x:si>
    <x:t>경인아라뱃길 인천터미널물류단지계획</x:t>
  </x:si>
  <x:si>
    <x:t>인고221
(17. 9.18)</x:t>
  </x:si>
  <x:si>
    <x:t>인고111
(13. 7.15)</x:t>
  </x:si>
  <x:si>
    <x:t>인고318
(19.10.28)</x:t>
  </x:si>
  <x:si>
    <x:t>건고543
(67. 8. 2)</x:t>
  </x:si>
  <x:si>
    <x:t>부평고126
(19.10.02)</x:t>
  </x:si>
  <x:si>
    <x:t>국해부218
(10. 4.16)</x:t>
  </x:si>
  <x:si>
    <x:t>용현학익4블럭도시개발사업(기부채납)</x:t>
  </x:si>
  <x:si>
    <x:t>인고230
(11. 9.19)</x:t>
  </x:si>
  <x:si>
    <x:t>인고180
(07. 9. 3)</x:t>
  </x:si>
  <x:si>
    <x:t>계양고98
(18.09.21)</x:t>
  </x:si>
  <x:si>
    <x:t>학익지구주택지조성(풍림아이원)</x:t>
  </x:si>
  <x:si>
    <x:t>인고412
(19.12.23)</x:t>
  </x:si>
  <x:si>
    <x:t>인고269
(10. 9.20)</x:t>
  </x:si>
  <x:si>
    <x:t>날아라부메랑공원
(하늘도시18호)</x:t>
  </x:si>
  <x:si>
    <x:t>주안주공1,2단지 아파트재 건축사업</x:t>
  </x:si>
  <x:si>
    <x:t>인천항(영종) 항만재개발 완충5</x:t>
  </x:si>
  <x:si>
    <x:t>인천항(영종) 항만재개발 완충2</x:t>
  </x:si>
  <x:si>
    <x:t>첨단산업클러스터(B)4호 근린공원</x:t>
  </x:si>
  <x:si>
    <x:t>인고285
(08.12. 1)</x:t>
  </x:si>
  <x:si>
    <x:t>미추홀고8
(19. 1.14.)</x:t>
  </x:si>
  <x:si>
    <x:t>경서2구역2호
(경서어린이공원)</x:t>
  </x:si>
  <x:si>
    <x:t>인고315
(19.10.28)</x:t>
  </x:si>
  <x:si>
    <x:t>인고101
(19. 5. 7)</x:t>
  </x:si>
  <x:si>
    <x:t>인고232
(01.11. 1)</x:t>
  </x:si>
  <x:si>
    <x:t>연수구 동춘동 728-7 일원</x:t>
  </x:si>
  <x:si>
    <x:t>인고193
(15. 8.10)</x:t>
  </x:si>
  <x:si>
    <x:t>인고260
(08.11.24)</x:t>
  </x:si>
  <x:si>
    <x:t>경제청219
(15.11. 4)</x:t>
  </x:si>
  <x:si>
    <x:t>인고209
(04.11.29)</x:t>
  </x:si>
  <x:si>
    <x:t>인고100
(97. 4.29)</x:t>
  </x:si>
  <x:si>
    <x:t>경제청219
(12.12.24)</x:t>
  </x:si>
  <x:si>
    <x:t>남구 56
(12. 6.18)</x:t>
  </x:si>
  <x:si>
    <x:t>경제청288
(15.11. 4)</x:t>
  </x:si>
  <x:si>
    <x:t>인고271
(11.10.24)</x:t>
  </x:si>
  <x:si>
    <x:t>인고 319
(19.10.28)</x:t>
  </x:si>
  <x:si>
    <x:t>인고396
(09.12.21)</x:t>
  </x:si>
  <x:si>
    <x:t>서구 오류동 1656-4 일원</x:t>
  </x:si>
  <x:si>
    <x:t>서구 당하동 1097-1 일원</x:t>
  </x:si>
  <x:si>
    <x:t>국제업무단지 1호 해안공원(1-2)</x:t>
  </x:si>
  <x:si>
    <x:t>인고389
(09.12.21)</x:t>
  </x:si>
  <x:si>
    <x:t>인고141
(01. 8.30)</x:t>
  </x:si>
  <x:si>
    <x:t>인고301
(09. 9.28)</x:t>
  </x:si>
  <x:si>
    <x:t>인고145
(91.10.24)</x:t>
  </x:si>
  <x:si>
    <x:t>지경부155
(11. 8. 1)</x:t>
  </x:si>
  <x:si>
    <x:t>국해부947
(12.12.27)</x:t>
  </x:si>
  <x:si>
    <x:t>인고304
(16.12. 5)</x:t>
  </x:si>
  <x:si>
    <x:t>인고116
(08. 6.30)</x:t>
  </x:si>
  <x:si>
    <x:t>인고118
(96. 7. 8)</x:t>
  </x:si>
  <x:si>
    <x:t>인고312
(15.11.30)</x:t>
  </x:si>
  <x:si>
    <x:t>국토부710
(12.10.22)</x:t>
  </x:si>
  <x:si>
    <x:t>인고231
(05.12.12)</x:t>
  </x:si>
  <x:si>
    <x:t>인고366
(08.12.29)</x:t>
  </x:si>
  <x:si>
    <x:t>서구 오류동 1613-1 일원</x:t>
  </x:si>
  <x:si>
    <x:t>인고234
(96.12.10)</x:t>
  </x:si>
  <x:si>
    <x:t>인고221
(08.10.20)</x:t>
  </x:si>
  <x:si>
    <x:t>남고 23
(18. 3.12)</x:t>
  </x:si>
  <x:si>
    <x:t>서고188
(21.11.15)</x:t>
  </x:si>
  <x:si>
    <x:t>경제청101
(15.4.20)</x:t>
  </x:si>
  <x:si>
    <x:t>건고219
(85. 5.16)</x:t>
  </x:si>
  <x:si>
    <x:t>서구 가정동 100-19 일원</x:t>
  </x:si>
  <x:si>
    <x:t>인고256
(06.12.21)</x:t>
  </x:si>
  <x:si>
    <x:t>인고142
(11. 6. 7)</x:t>
  </x:si>
  <x:si>
    <x:t>서구 오류동 1665-2 일원</x:t>
  </x:si>
  <x:si>
    <x:t>건교부470
(07.11. 6)</x:t>
  </x:si>
  <x:si>
    <x:t>인고259
(07.12.10)</x:t>
  </x:si>
  <x:si>
    <x:t>인고239
(00.12.29)</x:t>
  </x:si>
  <x:si>
    <x:t>동고78
(19. 12. 23.)</x:t>
  </x:si>
  <x:si>
    <x:t>서구 오류동 1722-11 일원</x:t>
  </x:si>
  <x:si>
    <x:t>인고330
(20. 8.31)</x:t>
  </x:si>
  <x:si>
    <x:t>국토부132
(16.03.25)</x:t>
  </x:si>
  <x:si>
    <x:t>인고104
(94. 6.21)</x:t>
  </x:si>
  <x:si>
    <x:t>인고210
(17. 9.11)</x:t>
  </x:si>
  <x:si>
    <x:t>인고126
(95. 8. 3)</x:t>
  </x:si>
  <x:si>
    <x:t>인고333
(20. 8.31)</x:t>
  </x:si>
  <x:si>
    <x:t>계양고53
(10.09.09)</x:t>
  </x:si>
  <x:si>
    <x:t>미추홀고102
(20. 6.29.)</x:t>
  </x:si>
  <x:si>
    <x:t>경제청220
(16.11.7)</x:t>
  </x:si>
  <x:si>
    <x:t>인고267 (17.11.20)</x:t>
  </x:si>
  <x:si>
    <x:t>서구 마전동 산144번지 일원</x:t>
  </x:si>
  <x:si>
    <x:t>부평고35
(16.07.22)</x:t>
  </x:si>
  <x:si>
    <x:t>인고244
(02.11. 4)</x:t>
  </x:si>
  <x:si>
    <x:t>인고124
(08. 7. 7)</x:t>
  </x:si>
  <x:si>
    <x:t>인고266
(09. 8.24)</x:t>
  </x:si>
  <x:si>
    <x:t>동구 송현동 98-109 일원</x:t>
  </x:si>
  <x:si>
    <x:t>인고412
(21. 9. 23)</x:t>
  </x:si>
  <x:si>
    <x:t>인고151
(10. 5.31)</x:t>
  </x:si>
  <x:si>
    <x:t>인고183
(15. 7.17)</x:t>
  </x:si>
  <x:si>
    <x:t>인고350
(08.12.29)</x:t>
  </x:si>
  <x:si>
    <x:t>남동구 서창동 574-7,-8</x:t>
  </x:si>
  <x:si>
    <x:t>강화군 선원면 창리 산176 일원</x:t>
  </x:si>
  <x:si>
    <x:t>작전현대아파트
주택재개발 정비구역</x:t>
  </x:si>
  <x:si>
    <x:t>미추홀구 용현동 627-509</x:t>
  </x:si>
  <x:si>
    <x:t>랜드마크시티 해안공원(1-1)</x:t>
  </x:si>
  <x:si>
    <x:t>인고283
(20.02.06)</x:t>
  </x:si>
  <x:si>
    <x:t>인고102
(19. 5. 7)</x:t>
  </x:si>
  <x:si>
    <x:t>마법의성공원
(하늘도시31호)</x:t>
  </x:si>
  <x:si>
    <x:t>인고203
(18.08.27)</x:t>
  </x:si>
  <x:si>
    <x:t>인고307
(08.12.15)</x:t>
  </x:si>
  <x:si>
    <x:t>별자리여행공원
(하늘도시15호)</x:t>
  </x:si>
  <x:si>
    <x:t>인고205
(08.10. 6)</x:t>
  </x:si>
  <x:si>
    <x:t>인천항(영종) 항만재개발 완충1</x:t>
  </x:si>
  <x:si>
    <x:t>경제청272
(10.5.28)</x:t>
  </x:si>
  <x:si>
    <x:t>경제청193
(14. 7. 7)</x:t>
  </x:si>
  <x:si>
    <x:t>인고331
(20. 8.31)</x:t>
  </x:si>
  <x:si>
    <x:t>인고148
(06. 8.28)</x:t>
  </x:si>
  <x:si>
    <x:t>인고131
(20.04.20)</x:t>
  </x:si>
  <x:si>
    <x:t>인고377
(20.10.19)</x:t>
  </x:si>
  <x:si>
    <x:t>계양고45
(19.05.31)</x:t>
  </x:si>
  <x:si>
    <x:t>인고379
(20.10.19)</x:t>
  </x:si>
  <x:si>
    <x:t>인공2472
(20.11.18)</x:t>
  </x:si>
  <x:si>
    <x:t>인고제18
(00. 2.17)</x:t>
  </x:si>
  <x:si>
    <x:t>인고305
(10.10.25)</x:t>
  </x:si>
  <x:si>
    <x:t>부평고48 (20.04.08)</x:t>
  </x:si>
  <x:si>
    <x:t>인고 302
(19.10.7)</x:t>
  </x:si>
  <x:si>
    <x:t>부평목련아파트주변구역 주택재개발</x:t>
  </x:si>
  <x:si>
    <x:t>미추홀구 주안동 411-16 일원</x:t>
  </x:si>
  <x:si>
    <x:t>중구 운남동 1643-1 일원</x:t>
  </x:si>
  <x:si>
    <x:t>인고211
(20.06.15)</x:t>
  </x:si>
  <x:si>
    <x:t>부평고122
(20.09.29)</x:t>
  </x:si>
  <x:si>
    <x:t>인고154
(19.07.08)</x:t>
  </x:si>
  <x:si>
    <x:t>인고204
(02. 9.13)</x:t>
  </x:si>
  <x:si>
    <x:t>인고139
(07. 7.16)</x:t>
  </x:si>
  <x:si>
    <x:t>건고310
(95. 8.29)</x:t>
  </x:si>
  <x:si>
    <x:t>인고 17
(16. 2.11)</x:t>
  </x:si>
  <x:si>
    <x:t>인고121
(17. 5.29)</x:t>
  </x:si>
  <x:si>
    <x:t>건고533
(88.11. 2)</x:t>
  </x:si>
  <x:si>
    <x:t>경제청126
(15. 6. 1)</x:t>
  </x:si>
  <x:si>
    <x:t>중구 운남동 1700-2 일원</x:t>
  </x:si>
  <x:si>
    <x:t>인고183
(06.10.16)</x:t>
  </x:si>
  <x:si>
    <x:t>인고246
(95. 1. 7)</x:t>
  </x:si>
  <x:si>
    <x:t>인고219
(97. 9.19)</x:t>
  </x:si>
  <x:si>
    <x:t>인고212
(94. 7. 30)</x:t>
  </x:si>
  <x:si>
    <x:t>인고181
(98.10. 8)</x:t>
  </x:si>
  <x:si>
    <x:t>인고348
(08.12.29)</x:t>
  </x:si>
  <x:si>
    <x:t>인고167
(90.11.21)</x:t>
  </x:si>
  <x:si>
    <x:t>동구 송현동 257-29 일원</x:t>
  </x:si>
  <x:si>
    <x:t>지경부99
(10. 5.11)</x:t>
  </x:si>
  <x:si>
    <x:t>인고150
(91.11. 9)</x:t>
  </x:si>
  <x:si>
    <x:t>남동고39
(01. 9. 5)</x:t>
  </x:si>
  <x:si>
    <x:t>인고173
(98. 9.16)</x:t>
  </x:si>
  <x:si>
    <x:t>인고284
(97.12.26)</x:t>
  </x:si>
  <x:si>
    <x:t>인고270
(10. 9.20)</x:t>
  </x:si>
  <x:si>
    <x:t>중구 운남동 1113-47 일원</x:t>
  </x:si>
  <x:si>
    <x:t>인고220
(07.10.22)</x:t>
  </x:si>
  <x:si>
    <x:t>인고279
(10.10. 4)</x:t>
  </x:si>
  <x:si>
    <x:t>연수구 동춘동 944-23 일원</x:t>
  </x:si>
  <x:si>
    <x:t>지경부42
(08. 5. 9)</x:t>
  </x:si>
  <x:si>
    <x:t>인고1519
(83. 4.20)</x:t>
  </x:si>
  <x:si>
    <x:t>인고263
(10. 9.13)</x:t>
  </x:si>
  <x:si>
    <x:t>인고293
(11.11.21)</x:t>
  </x:si>
  <x:si>
    <x:t>인고127
(09. 4.20)</x:t>
  </x:si>
  <x:si>
    <x:t>인고239
(14.11.24)</x:t>
  </x:si>
  <x:si>
    <x:t>인고354
(10.12 .6)</x:t>
  </x:si>
  <x:si>
    <x:t>하늘2-2, 중구청 이관(2021)</x:t>
  </x:si>
  <x:si>
    <x:t>인고363
(15.12.28)</x:t>
  </x:si>
  <x:si>
    <x:t>인고162
(01. 9.25)</x:t>
  </x:si>
  <x:si>
    <x:t>주안2,4동재정비촉진(미추2구역)</x:t>
  </x:si>
  <x:si>
    <x:t>연수구 동춘동 716-3 일원</x:t>
  </x:si>
  <x:si>
    <x:t>부평고74
(14.11. 5)</x:t>
  </x:si>
  <x:si>
    <x:t>인고286
(12.11.16)</x:t>
  </x:si>
  <x:si>
    <x:t>부평구 산곡동 325-29 일원</x:t>
  </x:si>
  <x:si>
    <x:t xml:space="preserve">주안2,4동재정비촉진(미추4구역) </x:t>
  </x:si>
  <x:si>
    <x:t>꽃대궐공원
(하늘도시 21호)</x:t>
  </x:si>
  <x:si>
    <x:t>과일천국공원
(하늘도시 11호)</x:t>
  </x:si>
  <x:si>
    <x:t>부평구 갈산동 183-5 일원</x:t>
  </x:si>
  <x:si>
    <x:t>인고170
(06. 9.18)</x:t>
  </x:si>
  <x:si>
    <x:t>지경부278
(09.12. 2)</x:t>
  </x:si>
  <x:si>
    <x:t>남동구 장수동 806-2 일원</x:t>
  </x:si>
  <x:si>
    <x:t>중구 운서동 3076-3 일원</x:t>
  </x:si>
  <x:si>
    <x:t>중구 사동 34-27번지 일원</x:t>
  </x:si>
  <x:si>
    <x:t>인고143
(98. 7. 3)</x:t>
  </x:si>
  <x:si>
    <x:t>인고249
(10. 8.30)</x:t>
  </x:si>
  <x:si>
    <x:t>인고246
(11.10.10)</x:t>
  </x:si>
  <x:si>
    <x:t>비행기공원
(하늘도시 23호)</x:t>
  </x:si>
  <x:si>
    <x:t>인고205
(15. 8.17)</x:t>
  </x:si>
  <x:si>
    <x:t>인고179
(93.12.30)</x:t>
  </x:si>
  <x:si>
    <x:t>서구 마전동 271-7 이루언</x:t>
  </x:si>
  <x:si>
    <x:t>서고1154
(08.12.12)</x:t>
  </x:si>
  <x:si>
    <x:t>인고412
(10.12.27)</x:t>
  </x:si>
  <x:si>
    <x:t>인고349
(08.12.29)</x:t>
  </x:si>
  <x:si>
    <x:t>경제청343
(15.12.30)</x:t>
  </x:si>
  <x:si>
    <x:t>강화군 관청리 486-2 일원</x:t>
  </x:si>
  <x:si>
    <x:t>지경부23
(05.11.25)</x:t>
  </x:si>
  <x:si>
    <x:t>건고563
(87.11.19)</x:t>
  </x:si>
  <x:si>
    <x:t>남동고302
(16.12. 5)</x:t>
  </x:si>
  <x:si>
    <x:t>중구 운남동 1208-8 일원</x:t>
  </x:si>
  <x:si>
    <x:t>부평구 산곡1동 167-32 일원</x:t>
  </x:si>
  <x:si>
    <x:t>남동고20
(20.2.12.)</x:t>
  </x:si>
  <x:si>
    <x:t>인고311
(12.12.13)</x:t>
  </x:si>
  <x:si>
    <x:t>경제청294
(12.12.28.)</x:t>
  </x:si>
  <x:si>
    <x:t>부평구 십정동 437-2 일원</x:t>
  </x:si>
  <x:si>
    <x:t>무지개길공원2
(하늘도시 14호)</x:t>
  </x:si>
  <x:si>
    <x:t>중구 운서동 3012-9 일원</x:t>
  </x:si>
  <x:si>
    <x:t>인고225
(11. 9.14)</x:t>
  </x:si>
  <x:si>
    <x:t>부평고11
(19.01.24)</x:t>
  </x:si>
  <x:si>
    <x:t>인고137
(10. 5.24)</x:t>
  </x:si>
  <x:si>
    <x:t>인고337
(10.11.22)</x:t>
  </x:si>
  <x:si>
    <x:t>인고321
(09.10.19)</x:t>
  </x:si>
  <x:si>
    <x:t>부평구 부평동 665-363 일원</x:t>
  </x:si>
  <x:si>
    <x:t>중구 운서동 2705-2 일원</x:t>
  </x:si>
  <x:si>
    <x:t>하늘도시 1단계, 중구이관(16)</x:t>
  </x:si>
  <x:si>
    <x:t>경제청115
(17.3.27)</x:t>
  </x:si>
  <x:si>
    <x:t>인고357
(09.11.23)</x:t>
  </x:si>
  <x:si>
    <x:t>인고157
(03. 8. 4)</x:t>
  </x:si>
  <x:si>
    <x:t>인고262
(08.11.24)</x:t>
  </x:si>
  <x:si>
    <x:t>착시나라공원
(하늘도시 16호)</x:t>
  </x:si>
  <x:si>
    <x:t>국해부132
(16. 3.25)</x:t>
  </x:si>
  <x:si>
    <x:t>송현1,2차아파트,주택재건축정비구역</x:t>
  </x:si>
  <x:si>
    <x:t>인고168
(09 .6 .1)</x:t>
  </x:si>
  <x:si>
    <x:t>지경부138
(08.9.30)</x:t>
  </x:si>
  <x:si>
    <x:t>미고104
(20. 6.29)</x:t>
  </x:si>
  <x:si>
    <x:t>건고2701
(66. 8.31)</x:t>
  </x:si>
  <x:si>
    <x:t>경제청206
(16. 9. 12)</x:t>
  </x:si>
  <x:si>
    <x:t>서구 청라동
1-1212 일원</x:t>
  </x:si>
  <x:si>
    <x:t>인고258
(17.11. 6)</x:t>
  </x:si>
  <x:si>
    <x:t>인고121
(17.05.29)</x:t>
  </x:si>
  <x:si>
    <x:t>인고510
(82. 5.20)</x:t>
  </x:si>
  <x:si>
    <x:t>인고214
(01.11.26)</x:t>
  </x:si>
  <x:si>
    <x:t>인고109
(10. 4.19)</x:t>
  </x:si>
  <x:si>
    <x:t>건고233
(90. 4.30)</x:t>
  </x:si>
  <x:si>
    <x:t>경제청70
(20. 6.29)</x:t>
  </x:si>
  <x:si>
    <x:t>인고158
(03. 8. 5)</x:t>
  </x:si>
  <x:si>
    <x:t>지경부139
(08. 9.30)</x:t>
  </x:si>
  <x:si>
    <x:t>인고195
(03.10. 9)</x:t>
  </x:si>
  <x:si>
    <x:t>인고279
(09. 9. 7)</x:t>
  </x:si>
  <x:si>
    <x:t>인고207
(12. 8.13)</x:t>
  </x:si>
  <x:si>
    <x:t>인고 390
(19.12.16)</x:t>
  </x:si>
  <x:si>
    <x:t>인고1521
(89. 6.28)</x:t>
  </x:si>
  <x:si>
    <x:t>부평구 부평동 760-153 일원</x:t>
  </x:si>
  <x:si>
    <x:t>인고110
(02. 5. 1)</x:t>
  </x:si>
  <x:si>
    <x:t>남동고44
(01.10. 8)</x:t>
  </x:si>
  <x:si>
    <x:t>경제청166
(15.7.13)</x:t>
  </x:si>
  <x:si>
    <x:t>인고125
(90. 9. 7)</x:t>
  </x:si>
  <x:si>
    <x:t>인고1063
(86.12.30)</x:t>
  </x:si>
  <x:si>
    <x:t>건고568
(85.12.19)</x:t>
  </x:si>
  <x:si>
    <x:t>인고108
(10. 4.19)</x:t>
  </x:si>
  <x:si>
    <x:t>인고 19
(01. 7. 6)</x:t>
  </x:si>
  <x:si>
    <x:t>인고297
(14.12.29)</x:t>
  </x:si>
  <x:si>
    <x:t>스파이더맨공원
(하늘도시10호)</x:t>
  </x:si>
  <x:si>
    <x:t>인고521
(89. 6.28)</x:t>
  </x:si>
  <x:si>
    <x:t>인고1063
(86.12.30.)</x:t>
  </x:si>
  <x:si>
    <x:t>인고135
(95. 7.18)</x:t>
  </x:si>
  <x:si>
    <x:t>인고270
(08.11.24)</x:t>
  </x:si>
  <x:si>
    <x:t>송도랜드마크씨티
1호 수변공원</x:t>
  </x:si>
  <x:si>
    <x:t>인고110
(20. 3.30)</x:t>
  </x:si>
  <x:si>
    <x:t>인고180
(93.12.31)</x:t>
  </x:si>
  <x:si>
    <x:t>동구 송현동 98-246 일원</x:t>
  </x:si>
  <x:si>
    <x:t>인고190
(11. 8. 1)</x:t>
  </x:si>
  <x:si>
    <x:t>건고250
(85.11.28)</x:t>
  </x:si>
  <x:si>
    <x:t>인고1123
(87. 3.31)</x:t>
  </x:si>
  <x:si>
    <x:t>경제청110
(16. 5.31)</x:t>
  </x:si>
  <x:si>
    <x:t>경제청275
(15.10.16)</x:t>
  </x:si>
  <x:si>
    <x:t>인고303
(08.12.15)</x:t>
  </x:si>
  <x:si>
    <x:t>동고26
(17. 4. 20)</x:t>
  </x:si>
  <x:si>
    <x:t>연수구 선학동 216-3 일원</x:t>
  </x:si>
  <x:si>
    <x:t>남고115
(11.12.23)</x:t>
  </x:si>
  <x:si>
    <x:t>건고172
(90. 4. 3)</x:t>
  </x:si>
  <x:si>
    <x:t>건고306
(89. 6.10)</x:t>
  </x:si>
  <x:si>
    <x:t>인고1407
(88.11.26)</x:t>
  </x:si>
  <x:si>
    <x:t>인고282
(02.12. 9)</x:t>
  </x:si>
  <x:si>
    <x:t>동구 송림동 124-68 일원</x:t>
  </x:si>
  <x:si>
    <x:t>인고143
(92. 9. 3)</x:t>
  </x:si>
  <x:si>
    <x:t>인고199
(03.10.20)</x:t>
  </x:si>
  <x:si>
    <x:t>중구 운남동 1734-5 일원</x:t>
  </x:si>
  <x:si>
    <x:t>동고12
(13. 3. 4.)</x:t>
  </x:si>
  <x:si>
    <x:t>인고160
(90.11.21)</x:t>
  </x:si>
  <x:si>
    <x:t>남동고59
(05.12.26)</x:t>
  </x:si>
  <x:si>
    <x:t>숭의공원</x:t>
  </x:si>
  <x:si>
    <x:t>구월구획정리</x:t>
  </x:si>
  <x:si>
    <x:t>상방주제공원3</x:t>
  </x:si>
  <x:si>
    <x:t>갈개공원</x:t>
  </x:si>
  <x:si>
    <x:t>효성문화공원</x:t>
  </x:si>
  <x:si>
    <x:t>가현공원</x:t>
  </x:si>
  <x:si>
    <x:t>귤현공원</x:t>
  </x:si>
  <x:si>
    <x:t>농원공원</x:t>
  </x:si>
  <x:si>
    <x:t>상록공원</x:t>
  </x:si>
  <x:si>
    <x:t>교통공원</x:t>
  </x:si>
  <x:si>
    <x:t>송도2공원</x:t>
  </x:si>
  <x:si>
    <x:t>갈산공원</x:t>
  </x:si>
  <x:si>
    <x:t>검단16호공원</x:t>
  </x:si>
  <x:si>
    <x:t>학의뜰공원</x:t>
  </x:si>
  <x:si>
    <x:t>샘말공원</x:t>
  </x:si>
  <x:si>
    <x:t>송현공원</x:t>
  </x:si>
  <x:si>
    <x:t>계양공원</x:t>
  </x:si>
  <x:si>
    <x:t>장미공원</x:t>
  </x:si>
  <x:si>
    <x:t>검단지역</x:t>
  </x:si>
  <x:si>
    <x:t>당하구획정리</x:t>
  </x:si>
  <x:si>
    <x:t>이촌공원</x:t>
  </x:si>
  <x:si>
    <x:t>계양교통공원</x:t>
  </x:si>
  <x:si>
    <x:t>송도4공구</x:t>
  </x:si>
  <x:si>
    <x:t>선학공원</x:t>
  </x:si>
  <x:si>
    <x:t>희망공원</x:t>
  </x:si>
  <x:si>
    <x:t>검단1구획정리</x:t>
  </x:si>
  <x:si>
    <x:t>된밭공원</x:t>
  </x:si>
  <x:si>
    <x:t>옥련공원</x:t>
  </x:si>
  <x:si>
    <x:t>연희공원</x:t>
  </x:si>
  <x:si>
    <x:t>석남체육공원</x:t>
  </x:si>
  <x:si>
    <x:t>송도32호공원</x:t>
  </x:si>
  <x:si>
    <x:t>용정공원</x:t>
  </x:si>
  <x:si>
    <x:t>만수택지개발</x:t>
  </x:si>
  <x:si>
    <x:t>붉은고개공원</x:t>
  </x:si>
  <x:si>
    <x:t>달빛공원</x:t>
  </x:si>
  <x:si>
    <x:t>작전동 902</x:t>
  </x:si>
  <x:si>
    <x:t>청학구획정리</x:t>
  </x:si>
  <x:si>
    <x:t>사모지공원</x:t>
  </x:si>
  <x:si>
    <x:t>서부산단공원</x:t>
  </x:si>
  <x:si>
    <x:t>마전택지개발</x:t>
  </x:si>
  <x:si>
    <x:t>반월공원</x:t>
  </x:si>
  <x:si>
    <x:t>동남공원</x:t>
  </x:si>
  <x:si>
    <x:t>연일공원</x:t>
  </x:si>
  <x:si>
    <x:t xml:space="preserve">을왕공원 </x:t>
  </x:si>
  <x:si>
    <x:t>가천공원</x:t>
  </x:si>
  <x:si>
    <x:t>비룡공원</x:t>
  </x:si>
  <x:si>
    <x:t>검단15호공원</x:t>
  </x:si>
  <x:si>
    <x:t>까치공원</x:t>
  </x:si>
  <x:si>
    <x:t>선학택지개발</x:t>
  </x:si>
  <x:si>
    <x:t>햇살공원</x:t>
  </x:si>
  <x:si>
    <x:t>백운공원</x:t>
  </x:si>
  <x:si>
    <x:t>송도역공원</x:t>
  </x:si>
  <x:si>
    <x:t>시영공원</x:t>
  </x:si>
  <x:si>
    <x:t>봉제공원</x:t>
  </x:si>
  <x:si>
    <x:t>용현동 666</x:t>
  </x:si>
  <x:si>
    <x:t>대덕공원</x:t>
  </x:si>
  <x:si>
    <x:t>청은공원</x:t>
  </x:si>
  <x:si>
    <x:t>양지공원</x:t>
  </x:si>
  <x:si>
    <x:t>재넘이공원</x:t>
  </x:si>
  <x:si>
    <x:t>북항배후단지</x:t>
  </x:si>
  <x:si>
    <x:t>선학구획정리</x:t>
  </x:si>
  <x:si>
    <x:t>송도1공구</x:t>
  </x:si>
  <x:si>
    <x:t>도두머리공원</x:t>
  </x:si>
  <x:si>
    <x:t>뫼골문화공원</x:t>
  </x:si>
  <x:si>
    <x:t>청룡공원</x:t>
  </x:si>
  <x:si>
    <x:t>원신공원</x:t>
  </x:si>
  <x:si>
    <x:t>성호공원</x:t>
  </x:si>
  <x:si>
    <x:t>달꿈어린이공원</x:t>
  </x:si>
  <x:si>
    <x:t>효정공원</x:t>
  </x:si>
  <x:si>
    <x:t>당하제1호공원</x:t>
  </x:si>
  <x:si>
    <x:t>서곶공원</x:t>
  </x:si>
  <x:si>
    <x:t>이화공원</x:t>
  </x:si>
  <x:si>
    <x:t>보람공원</x:t>
  </x:si>
  <x:si>
    <x:t>인수공원</x:t>
  </x:si>
  <x:si>
    <x:t>구월택지개발</x:t>
  </x:si>
  <x:si>
    <x:t>청담공원</x:t>
  </x:si>
  <x:si>
    <x:t>송도3공구</x:t>
  </x:si>
  <x:si>
    <x:t>동양공원</x:t>
  </x:si>
  <x:si>
    <x:t>서운공원</x:t>
  </x:si>
  <x:si>
    <x:t>경제청_송도</x:t>
  </x:si>
  <x:si>
    <x:t>일단지공원</x:t>
  </x:si>
  <x:si>
    <x:t>관교동 471</x:t>
  </x:si>
  <x:si>
    <x:t>왕길공원</x:t>
  </x:si>
  <x:si>
    <x:t>연수택지개발</x:t>
  </x:si>
  <x:si>
    <x:t>당하지구3호</x:t>
  </x:si>
  <x:si>
    <x:t>동춘1구역</x:t>
  </x:si>
  <x:si>
    <x:t>장도공원</x:t>
  </x:si>
  <x:si>
    <x:t>둥지공원</x:t>
  </x:si>
  <x:si>
    <x:t>청량공원</x:t>
  </x:si>
  <x:si>
    <x:t>다솜어린이공원</x:t>
  </x:si>
  <x:si>
    <x:t>서화어린이공원</x:t>
  </x:si>
  <x:si>
    <x:t>십정구획정리</x:t>
  </x:si>
  <x:si>
    <x:t>돌샘어린이공원</x:t>
  </x:si>
  <x:si>
    <x:t>하나공원</x:t>
  </x:si>
  <x:si>
    <x:t>가현녹지</x:t>
  </x:si>
  <x:si>
    <x:t>늘봄공원</x:t>
  </x:si>
  <x:si>
    <x:t>마리공원</x:t>
  </x:si>
  <x:si>
    <x:t>동곡공원</x:t>
  </x:si>
  <x:si>
    <x:t>불로동 820</x:t>
  </x:si>
  <x:si>
    <x:t>은행나무공원</x:t>
  </x:si>
  <x:si>
    <x:t>승학공원</x:t>
  </x:si>
  <x:si>
    <x:t>원당28녹지</x:t>
  </x:si>
  <x:si>
    <x:t>검단25호공원</x:t>
  </x:si>
  <x:si>
    <x:t>함박공원</x:t>
  </x:si>
  <x:si>
    <x:t>서운녹지</x:t>
  </x:si>
  <x:si>
    <x:t>용마루주거환경</x:t>
  </x:si>
  <x:si>
    <x:t>장다리공원</x:t>
  </x:si>
  <x:si>
    <x:t>송도2공구</x:t>
  </x:si>
  <x:si>
    <x:t>풍림공원</x:t>
  </x:si>
  <x:si>
    <x:t>검단2지구1호</x:t>
  </x:si>
  <x:si>
    <x:t>원당26녹지</x:t>
  </x:si>
  <x:si>
    <x:t>맞이공원1</x:t>
  </x:si>
  <x:si>
    <x:t>가좌울공원</x:t>
  </x:si>
  <x:si>
    <x:t>사미공원</x:t>
  </x:si>
  <x:si>
    <x:t>십정5-3공원</x:t>
  </x:si>
  <x:si>
    <x:t>당하16녹지</x:t>
  </x:si>
  <x:si>
    <x:t>송도5공구</x:t>
  </x:si>
  <x:si>
    <x:t>지상공원</x:t>
  </x:si>
  <x:si>
    <x:t>시대공원</x:t>
  </x:si>
  <x:si>
    <x:t>마전지구4호</x:t>
  </x:si>
  <x:si>
    <x:t>도망공원</x:t>
  </x:si>
  <x:si>
    <x:t>담방공원</x:t>
  </x:si>
  <x:si>
    <x:t>당하13녹지</x:t>
  </x:si>
  <x:si>
    <x:t>신비공원</x:t>
  </x:si>
  <x:si>
    <x:t>제4호근린공원</x:t>
  </x:si>
  <x:si>
    <x:t>문남어린이공원</x:t>
  </x:si>
  <x:si>
    <x:t>학익공원</x:t>
  </x:si>
  <x:si>
    <x:t>당하지구2호</x:t>
  </x:si>
  <x:si>
    <x:t>가좌공원</x:t>
  </x:si>
  <x:si>
    <x:t>마전지구1호</x:t>
  </x:si>
  <x:si>
    <x:t>월미공원</x:t>
  </x:si>
  <x:si>
    <x:t>마전동1023</x:t>
  </x:si>
  <x:si>
    <x:t>불로지구3호</x:t>
  </x:si>
  <x:si>
    <x:t>산울림근린공원</x:t>
  </x:si>
  <x:si>
    <x:t>맞이공원2</x:t>
  </x:si>
  <x:si>
    <x:t>개   소</x:t>
  </x:si>
  <x:si>
    <x:t>검단17호공원</x:t>
  </x:si>
  <x:si>
    <x:t>청라→부평구</x:t>
  </x:si>
  <x:si>
    <x:t>비류공원</x:t>
  </x:si>
  <x:si>
    <x:t>검단2-1녹지</x:t>
  </x:si>
  <x:si>
    <x:t>콜롬비아공원</x:t>
  </x:si>
  <x:si>
    <x:t>능허대공원</x:t>
  </x:si>
  <x:si>
    <x:t>당하지구4호</x:t>
  </x:si>
  <x:si>
    <x:t>원당21녹지</x:t>
  </x:si>
  <x:si>
    <x:t>배말근린공원</x:t>
  </x:si>
  <x:si>
    <x:t>도담어린이공원</x:t>
  </x:si>
  <x:si>
    <x:t>원당20녹지</x:t>
  </x:si>
  <x:si>
    <x:t>화수화평공원</x:t>
  </x:si>
  <x:si>
    <x:t>서운주택재개발</x:t>
  </x:si>
  <x:si>
    <x:t>가정공원</x:t>
  </x:si>
  <x:si>
    <x:t>수봉공원</x:t>
  </x:si>
  <x:si>
    <x:t>화동근린공원</x:t>
  </x:si>
  <x:si>
    <x:t>인천→부평구</x:t>
  </x:si>
  <x:si>
    <x:t>사 유 지</x:t>
  </x:si>
  <x:si>
    <x:t>비 고2</x:t>
  </x:si>
  <x:si>
    <x:t>검단3 제3호</x:t>
  </x:si>
  <x:si>
    <x:t>문학어린이공원</x:t>
  </x:si>
  <x:si>
    <x:t>미단시티 1호</x:t>
  </x:si>
  <x:si>
    <x:t>불로지구1호</x:t>
  </x:si>
  <x:si>
    <x:t>숲아름근린공원</x:t>
  </x:si>
  <x:si>
    <x:t>원당14녹지</x:t>
  </x:si>
  <x:si>
    <x:t>화도진공원</x:t>
  </x:si>
  <x:si>
    <x:t>부평공원</x:t>
  </x:si>
  <x:si>
    <x:t>당하3녹지</x:t>
  </x:si>
  <x:si>
    <x:t>오류20녹지</x:t>
  </x:si>
  <x:si>
    <x:t>오류17녹지</x:t>
  </x:si>
  <x:si>
    <x:t>송림초교주변
주거환경개선</x:t>
  </x:si>
  <x:si>
    <x:t>송림1,2동구역주택재개발</x:t>
  </x:si>
  <x:si>
    <x:t>송림동 8-291 일원</x:t>
  </x:si>
  <x:si>
    <x:t>서구 경서동 662-3 일원</x:t>
  </x:si>
  <x:si>
    <x:t>인고83
(08. 5. 9)</x:t>
  </x:si>
  <x:si>
    <x:t>미추홀구 문학동 329-8</x:t>
  </x:si>
  <x:si>
    <x:t>동고72
(17.11.2)</x:t>
  </x:si>
  <x:si>
    <x:t>동고48
(96.4.8)</x:t>
  </x:si>
  <x:si>
    <x:t>남구58
(13. 5.27)</x:t>
  </x:si>
  <x:si>
    <x:t>인고39
(12. 2.20)</x:t>
  </x:si>
  <x:si>
    <x:t>연수구 송도동 176-4</x:t>
  </x:si>
  <x:si>
    <x:t>숲내음공원
(청천2-3공원)</x:t>
  </x:si>
  <x:si>
    <x:t>영종하늘 18호
완충녹지</x:t>
  </x:si>
  <x:si>
    <x:t>남고32
(14. 3. 7)</x:t>
  </x:si>
  <x:si>
    <x:t>중구 운북동 산13-1 일원</x:t>
  </x:si>
  <x:si>
    <x:t>인고62
(08. 4.21)</x:t>
  </x:si>
  <x:si>
    <x:t>학익동 587-6 일원</x:t>
  </x:si>
  <x:si>
    <x:t>중구 운북동 산83-1 일원</x:t>
  </x:si>
  <x:si>
    <x:t>동구 만석동 7-18 일원</x:t>
  </x:si>
  <x:si>
    <x:t>인고40
(01.4.9)</x:t>
  </x:si>
  <x:si>
    <x:t>인고266
(09.8.24)</x:t>
  </x:si>
  <x:si>
    <x:t>인고94
(18.4.30)</x:t>
  </x:si>
  <x:si>
    <x:t>인고7
(07.1.15)</x:t>
  </x:si>
  <x:si>
    <x:t>인고242
(95.12.7)</x:t>
  </x:si>
  <x:si>
    <x:t>인고13
(05.1.25)</x:t>
  </x:si>
  <x:si>
    <x:t>인고72
(19. 4.15)</x:t>
  </x:si>
  <x:si>
    <x:t>도화1동446-12일원</x:t>
  </x:si>
  <x:si>
    <x:t>인고205
(11.8.16)</x:t>
  </x:si>
  <x:si>
    <x:t>남동구 논현동 111-352</x:t>
  </x:si>
  <x:si>
    <x:t>인고71
(13. 5.13)</x:t>
  </x:si>
  <x:si>
    <x:t>중구 운북동 369-7 일원</x:t>
  </x:si>
  <x:si>
    <x:t>건고234
(90.4.30)</x:t>
  </x:si>
  <x:si>
    <x:t>학익동 254-24일원</x:t>
  </x:si>
  <x:si>
    <x:t>학익동 255-23일원</x:t>
  </x:si>
  <x:si>
    <x:t>중구 운남동 1707-2</x:t>
  </x:si>
  <x:si>
    <x:t>연수구 동춘동 940-1</x:t>
  </x:si>
  <x:si>
    <x:t>중구 운남동 1660-1</x:t>
  </x:si>
  <x:si>
    <x:t>도화1동 458-65일원</x:t>
  </x:si>
  <x:si>
    <x:t>중구 운남동 1747-11</x:t>
  </x:si>
  <x:si>
    <x:t>송월주택재개발
완충녹지 1</x:t>
  </x:si>
  <x:si>
    <x:t>인고85
(99. 7.13)</x:t>
  </x:si>
  <x:si>
    <x:t>파도놀이공원
(송도3호)</x:t>
  </x:si>
  <x:si>
    <x:t>연수구 옥련동 195-54</x:t>
  </x:si>
  <x:si>
    <x:t>연수구 동춘동 943-1</x:t>
  </x:si>
  <x:si>
    <x:t>중구 운서동 3068-2</x:t>
  </x:si>
  <x:si>
    <x:t>먼우금공원
(송도1호)</x:t>
  </x:si>
  <x:si>
    <x:t>중구 운서동 3188-6</x:t>
  </x:si>
  <x:si>
    <x:t>동구 송림동 291-6 일원</x:t>
  </x:si>
  <x:si>
    <x:t>주안4동 408-3일원</x:t>
  </x:si>
  <x:si>
    <x:t>중구 운서동 3044-1</x:t>
  </x:si>
  <x:si>
    <x:t>연수구 연수동 544-9</x:t>
  </x:si>
  <x:si>
    <x:t>연수구 연수동 537-1</x:t>
  </x:si>
  <x:si>
    <x:t>동구 송림동 8-302 일원</x:t>
  </x:si>
  <x:si>
    <x:t>중구 운서동 3115-4</x:t>
  </x:si>
  <x:si>
    <x:t>연수구 동춘동 929-1</x:t>
  </x:si>
  <x:si>
    <x:t>미단씨티 21호
완충녹지</x:t>
  </x:si>
  <x:si>
    <x:t>연수구 송도동 398-1</x:t>
  </x:si>
  <x:si>
    <x:t>주안동 1562-1일원</x:t>
  </x:si>
  <x:si>
    <x:t>동구 송림동 71-30 일원</x:t>
  </x:si>
  <x:si>
    <x:t>인고41
(07. 2.20)</x:t>
  </x:si>
  <x:si>
    <x:t>중구 운서동 3045-1</x:t>
  </x:si>
  <x:si>
    <x:t>인천여상주변 재개발정비</x:t>
  </x:si>
  <x:si>
    <x:t>동고26
(02.12.23)</x:t>
  </x:si>
  <x:si>
    <x:t>용현학익1블록 도시개발구역</x:t>
  </x:si>
  <x:si>
    <x:t>주안동 570-3 일원</x:t>
  </x:si>
  <x:si>
    <x:t>인고86
(08. 5.19)</x:t>
  </x:si>
  <x:si>
    <x:t>인고33
(04. 2.24)</x:t>
  </x:si>
  <x:si>
    <x:t>안골공원
(청학1공원)</x:t>
  </x:si>
  <x:si>
    <x:t>연수구 선학동 365-2</x:t>
  </x:si>
  <x:si>
    <x:t>주안2동1454-22 일원</x:t>
  </x:si>
  <x:si>
    <x:t>인고67
(04. 4.26)</x:t>
  </x:si>
  <x:si>
    <x:t>인고36
(18. 2.12)</x:t>
  </x:si>
  <x:si>
    <x:t>인고71
(19. 4.15)</x:t>
  </x:si>
  <x:si>
    <x:t>용현동523-21 일원</x:t>
  </x:si>
  <x:si>
    <x:t>주안동 866-94 일원</x:t>
  </x:si>
  <x:si>
    <x:t>동구 송림동 97-28</x:t>
  </x:si>
  <x:si>
    <x:t>연수구 옥련동 산63-2</x:t>
  </x:si>
  <x:si>
    <x:t>주안동 868-17 일원</x:t>
  </x:si>
  <x:si>
    <x:t>연수구 청학동 564-1</x:t>
  </x:si>
  <x:si>
    <x:t>연수구 청학동 551-5</x:t>
  </x:si>
  <x:si>
    <x:t>인고246
(95. 1.7)</x:t>
  </x:si>
  <x:si>
    <x:t>솔샘공원
(청학7공원)</x:t>
  </x:si>
  <x:si>
    <x:t>연수구 송도동 2-10</x:t>
  </x:si>
  <x:si>
    <x:t>인고17
(11. 1.24)</x:t>
  </x:si>
  <x:si>
    <x:t>인고89
(14. 4.21)</x:t>
  </x:si>
  <x:si>
    <x:t>주안2동 473-11일원</x:t>
  </x:si>
  <x:si>
    <x:t>연수구 동춘동 917-1</x:t>
  </x:si>
  <x:si>
    <x:t>주안동 19-81 일원</x:t>
  </x:si>
  <x:si>
    <x:t>연수구 연수동 541-2</x:t>
  </x:si>
  <x:si>
    <x:t>용현동 152-15 일원</x:t>
  </x:si>
  <x:si>
    <x:t>인고66
(00. 4.28)</x:t>
  </x:si>
  <x:si>
    <x:t>동구 송림동 37-103</x:t>
  </x:si>
  <x:si>
    <x:t>주안동 1552-27 일원</x:t>
  </x:si>
  <x:si>
    <x:t>학익동 587-261 일원</x:t>
  </x:si>
  <x:si>
    <x:t>연수구 청학동 449-1</x:t>
  </x:si>
  <x:si>
    <x:t>오류동 1578-8번지 일원</x:t>
  </x:si>
  <x:si>
    <x:t>오류동 1546-1번지 일원</x:t>
  </x:si>
  <x:si>
    <x:t>인고88
(17. 4.17)</x:t>
  </x:si>
  <x:si>
    <x:t>연수구 청학동 570-11</x:t>
  </x:si>
  <x:si>
    <x:t>남동구 논현동 588-5</x:t>
  </x:si>
  <x:si>
    <x:t>인고18
(09. 1.19)</x:t>
  </x:si>
  <x:si>
    <x:t>당하동 1091-3일원</x:t>
  </x:si>
  <x:si>
    <x:t>뱃놀이공원
(송도4호)</x:t>
  </x:si>
  <x:si>
    <x:t>인고38
(12. 2.20)</x:t>
  </x:si>
  <x:si>
    <x:t>숭의동 208-72 일원</x:t>
  </x:si>
  <x:si>
    <x:t>인고4
(18. 1. 8)</x:t>
  </x:si>
  <x:si>
    <x:t>연수구 청학동 451-1</x:t>
  </x:si>
  <x:si>
    <x:t>가정동 611-15 일원</x:t>
  </x:si>
  <x:si>
    <x:t>인고59
(98. 3. 9)</x:t>
  </x:si>
  <x:si>
    <x:t>가정지구
14호완충녹지</x:t>
  </x:si>
  <x:si>
    <x:t>인고25
(18.2.5)</x:t>
  </x:si>
  <x:si>
    <x:t>검암동 524-1 일원</x:t>
  </x:si>
  <x:si>
    <x:t>신현동 307-18 일원</x:t>
  </x:si>
  <x:si>
    <x:t>당하동 1083-14일원</x:t>
  </x:si>
  <x:si>
    <x:t>신현동 304-10 일원</x:t>
  </x:si>
  <x:si>
    <x:t>가정동 597-3 일원</x:t>
  </x:si>
  <x:si>
    <x:t>당하동 1099-1일원</x:t>
  </x:si>
  <x:si>
    <x:t>가정동 605-2 일원</x:t>
  </x:si>
  <x:si>
    <x:t>경서동 673-15번지</x:t>
  </x:si>
  <x:si>
    <x:t>인고46
(98.2.19)</x:t>
  </x:si>
  <x:si>
    <x:t>인고8
(04. 4.16)</x:t>
  </x:si>
  <x:si>
    <x:t>연수구 청학동 554-1</x:t>
  </x:si>
  <x:si>
    <x:t>인고167
(19.7.22)</x:t>
  </x:si>
  <x:si>
    <x:t>오류동 1545-1번지 일원</x:t>
  </x:si>
  <x:si>
    <x:t>학익동 262-18 일원</x:t>
  </x:si>
  <x:si>
    <x:t>연수구 동춘동 923-4</x:t>
  </x:si>
  <x:si>
    <x:t>연희2지구 지구단위계획</x:t>
  </x:si>
  <x:si>
    <x:t>연수구 선학동 403-14</x:t>
  </x:si>
  <x:si>
    <x:t>마전동 922-1 일원</x:t>
  </x:si>
  <x:si>
    <x:t>가정동 603-13 일원</x:t>
  </x:si>
  <x:si>
    <x:t>인고187
(22.9.7.)</x:t>
  </x:si>
  <x:si>
    <x:t>경서동 673-28번지</x:t>
  </x:si>
  <x:si>
    <x:t>가정동 609-5 일원</x:t>
  </x:si>
  <x:si>
    <x:t>당하동 1100-1일원</x:t>
  </x:si>
  <x:si>
    <x:t>가좌동 606-2 일원</x:t>
  </x:si>
  <x:si>
    <x:t>서운동219-4번지일원</x:t>
  </x:si>
  <x:si>
    <x:t>검단1지구 지구단위계획</x:t>
  </x:si>
  <x:si>
    <x:t>청라1지구
일반지방산업단지</x:t>
  </x:si>
  <x:si>
    <x:t>청라동 107-2 일원</x:t>
  </x:si>
  <x:si>
    <x:t>검단일반산업단지
㉵호녹지</x:t>
  </x:si>
  <x:si>
    <x:t>가정지구
15호완충녹지</x:t>
  </x:si>
  <x:si>
    <x:t>검암2지구 지구단위계획</x:t>
  </x:si>
  <x:si>
    <x:t>연수구 연수동 533-1</x:t>
  </x:si>
  <x:si>
    <x:t>가정지구
18호완충녹지</x:t>
  </x:si>
  <x:si>
    <x:t>인고145
(10.5.24)</x:t>
  </x:si>
  <x:si>
    <x:t>가정동 604-2 일원</x:t>
  </x:si>
  <x:si>
    <x:t>청라동 77-25 일원</x:t>
  </x:si>
  <x:si>
    <x:t>검단일반산업단지
㉱호녹지</x:t>
  </x:si>
  <x:si>
    <x:t>경서동 692-2외5개소</x:t>
  </x:si>
  <x:si>
    <x:t>서운동222-1번지일원</x:t>
  </x:si>
  <x:si>
    <x:t>오류동 1569-1번지 일원</x:t>
  </x:si>
  <x:si>
    <x:t>가정지구
21호완충녹지</x:t>
  </x:si>
  <x:si>
    <x:t>가정동 603-11 일원</x:t>
  </x:si>
  <x:si>
    <x:t>검단일반산업단지
㉮호녹지</x:t>
  </x:si>
  <x:si>
    <x:t>가정동 610-2 일원</x:t>
  </x:si>
  <x:si>
    <x:t>가정동 602-1 일원</x:t>
  </x:si>
  <x:si>
    <x:t>청라동 36-22 일원</x:t>
  </x:si>
  <x:si>
    <x:t>검단일반산업단지
㉯호녹지</x:t>
  </x:si>
  <x:si>
    <x:t>가정동 611-13일원</x:t>
  </x:si>
  <x:si>
    <x:t>청라동 165-14 일원</x:t>
  </x:si>
  <x:si>
    <x:t>경서동 678-17번지</x:t>
  </x:si>
  <x:si>
    <x:t>청라동 168-2 일원</x:t>
  </x:si>
  <x:si>
    <x:t>청라동 111-1 일원</x:t>
  </x:si>
  <x:si>
    <x:t>가정지구
20호완충녹지</x:t>
  </x:si>
  <x:si>
    <x:t>가정지구
13호완충녹지</x:t>
  </x:si>
  <x:si>
    <x:t>청라동 114-1 일원</x:t>
  </x:si>
  <x:si>
    <x:t>당하동 1113-3일원</x:t>
  </x:si>
  <x:si>
    <x:t>인고89
(13.6.10)</x:t>
  </x:si>
  <x:si>
    <x:t>오류동 1576-1번지 일원</x:t>
  </x:si>
  <x:si>
    <x:t>청라동 8-127 일원</x:t>
  </x:si>
  <x:si>
    <x:t>오류동 1544-1번지 일원</x:t>
  </x:si>
  <x:si>
    <x:t>가정동 611-6 일원</x:t>
  </x:si>
  <x:si>
    <x:t>당하동 1086-5일원</x:t>
  </x:si>
  <x:si>
    <x:t>청라동 14-22 일원</x:t>
  </x:si>
  <x:si>
    <x:t>청라동 139-3 일원</x:t>
  </x:si>
  <x:si>
    <x:t>검암동 595-1~666-4</x:t>
  </x:si>
  <x:si>
    <x:t>가정지구
11호완충녹지</x:t>
  </x:si>
  <x:si>
    <x:t>검단일반산업단지
㉰호녹지</x:t>
  </x:si>
  <x:si>
    <x:t>청라동 142-20 일원</x:t>
  </x:si>
  <x:si>
    <x:t>청라동 108-1 일원</x:t>
  </x:si>
  <x:si>
    <x:t>청라동 104-17 일원</x:t>
  </x:si>
  <x:si>
    <x:t>청라동 144-27 일원</x:t>
  </x:si>
  <x:si>
    <x:t>청라동 169-1 일원</x:t>
  </x:si>
  <x:si>
    <x:t>가정동 597-11 일원</x:t>
  </x:si>
  <x:si>
    <x:t>검단일반산업단지
㉴호녹지</x:t>
  </x:si>
  <x:si>
    <x:t>북항배후부지 지구단위계획</x:t>
  </x:si>
  <x:si>
    <x:t>청라동 104-1 일원</x:t>
  </x:si>
  <x:si>
    <x:t>마전동 926-2 일원</x:t>
  </x:si>
  <x:si>
    <x:t>금곡동 722-1 일원</x:t>
  </x:si>
  <x:si>
    <x:t>청라동 131-25 일원</x:t>
  </x:si>
  <x:si>
    <x:t>오류동 1583번지 일원</x:t>
  </x:si>
  <x:si>
    <x:t>가정동 601-10 일원</x:t>
  </x:si>
  <x:si>
    <x:t>가좌라이프빌라
주택재건축</x:t>
  </x:si>
  <x:si>
    <x:t>서구 마전동 273-3 일원</x:t>
  </x:si>
  <x:si>
    <x:t>검단일반산업단지
㉳호녹지</x:t>
  </x:si>
  <x:si>
    <x:t>청라동 116-3 일원</x:t>
  </x:si>
  <x:si>
    <x:t>청라동 155-11 일원</x:t>
  </x:si>
  <x:si>
    <x:t>청라동 166-2 일원</x:t>
  </x:si>
  <x:si>
    <x:t>검단지구택지9호
어린이공원</x:t>
  </x:si>
  <x:si>
    <x:t>청라동 36-27 일원</x:t>
  </x:si>
  <x:si>
    <x:t>가정지구
19호완충녹지</x:t>
  </x:si>
  <x:si>
    <x:t>청라동 103-1 일원</x:t>
  </x:si>
  <x:si>
    <x:t>루원시티4호
어린이공원</x:t>
  </x:si>
  <x:si>
    <x:t>검암동 492-3 일원</x:t>
  </x:si>
  <x:si>
    <x:t>서운산단 
완충녹지11</x:t>
  </x:si>
  <x:si>
    <x:t>청라동 155-3 일원</x:t>
  </x:si>
  <x:si>
    <x:t>청라동 165-8 일원</x:t>
  </x:si>
  <x:si>
    <x:t>금송
(금송소공원1호)</x:t>
  </x:si>
  <x:si>
    <x:t>검단지구택지16호
경관녹지</x:t>
  </x:si>
  <x:si>
    <x:t>청라동 111-2 일원</x:t>
  </x:si>
  <x:si>
    <x:t>서구 가좌동 344 일원</x:t>
  </x:si>
  <x:si>
    <x:t>청라동 131-2 일원</x:t>
  </x:si>
  <x:si>
    <x:t xml:space="preserve">연수구 송도동 397-1
</x:t>
  </x:si>
  <x:si>
    <x:t>가정지구
12호완충녹지</x:t>
  </x:si>
  <x:si>
    <x:t>당하동 1091-4일원</x:t>
  </x:si>
  <x:si>
    <x:t>청라동 137-1 일원</x:t>
  </x:si>
  <x:si>
    <x:t>가정지구
17호완충녹지</x:t>
  </x:si>
  <x:si>
    <x:t>청라동 117-1 일원</x:t>
  </x:si>
  <x:si>
    <x:t>가정지구
16호완충녹지</x:t>
  </x:si>
  <x:si>
    <x:t>가정동 610-4 일원</x:t>
  </x:si>
  <x:si>
    <x:t>조성
계획결정
(최초)</x:t>
  </x:si>
  <x:si>
    <x:t>서구 마전동 산144 일원</x:t>
  </x:si>
  <x:si>
    <x:t>청라동 102-1 일원</x:t>
  </x:si>
  <x:si>
    <x:t>능내공원
(검단4호공원)</x:t>
  </x:si>
  <x:si>
    <x:t>십정동 436-1 일원</x:t>
  </x:si>
  <x:si>
    <x:t>금곡공원
(검단2호공원)</x:t>
  </x:si>
  <x:si>
    <x:t>인고17
(18. 1.22)</x:t>
  </x:si>
  <x:si>
    <x:t>서구 검암동 533 일원</x:t>
  </x:si>
  <x:si>
    <x:t>*실제준공:110672㎡</x:t>
  </x:si>
  <x:si>
    <x:t>서구 가정동 587-1 일원</x:t>
  </x:si>
  <x:si>
    <x:t>건고39
(88. 2.20)</x:t>
  </x:si>
  <x:si>
    <x:t>인고83
(15. 4.20)</x:t>
  </x:si>
  <x:si>
    <x:t>소래구역지구단위계획완충녹지3</x:t>
  </x:si>
  <x:si>
    <x:t>건고236
(90.5.8)</x:t>
  </x:si>
  <x:si>
    <x:t>남동구 서창동 183-3</x:t>
  </x:si>
  <x:si>
    <x:t>서고41
(05. 7.12)</x:t>
  </x:si>
  <x:si>
    <x:t>조성
계획결정
(최종변경)</x:t>
  </x:si>
  <x:si>
    <x:t>연수구송도동396-11</x:t>
  </x:si>
  <x:si>
    <x:t>서구 당하동 844 일원</x:t>
  </x:si>
  <x:si>
    <x:t>실시
계획인가
(최초)</x:t>
  </x:si>
  <x:si>
    <x:t>서구 가정동 산30 일원</x:t>
  </x:si>
  <x:si>
    <x:t>인고14
(03. 1.10)</x:t>
  </x:si>
  <x:si>
    <x:t>남동구 서창동 552-4</x:t>
  </x:si>
  <x:si>
    <x:t>서구 원창동 426 일원</x:t>
  </x:si>
  <x:si>
    <x:t>강화군 상방지구(산65)</x:t>
  </x:si>
  <x:si>
    <x:t xml:space="preserve">주안2,4동재
정비촉진지구 </x:t>
  </x:si>
  <x:si>
    <x:t>북항배후부지 
2호녹지</x:t>
  </x:si>
  <x:si>
    <x:t>부평구 부평동 산7-9</x:t>
  </x:si>
  <x:si>
    <x:t>강화군 상방지구(산189)</x:t>
  </x:si>
  <x:si>
    <x:t>인고49
(17. 3.13)</x:t>
  </x:si>
  <x:si>
    <x:t>남동구 도림동 670-4</x:t>
  </x:si>
  <x:si>
    <x:t>인고37
(16. 3. 7)</x:t>
  </x:si>
  <x:si>
    <x:t>루원시티 3호 
소공원</x:t>
  </x:si>
  <x:si>
    <x:t>인고29
(15. 2.16)</x:t>
  </x:si>
  <x:si>
    <x:t>인고225
(13.12.1)</x:t>
  </x:si>
  <x:si>
    <x:t>중앙공원
( 1 ~ 7지구)</x:t>
  </x:si>
  <x:si>
    <x:t>남동구 구월동 4-10 일원</x:t>
  </x:si>
  <x:si>
    <x:t>강화군 강화읍 월곳리759공</x:t>
  </x:si>
  <x:si>
    <x:t>당하동 1088-2 일원</x:t>
  </x:si>
  <x:si>
    <x:t>인고99
(05.6.8)</x:t>
  </x:si>
  <x:si>
    <x:t>가정동 599-14 일원</x:t>
  </x:si>
  <x:si>
    <x:t>남동구 도림동 669-23</x:t>
  </x:si>
  <x:si>
    <x:t>검단지구택지12호
어린이공원</x:t>
  </x:si>
  <x:si>
    <x:t>남동구 구월동 1243 일원</x:t>
  </x:si>
  <x:si>
    <x:t>서구 청라동 185-4 일원</x:t>
  </x:si>
  <x:si>
    <x:t>마전동 산120-10 일원</x:t>
  </x:si>
  <x:si>
    <x:t>신현동 306-5 일원</x:t>
  </x:si>
  <x:si>
    <x:t>인고98
(14.4.28)</x:t>
  </x:si>
  <x:si>
    <x:t>간석초교주변
주택재개발</x:t>
  </x:si>
  <x:si>
    <x:t>청라동 172-1 일원</x:t>
  </x:si>
  <x:si>
    <x:t>남동구 구월동 488-6</x:t>
  </x:si>
  <x:si>
    <x:t>부평구 삼산동 951 일원</x:t>
  </x:si>
  <x:si>
    <x:t>원당동 854-13일원</x:t>
  </x:si>
  <x:si>
    <x:t>남동구 서창동 555-4</x:t>
  </x:si>
  <x:si>
    <x:t>남동구 구월동 70-4 일원</x:t>
  </x:si>
  <x:si>
    <x:t>원당동 810-14일원</x:t>
  </x:si>
  <x:si>
    <x:t>주안7구역 주택재건축정비사업</x:t>
  </x:si>
  <x:si>
    <x:t>당하동 1097-6 일원</x:t>
  </x:si>
  <x:si>
    <x:t>강화군 상방지구(산66)</x:t>
  </x:si>
  <x:si>
    <x:t>부평구 부평동 86-45</x:t>
  </x:si>
  <x:si>
    <x:t>강화군 상방지구(419)</x:t>
  </x:si>
  <x:si>
    <x:t>부평구 삼산동 449 일원</x:t>
  </x:si>
  <x:si>
    <x:t>서운동208-10번지일원</x:t>
  </x:si>
  <x:si>
    <x:t>서구 청라동 8-126</x:t>
  </x:si>
  <x:si>
    <x:t>인고83
(91.6.28)</x:t>
  </x:si>
  <x:si>
    <x:t>남동구 도림동 648-4</x:t>
  </x:si>
  <x:si>
    <x:t>인고80
(99.6.23)</x:t>
  </x:si>
  <x:si>
    <x:t>서구 원당동 341 일원</x:t>
  </x:si>
  <x:si>
    <x:t>인고119
(19.5.20)</x:t>
  </x:si>
  <x:si>
    <x:t>인천경서국민임대주택단지</x:t>
  </x:si>
  <x:si>
    <x:t>가정동 599-18 일원</x:t>
  </x:si>
  <x:si>
    <x:t>당하동 282-1 일원</x:t>
  </x:si>
  <x:si>
    <x:t>서구 청라동 9-91 일원</x:t>
  </x:si>
  <x:si>
    <x:t>가정동 598-5 일원</x:t>
  </x:si>
  <x:si>
    <x:t>남동구 논현동 594-22</x:t>
  </x:si>
  <x:si>
    <x:t>당하동 1061-1일원</x:t>
  </x:si>
  <x:si>
    <x:t>인고141
(01.9.3)</x:t>
  </x:si>
  <x:si>
    <x:t>불로동 465-3 일원</x:t>
  </x:si>
  <x:si>
    <x:t>당하동 1037-5일원</x:t>
  </x:si>
  <x:si>
    <x:t>마전동 산112-7 일원</x:t>
  </x:si>
  <x:si>
    <x:t>인고288
(15.11.4)</x:t>
  </x:si>
  <x:si>
    <x:t>서구 당하동 산103 일원</x:t>
  </x:si>
  <x:si>
    <x:t>신현동 307-13 일원</x:t>
  </x:si>
  <x:si>
    <x:t>가정동 616-6 일원</x:t>
  </x:si>
  <x:si>
    <x:t>가정지구
10호경관녹지</x:t>
  </x:si>
  <x:si>
    <x:t>인고105
(00.6.26)</x:t>
  </x:si>
  <x:si>
    <x:t>인고35
(18.2.12)</x:t>
  </x:si>
  <x:si>
    <x:t>인고64
(95. 4. 7)</x:t>
  </x:si>
  <x:si>
    <x:t>당하동 1097-14 일원</x:t>
  </x:si>
  <x:si>
    <x:t>마전동 산76-1번지 일원</x:t>
  </x:si>
  <x:si>
    <x:t>가정동 599-13 일원</x:t>
  </x:si>
  <x:si>
    <x:t>당하동 1036-2일원</x:t>
  </x:si>
  <x:si>
    <x:t>서구 청라동 184-3 일원</x:t>
  </x:si>
  <x:si>
    <x:t>서구 청라동 173-8 일원</x:t>
  </x:si>
  <x:si>
    <x:t>서고69
(17.6.12)</x:t>
  </x:si>
  <x:si>
    <x:t>인고161
(17.7.3)</x:t>
  </x:si>
  <x:si>
    <x:t>불로2지구 지구단위계획구역</x:t>
  </x:si>
  <x:si>
    <x:t>부평고29
(06 8. 4)</x:t>
  </x:si>
  <x:si>
    <x:t>마전동 226번지 일원</x:t>
  </x:si>
  <x:si>
    <x:t>인고18
(08.12.15)</x:t>
  </x:si>
  <x:si>
    <x:t>원당동 207-3 일원</x:t>
  </x:si>
  <x:si>
    <x:t>서구 청라동 8-124 일원</x:t>
  </x:si>
  <x:si>
    <x:t>당하동 439-1 일원</x:t>
  </x:si>
  <x:si>
    <x:t>마전동 산176-4 일원</x:t>
  </x:si>
  <x:si>
    <x:t>가정지구
11호경관녹지</x:t>
  </x:si>
  <x:si>
    <x:t>원당동 산83-2 일원</x:t>
  </x:si>
  <x:si>
    <x:t>불로동 505-2 일원</x:t>
  </x:si>
  <x:si>
    <x:t>가정동 616-4 일원</x:t>
  </x:si>
  <x:si>
    <x:t>당하동 1037-6일원</x:t>
  </x:si>
  <x:si>
    <x:t>원당동 579-3 일원</x:t>
  </x:si>
  <x:si>
    <x:t>가정동 599-15 일원</x:t>
  </x:si>
  <x:si>
    <x:t>당하동 133-3 일원</x:t>
  </x:si>
  <x:si>
    <x:t>당하동 776-1 일원</x:t>
  </x:si>
  <x:si>
    <x:t>불로동 505-15 일원</x:t>
  </x:si>
  <x:si>
    <x:t>당하동 765-1 일원</x:t>
  </x:si>
  <x:si>
    <x:t>당하동 829-2 일원</x:t>
  </x:si>
  <x:si>
    <x:t>가정동 161-15 일원</x:t>
  </x:si>
  <x:si>
    <x:t>백석동 113-20 일원</x:t>
  </x:si>
  <x:si>
    <x:t>불로동 산26-1 일원</x:t>
  </x:si>
  <x:si>
    <x:t>인고333
(09.11.2)</x:t>
  </x:si>
  <x:si>
    <x:t>인고281
(10.10.4)</x:t>
  </x:si>
  <x:si>
    <x:t>원당동 402-3 일원</x:t>
  </x:si>
  <x:si>
    <x:t>백석동 102-23 일원</x:t>
  </x:si>
  <x:si>
    <x:t>백석동 산71-5 일원</x:t>
  </x:si>
  <x:si>
    <x:t>당하동 659-2 일원</x:t>
  </x:si>
  <x:si>
    <x:t>백석동 산44-15 일원</x:t>
  </x:si>
  <x:si>
    <x:t>가정동 599-16 일원</x:t>
  </x:si>
  <x:si>
    <x:t>국토부967
(20.1.6)</x:t>
  </x:si>
  <x:si>
    <x:t>청라동 172-7 일원</x:t>
  </x:si>
  <x:si>
    <x:t>마전동 464-7 일원</x:t>
  </x:si>
  <x:si>
    <x:t>당하동 741-6 일원</x:t>
  </x:si>
  <x:si>
    <x:t>마전동 353-20 일원</x:t>
  </x:si>
  <x:si>
    <x:t>불로동 259-2 일원</x:t>
  </x:si>
  <x:si>
    <x:t>마전동 373-7 일원</x:t>
  </x:si>
  <x:si>
    <x:t>인고195
(17.8.21)</x:t>
  </x:si>
  <x:si>
    <x:t>영종하늘 52호
완충녹지</x:t>
  </x:si>
  <x:si>
    <x:t>영종하늘 3호
완충녹지</x:t>
  </x:si>
  <x:si>
    <x:t>중구 운북동 199 일원</x:t>
  </x:si>
  <x:si>
    <x:t>영종하늘 20호
완충녹지</x:t>
  </x:si>
  <x:si>
    <x:t>청라동 159-2 일원</x:t>
  </x:si>
  <x:si>
    <x:t>영종하늘 23호
완충녹지</x:t>
  </x:si>
  <x:si>
    <x:t>영종하늘 46호
완충녹지</x:t>
  </x:si>
  <x:si>
    <x:t>중구 운북동 180-3 일원</x:t>
  </x:si>
  <x:si>
    <x:t>인고263
(16.11.7)</x:t>
  </x:si>
  <x:si>
    <x:t>당하동 482-4 일원</x:t>
  </x:si>
  <x:si>
    <x:t>인고144
(06.8.21)</x:t>
  </x:si>
  <x:si>
    <x:t>영종하늘 40호
완충녹지</x:t>
  </x:si>
  <x:si>
    <x:t>영종하늘 21호
완충녹지</x:t>
  </x:si>
  <x:si>
    <x:t>중구 운북동 295-2 일원</x:t>
  </x:si>
  <x:si>
    <x:t>마전동 376-4 일원</x:t>
  </x:si>
  <x:si>
    <x:t>영종하늘 62호
완충녹지</x:t>
  </x:si>
  <x:si>
    <x:t>영종하늘 34호
완충녹지</x:t>
  </x:si>
  <x:si>
    <x:t>마전동 657-10 일원</x:t>
  </x:si>
  <x:si>
    <x:t>인고345
(10.12.6)</x:t>
  </x:si>
  <x:si>
    <x:t>영종하늘 29호
완충녹지</x:t>
  </x:si>
  <x:si>
    <x:t>영종하늘 22호
완충녹지</x:t>
  </x:si>
  <x:si>
    <x:t>영종하늘 42호
완충녹지</x:t>
  </x:si>
  <x:si>
    <x:t>영종하늘 25호
완충녹지</x:t>
  </x:si>
  <x:si>
    <x:t>미단씨티 13호
완충녹지</x:t>
  </x:si>
  <x:si>
    <x:t>청라동 1-1233 일원</x:t>
  </x:si>
  <x:si>
    <x:t>인고215
(16.9.19)</x:t>
  </x:si>
  <x:si>
    <x:t>가정지구
12호경관녹지</x:t>
  </x:si>
  <x:si>
    <x:t>가정동 산19-7 일원</x:t>
  </x:si>
  <x:si>
    <x:t>가정동 118-2 일원</x:t>
  </x:si>
  <x:si>
    <x:t>영종하늘 57호
완충녹지</x:t>
  </x:si>
  <x:si>
    <x:t>미단씨티 2호
완충녹지</x:t>
  </x:si>
  <x:si>
    <x:t>영종하늘 44호
완충녹지</x:t>
  </x:si>
  <x:si>
    <x:t>중구 운북동 산29-1 일원</x:t>
  </x:si>
  <x:si>
    <x:t>영종하늘 24호
완충녹지</x:t>
  </x:si>
  <x:si>
    <x:t>중구 운북동 산9-22 일원</x:t>
  </x:si>
  <x:si>
    <x:t>영종하늘 11호
완충녹지</x:t>
  </x:si>
  <x:si>
    <x:t>미단씨티 9호
완충녹지</x:t>
  </x:si>
  <x:si>
    <x:t>중구 운북동 52 일원</x:t>
  </x:si>
  <x:si>
    <x:t>미단씨티 14호
완충녹지</x:t>
  </x:si>
  <x:si>
    <x:t>인고118
(07.6.11)</x:t>
  </x:si>
  <x:si>
    <x:t>영종하늘 51호
완충녹지</x:t>
  </x:si>
  <x:si>
    <x:t>중구 운북동 199-6 일원</x:t>
  </x:si>
  <x:si>
    <x:t>미단씨티 7호
완충녹지</x:t>
  </x:si>
  <x:si>
    <x:t>미단씨티 10호
완충녹지</x:t>
  </x:si>
  <x:si>
    <x:t>인고68
(06.5.8)</x:t>
  </x:si>
  <x:si>
    <x:t>중구 운남동 1608-37</x:t>
  </x:si>
  <x:si>
    <x:t>남동구 논현동 583-19</x:t>
  </x:si>
  <x:si>
    <x:t>남동구 논현동 602-7</x:t>
  </x:si>
  <x:si>
    <x:t>영종하늘 9호
완충녹지</x:t>
  </x:si>
  <x:si>
    <x:t>영종하늘 48호
완충녹지</x:t>
  </x:si>
  <x:si>
    <x:t>경제청93
(11.5.3)</x:t>
  </x:si>
  <x:si>
    <x:t>영종하늘 55호
완충녹지</x:t>
  </x:si>
  <x:si>
    <x:t>한들6호완충녹지</x:t>
  </x:si>
  <x:si>
    <x:t>청라121호 완충녹지</x:t>
  </x:si>
  <x:si>
    <x:t>한들5호완충녹지</x:t>
  </x:si>
  <x:si>
    <x:t>검단2구획정리
인고234(17.10.10.) 공원결정 폐지</x:t>
  </x:si>
  <x:si>
    <x:t>영종하늘도시                   29호근린공원</x:t>
  </x:si>
  <x:si>
    <x:t>해찬솔공원
(국제화복합단지           1호 근린공원)</x:t>
  </x:si>
  <x:si>
    <x:t>육지부 : 65,854.6㎡
수로부 : 731,902.9㎡</x:t>
  </x:si>
  <x:si>
    <x:r>
      <x:t>F지구 미조성(3,106.5㎡)
E지구 일부미조성(368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4"/>
            <x:color rgb="ff000000"/>
          </x:rPr>
        </mc:Fallback>
      </mc:AlternateContent>
      <x:t>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4"/>
            <x:color rgb="ff000000"/>
          </x:rPr>
        </mc:Fallback>
      </mc:AlternateContent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.600000381469726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.6000003814697266"/>
            <x:color rgb="ff000000"/>
          </x:rPr>
        </mc:Fallback>
      </mc:AlternateContent>
      <x:t>)</x:t>
    </x:r>
  </x:si>
  <x:si>
    <x:t>부평구 부평동 892, 913
부평구 부개동 476, -1</x:t>
  </x:si>
  <x:si>
    <x:t>영종하늘도시                   22호근린공원</x:t>
  </x:si>
  <x:si>
    <x:r>
      <x:t xml:space="preserve">율도공원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(북항제2호근린공원)</x:t>
    </x:r>
  </x:si>
  <x:si>
    <x:t>아라공원                
(경서2공원, 북측)</x:t>
  </x:si>
  <x:si>
    <x:t>뱃길공원                
(경서1공원, 남측)</x:t>
  </x:si>
  <x:si>
    <x:t>영종하늘도시                   10호근린공원</x:t>
  </x:si>
  <x:si>
    <x:t>영종하늘도시                   11호근린공원</x:t>
  </x:si>
  <x:si>
    <x:t>북항배후부지 지구단위계획(kcc)
*실제준공:8989.6㎡</x:t>
  </x:si>
  <x:si>
    <x:t xml:space="preserve">재경부49
(07.10. 1)                </x:t>
  </x:si>
  <x:si>
    <x:t>영종하늘도시                   27호근린공원</x:t>
  </x:si>
  <x:si>
    <x:t>영종하늘도시                   14호근린공원</x:t>
  </x:si>
  <x:si>
    <x:t>영종하늘도시                   21호근린공원</x:t>
  </x:si>
  <x:si>
    <x:t>영종하늘도시                   26호근린공원</x:t>
  </x:si>
  <x:si>
    <x:t>영종하늘도시                   20호근린공원</x:t>
  </x:si>
  <x:si>
    <x:t>영종하늘도시                   15호근린공원</x:t>
  </x:si>
  <x:si>
    <x:t xml:space="preserve">재경부23
(05.11.25)                  </x:t>
  </x:si>
  <x:si>
    <x:t>경기고82
(89. 4. 7)</x:t>
  </x:si>
  <x:si>
    <x:t>인고186
(15.07.27)</x:t>
  </x:si>
  <x:si>
    <x:t>건고436
(79.11.22)</x:t>
  </x:si>
  <x:si>
    <x:t>건고206
(82. 5.28)</x:t>
  </x:si>
  <x:si>
    <x:t>인고200
(13.12. 2)</x:t>
  </x:si>
  <x:si>
    <x:t>인고142
(80. 4. 2)</x:t>
  </x:si>
  <x:si>
    <x:t>인고130
(93. 9.28)</x:t>
  </x:si>
  <x:si>
    <x:t>부평구 산곡동 361-2 일원</x:t>
  </x:si>
  <x:si>
    <x:t>부평구 십정동 191-14 일원</x:t>
  </x:si>
  <x:si>
    <x:t>건고595
(90.12.28)</x:t>
  </x:si>
  <x:si>
    <x:t>인고305
(09. 9.28)</x:t>
  </x:si>
  <x:si>
    <x:t>계양구 계산동 1068-1.4</x:t>
  </x:si>
  <x:si>
    <x:t>인고278
(17.11.27)</x:t>
  </x:si>
  <x:si>
    <x:t>인고309
(15.11.23)</x:t>
  </x:si>
  <x:si>
    <x:t>부평구 산곡동 산133-10 일원</x:t>
  </x:si>
  <x:si>
    <x:t>인고312
(08.12.15)</x:t>
  </x:si>
  <x:si>
    <x:t>인고144
(94. 8.22)</x:t>
  </x:si>
  <x:si>
    <x:t>인고131
(96. 8. 7)</x:t>
  </x:si>
  <x:si>
    <x:t>인고267
(08.11.24)</x:t>
  </x:si>
  <x:si>
    <x:t>계양구 효성동 268-9 일원</x:t>
  </x:si>
  <x:si>
    <x:t>인고298
(08.12. 8)</x:t>
  </x:si>
  <x:si>
    <x:t>인고227
(09. 7.20)</x:t>
  </x:si>
  <x:si>
    <x:t>인고311
(10.11. 1)</x:t>
  </x:si>
  <x:si>
    <x:t>인고110
(05. 6.27)</x:t>
  </x:si>
  <x:si>
    <x:t>강화고168
(19.10.7.)</x:t>
  </x:si>
  <x:si>
    <x:t>부평고20
(11. 4.20)</x:t>
  </x:si>
  <x:si>
    <x:t>인고227
(16. 9.26)</x:t>
  </x:si>
  <x:si>
    <x:t>인고219
(96.12. 4)</x:t>
  </x:si>
  <x:si>
    <x:t>인고312
(10.11. 1)</x:t>
  </x:si>
  <x:si>
    <x:t>부평구 산곡동 370-180 일월</x:t>
  </x:si>
  <x:si>
    <x:t>인고201
(96.11. 6)</x:t>
  </x:si>
  <x:si>
    <x:t>하늘바람공원
(부개4구역공원)</x:t>
  </x:si>
  <x:si>
    <x:t>인고145
(07. 7.16)</x:t>
  </x:si>
  <x:si>
    <x:t>연수구 선학동 202-7 일원</x:t>
  </x:si>
  <x:si>
    <x:t>해맑은공원(국제화복합단지2호)</x:t>
  </x:si>
  <x:si>
    <x:t>인고395
(20.11.16.)</x:t>
  </x:si>
  <x:si>
    <x:t>건고288
(88. 6.14)</x:t>
  </x:si>
  <x:si>
    <x:t>해송꿈공원(송도8호 어린이공원)</x:t>
  </x:si>
  <x:si>
    <x:t>중구 중산동 1740-19 일원</x:t>
  </x:si>
  <x:si>
    <x:t>인고469
(21.12.06)</x:t>
  </x:si>
  <x:si>
    <x:t>인고392
(19. 12. 16)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</x:si>
  <x:si>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</x:rPr>
        </mc:Fallback>
      </mc:AlternateContent>
      <x:t>미추홀고125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8"/>
            <x:color rgb="ff000000"/>
          </x:rPr>
        </mc:Fallback>
      </mc:AlternateContent>
      <x:t xml:space="preserve">
(21. 9. 6.)</x:t>
    </x:r>
  </x:si>
  <x:si>
    <x:t>강화고211
(21. 9. 2)</x:t>
  </x:si>
  <x:si>
    <x:t>인고116
(91. 8.22)</x:t>
  </x:si>
  <x:si>
    <x:t>경제청333
(14.12.15)</x:t>
  </x:si>
  <x:si>
    <x:t>아시아드선수촌
(구월보금자리2)</x:t>
  </x:si>
  <x:si>
    <x:t>인고301
(19.10.07)</x:t>
  </x:si>
  <x:si>
    <x:t>인고279
(16.11.14)</x:t>
  </x:si>
  <x:si>
    <x:t>강화군 갑곳리 441-1 일원</x:t>
  </x:si>
  <x:si>
    <x:t>남동구 논현동 738-8 일원</x:t>
  </x:si>
  <x:si>
    <x:t>부평고974
(21.06.04)</x:t>
  </x:si>
  <x:si>
    <x:t>인고203
(21. 6.28)</x:t>
  </x:si>
  <x:si>
    <x:t>인고354
(19.11.11)</x:t>
  </x:si>
  <x:si>
    <x:t>중구 운북동 1353-2 일원</x:t>
  </x:si>
  <x:si>
    <x:t>부평고66
(03.11.29)</x:t>
  </x:si>
  <x:si>
    <x:t>인고 350
(18.12.31)</x:t>
  </x:si>
  <x:si>
    <x:t>남동구 논현동 553-1 일원</x:t>
  </x:si>
  <x:si>
    <x:t>경제청114
(16. 5.31)</x:t>
  </x:si>
  <x:si>
    <x:t>인고 265
(16.11. 7)</x:t>
  </x:si>
  <x:si>
    <x:t>인고233
(20.06.22)</x:t>
  </x:si>
  <x:si>
    <x:t>인고244
(08.11.30)</x:t>
  </x:si>
  <x:si>
    <x:t>인고264
(14.12.15)</x:t>
  </x:si>
  <x:si>
    <x:t>인고233
(15. 9. 9)</x:t>
  </x:si>
  <x:si>
    <x:t>건고127
(86. 3.28)</x:t>
  </x:si>
  <x:si>
    <x:t>연수구 동춘동 산58-2 일원</x:t>
  </x:si>
  <x:si>
    <x:t>인고260
(14.12.15)</x:t>
  </x:si>
  <x:si>
    <x:t>인고415
(10.12.27)</x:t>
  </x:si>
  <x:si>
    <x:t>연수구 선학동 325-5 일원</x:t>
  </x:si>
  <x:si>
    <x:t>건고349
(10.12. 6)</x:t>
  </x:si>
  <x:si>
    <x:t>건고811
(89.12.18)</x:t>
  </x:si>
  <x:si>
    <x:t>경제청 123
(15. 6. 1)</x:t>
  </x:si>
  <x:si>
    <x:t>인고228
(18. 9.27)</x:t>
  </x:si>
  <x:si>
    <x:t>인고371
(10.12.13)</x:t>
  </x:si>
  <x:si>
    <x:t>연수구 연수동 산56-5 일원</x:t>
  </x:si>
  <x:si>
    <x:t>인고156
(19.12.09)</x:t>
  </x:si>
  <x:si>
    <x:t>인고141
(07. 7.16)</x:t>
  </x:si>
  <x:si>
    <x:t>연수구 동춘동 738-10 일원</x:t>
  </x:si>
  <x:si>
    <x:t>인고1521
(89. 9.28)</x:t>
  </x:si>
  <x:si>
    <x:t>인고275
(96. 1.12)</x:t>
  </x:si>
  <x:si>
    <x:t>인고189
(94.11. 7)</x:t>
  </x:si>
  <x:si>
    <x:t>인고234
(02.10.21)</x:t>
  </x:si>
  <x:si>
    <x:t>인고 125
(96. 7. 29)</x:t>
  </x:si>
  <x:si>
    <x:t>동고 49
(15.12.14)</x:t>
  </x:si>
  <x:si>
    <x:t>인고209
(06.11.17)</x:t>
  </x:si>
  <x:si>
    <x:t>인고122
(97. 6. 4)</x:t>
  </x:si>
  <x:si>
    <x:t>인고194
(15. 8.10)</x:t>
  </x:si>
  <x:si>
    <x:t>인고201
(96.11.14)</x:t>
  </x:si>
  <x:si>
    <x:t>인고237
(10. 8. 9)</x:t>
  </x:si>
  <x:si>
    <x:t>인고262
(18.11. 5)</x:t>
  </x:si>
  <x:si>
    <x:t>인고326
(10.11. 8 )</x:t>
  </x:si>
  <x:si>
    <x:t>인고1256
(87.12.31)</x:t>
  </x:si>
  <x:si>
    <x:t>인고262
(10. 9.13)</x:t>
  </x:si>
  <x:si>
    <x:t>인고280
(97.12.11)</x:t>
  </x:si>
  <x:si>
    <x:t>경제청291
(12.12.24)</x:t>
  </x:si>
  <x:si>
    <x:t>중구 운북동 656-23 일원</x:t>
  </x:si>
  <x:si>
    <x:t>인고133
(06. 8.31)</x:t>
  </x:si>
  <x:si>
    <x:t>부평구 갈산동 130-1 일원</x:t>
  </x:si>
  <x:si>
    <x:t>중구 운남동 1598-2 일원</x:t>
  </x:si>
  <x:si>
    <x:t>중구 운남동 1727-28 일원</x:t>
  </x:si>
  <x:si>
    <x:t>인고172
(06. 1. 2)</x:t>
  </x:si>
  <x:si>
    <x:t>부평구 부개동 381-15 일원</x:t>
  </x:si>
  <x:si>
    <x:t>강화군 길상면 온수리 82-9 일원</x:t>
  </x:si>
  <x:si>
    <x:t>경제청425
(10.12. 2)</x:t>
  </x:si>
  <x:si>
    <x:t>인고109
(96. 7.12)</x:t>
  </x:si>
  <x:si>
    <x:t>경제청47
(18.11.26)</x:t>
  </x:si>
  <x:si>
    <x:t>경제청425
(10.12.2)</x:t>
  </x:si>
  <x:si>
    <x:t>인고117
(00. 7. 3)</x:t>
  </x:si>
  <x:si>
    <x:t>부평구 부평동 613-3 일원</x:t>
  </x:si>
  <x:si>
    <x:t>인고295
(08.12. 8)</x:t>
  </x:si>
  <x:si>
    <x:t>부평구 부개동 497-2 일원</x:t>
  </x:si>
  <x:si>
    <x:t>인고105
(08. 6.16)</x:t>
  </x:si>
  <x:si>
    <x:t>인고212
(97. 9.23)</x:t>
  </x:si>
  <x:si>
    <x:t>국토부80
(13. 2. 8)</x:t>
  </x:si>
  <x:si>
    <x:t>인고153
(98. 7.22)</x:t>
  </x:si>
  <x:si>
    <x:t xml:space="preserve">인고228
(09. 7.20) </x:t>
  </x:si>
  <x:si>
    <x:t>인고131
(93.10.13)</x:t>
  </x:si>
  <x:si>
    <x:t>중구 중산동 1714-8 일원</x:t>
  </x:si>
  <x:si>
    <x:t>인고165
(08. 8.11)</x:t>
  </x:si>
  <x:si>
    <x:t>중구 운남동 1113-23 일원</x:t>
  </x:si>
  <x:si>
    <x:t>건고384
(94.10.17)</x:t>
  </x:si>
  <x:si>
    <x:t>중구 운북동 1366-9 일원</x:t>
  </x:si>
  <x:si>
    <x:t>남동고25
(11. 4. 22)</x:t>
  </x:si>
  <x:si>
    <x:t>인고 251
(05.12.26)</x:t>
  </x:si>
  <x:si>
    <x:t>인고138
(09. 4.27)</x:t>
  </x:si>
  <x:si>
    <x:t>인고339
(15.12.14)</x:t>
  </x:si>
  <x:si>
    <x:t>인고251
(16.10.24)</x:t>
  </x:si>
  <x:si>
    <x:t>총고 13
(44. 1. 8)</x:t>
  </x:si>
  <x:si>
    <x:t>인고403
(99.11. 9)</x:t>
  </x:si>
  <x:si>
    <x:t>인고251
(07.12.10)</x:t>
  </x:si>
  <x:si>
    <x:t>장기미집행,
민간특례사업 추진</x:t>
  </x:si>
  <x:si>
    <x:t>계양구 계산동 산52-1 일원</x:t>
  </x:si>
  <x:si>
    <x:t>인고261
(08.11.24)</x:t>
  </x:si>
  <x:si>
    <x:t>부평고17
(99. 5.28)</x:t>
  </x:si>
  <x:si>
    <x:t>인고425
(19.12.27)</x:t>
  </x:si>
  <x:si>
    <x:t>인고180
(16. 7.25)</x:t>
  </x:si>
  <x:si>
    <x:t>인고348
(18.12.31.)</x:t>
  </x:si>
  <x:si>
    <x:t>인고113
(02. 5. 9)</x:t>
  </x:si>
  <x:si>
    <x:t>인고263
(14.12.15)</x:t>
  </x:si>
  <x:si>
    <x:t xml:space="preserve">용현학익2-1블럭
녹지5호  </x:t>
  </x:si>
  <x:si>
    <x:t>국공457
(16. 4. 6)</x:t>
  </x:si>
  <x:si>
    <x:t>인고183
(15. 7.27)</x:t>
  </x:si>
  <x:si>
    <x:t>인고206
(16. 9. 5)</x:t>
  </x:si>
  <x:si>
    <x:t>건고275
(83. 8.11)</x:t>
  </x:si>
  <x:si>
    <x:t>인고150
(11. 6.20)</x:t>
  </x:si>
  <x:si>
    <x:t>인고113
(00. 6.30)</x:t>
  </x:si>
  <x:si>
    <x:t>중구 북성동 1가 산1번지 일원</x:t>
  </x:si>
  <x:si>
    <x:t>중구 송월동1가 9-46 일원</x:t>
  </x:si>
  <x:si>
    <x:t>부평구 청천동 71-12 일원</x:t>
  </x:si>
  <x:si>
    <x:t>인고296
(14.12.29)</x:t>
  </x:si>
  <x:si>
    <x:t>부평고19
(10. 5.28)</x:t>
  </x:si>
  <x:si>
    <x:t>인고251
(05.12.26)</x:t>
  </x:si>
  <x:si>
    <x:t>연수구 동춘동 559-33 일원</x:t>
  </x:si>
  <x:si>
    <x:t>국교부18
(14. 1.17)</x:t>
  </x:si>
  <x:si>
    <x:t>인고295
(14.12.29)</x:t>
  </x:si>
  <x:si>
    <x:t>인고104
(18. 5. 8)</x:t>
  </x:si>
  <x:si>
    <x:t>인고218
(01.11.23)</x:t>
  </x:si>
  <x:si>
    <x:t>인고225
(17. 9.25)</x:t>
  </x:si>
  <x:si>
    <x:t>중구 송학동1가 11-1 일원</x:t>
  </x:si>
  <x:si>
    <x:t>인고229
(18. 9.27)</x:t>
  </x:si>
  <x:si>
    <x:t>인고243
(15. 9.21)</x:t>
  </x:si>
  <x:si>
    <x:t>인고221
(95.11.10)</x:t>
  </x:si>
  <x:si>
    <x:t>인고296
(10.10.18)</x:t>
  </x:si>
  <x:si>
    <x:t>중구 운남동 1242-3 일원</x:t>
  </x:si>
  <x:si>
    <x:t>중구 운남동 1113-33 일원</x:t>
  </x:si>
  <x:si>
    <x:t>재경부58
(07.11. 6)</x:t>
  </x:si>
  <x:si>
    <x:t>인고234
(08.10.27)</x:t>
  </x:si>
  <x:si>
    <x:t>인고1581
(89.10.20)</x:t>
  </x:si>
  <x:si>
    <x:t>부평구 삼산동 456-16 일원</x:t>
  </x:si>
  <x:si>
    <x:t>인고138
(01. 8.27)</x:t>
  </x:si>
  <x:si>
    <x:t>서구 가좌동 산150-3 일원</x:t>
  </x:si>
  <x:si>
    <x:t>인고207
(15. 8.17)</x:t>
  </x:si>
  <x:si>
    <x:t>인고 98
(13. 6.24)</x:t>
  </x:si>
  <x:si>
    <x:t>인고204
(98.11.23)</x:t>
  </x:si>
  <x:si>
    <x:t>인고102
(10. 4.12)</x:t>
  </x:si>
  <x:si>
    <x:t>지경부163
(09. 8. 4)</x:t>
  </x:si>
  <x:si>
    <x:t>인고164
(14. 7.28)</x:t>
  </x:si>
  <x:si>
    <x:t>인고 172
(15.7.15)</x:t>
  </x:si>
  <x:si>
    <x:t>인고323
(15.12. 3)</x:t>
  </x:si>
  <x:si>
    <x:t>국토부18
(14. 1.17)</x:t>
  </x:si>
  <x:si>
    <x:t>인고247
(11.10.10)</x:t>
  </x:si>
  <x:si>
    <x:t>인고101
(10. 4.12)</x:t>
  </x:si>
  <x:si>
    <x:t>지경부160
(08.11.10)</x:t>
  </x:si>
  <x:si>
    <x:t>재경부49
(06.11.21)</x:t>
  </x:si>
  <x:si>
    <x:t>인고154
(93.11.18)</x:t>
  </x:si>
  <x:si>
    <x:t>인고294
(08.12. 8)</x:t>
  </x:si>
  <x:si>
    <x:t>인고128
(96. 7.31)</x:t>
  </x:si>
  <x:si>
    <x:t>인고 43
(04. 3.29)</x:t>
  </x:si>
  <x:si>
    <x:t>계양구 박촌동 149-3 일원</x:t>
  </x:si>
  <x:si>
    <x:t>부평구 산곡동 180-322 일원</x:t>
  </x:si>
  <x:si>
    <x:t>부평구 부평동 10-211 일원</x:t>
  </x:si>
  <x:si>
    <x:t>경제청260
(10. 5.11)</x:t>
  </x:si>
  <x:si>
    <x:t>인고135
(09. 4.27)</x:t>
  </x:si>
  <x:si>
    <x:t>인고214
(12. 8.20)</x:t>
  </x:si>
  <x:si>
    <x:t>인고149
(07. 7.23)</x:t>
  </x:si>
  <x:si>
    <x:t>건고815
(92.12.28)</x:t>
  </x:si>
  <x:si>
    <x:t>계양고67
(10.12.13)</x:t>
  </x:si>
  <x:si>
    <x:t>서구 가좌1동 157외 2필지</x:t>
  </x:si>
  <x:si>
    <x:t>인고226
(07.10.29)</x:t>
  </x:si>
  <x:si>
    <x:t>국토부1071
(16.12.30)</x:t>
  </x:si>
  <x:si>
    <x:t>송도랜드마크씨티
5호 근린공원</x:t>
  </x:si>
  <x:si>
    <x:t>서구 가정동 산22-45 일원</x:t>
  </x:si>
  <x:si>
    <x:t>서구 경서동 산171-2 일원</x:t>
  </x:si>
  <x:si>
    <x:t>연수구 동춘동 산55-45 일원</x:t>
  </x:si>
  <x:si>
    <x:t>인고262
(02.11.13)</x:t>
  </x:si>
  <x:si>
    <x:t>인고182
(96.10.23)</x:t>
  </x:si>
  <x:si>
    <x:t>지경부266
(12.11. 9)</x:t>
  </x:si>
  <x:si>
    <x:t>중구 운남동 1654-3 일원</x:t>
  </x:si>
  <x:si>
    <x:t>연수구 동춘동 280-5 일원</x:t>
  </x:si>
  <x:si>
    <x:t>인고281
(10.10. 4)</x:t>
  </x:si>
  <x:si>
    <x:t>인고304
(11.12. 5)</x:t>
  </x:si>
  <x:si>
    <x:t>연수구 동춘동 719-9 일원</x:t>
  </x:si>
  <x:si>
    <x:t>인고411
(10.12.27)</x:t>
  </x:si>
  <x:si>
    <x:t>연수구 선학동 350-1 일원</x:t>
  </x:si>
  <x:si>
    <x:t>서구 청라동 131-29 일원</x:t>
  </x:si>
  <x:si>
    <x:t>서구 청라동 103-24 일원</x:t>
  </x:si>
  <x:si>
    <x:t>서구 청라동 105-68 일원</x:t>
  </x:si>
  <x:si>
    <x:t>계양구 계산동 944-20 일원</x:t>
  </x:si>
  <x:si>
    <x:t>부평구 삼산동 209-4 일원</x:t>
  </x:si>
  <x:si>
    <x:t>계양고16
(10. 3.16)</x:t>
  </x:si>
  <x:si>
    <x:t>부평구 산곡동 370-381 일원</x:t>
  </x:si>
  <x:si>
    <x:t>서구 당하동 1067-4 일원</x:t>
  </x:si>
  <x:si>
    <x:t>인고133
(06. 8. 7)</x:t>
  </x:si>
  <x:si>
    <x:t>인고138
(97. 6.16)</x:t>
  </x:si>
  <x:si>
    <x:t>가좌라이프빌라
주택재건축 정비구역</x:t>
  </x:si>
  <x:si>
    <x:t>인고218
(96.12. 4)</x:t>
  </x:si>
  <x:si>
    <x:t>인고201
(05.10.26)</x:t>
  </x:si>
  <x:si>
    <x:t>인고227
(05.12. 5)</x:t>
  </x:si>
  <x:si>
    <x:t>계양구 귤현동 248-1 일원</x:t>
  </x:si>
  <x:si>
    <x:t>청천마당공원
(청천2-2공원)</x:t>
  </x:si>
  <x:si>
    <x:t>인고207
(11. 8.16)</x:t>
  </x:si>
  <x:si>
    <x:t>건교부462
(07.11. 6)</x:t>
  </x:si>
  <x:si>
    <x:t>재경부18
(05. 8.24)</x:t>
  </x:si>
  <x:si>
    <x:t>서구 청라동 104-155 일원</x:t>
  </x:si>
  <x:si>
    <x:t>건고359
(81. 9.24)</x:t>
  </x:si>
  <x:si>
    <x:t>인고154
(19. 7. 8)</x:t>
  </x:si>
  <x:si>
    <x:t>인고358
(09.11.23)</x:t>
  </x:si>
  <x:si>
    <x:t>인고129
(93. 9.28)</x:t>
  </x:si>
  <x:si>
    <x:t>서구 청라동 104-55 일원</x:t>
  </x:si>
  <x:si>
    <x:t>인고168
(09. 6. 1)</x:t>
  </x:si>
  <x:si>
    <x:t>인고334
(10.11.22)</x:t>
  </x:si>
  <x:si>
    <x:t>인고356
(09.11.23)</x:t>
  </x:si>
  <x:si>
    <x:t>인고505
(82.12.27)</x:t>
  </x:si>
  <x:si>
    <x:t>인고281
(12.11.19)</x:t>
  </x:si>
  <x:si>
    <x:t>건고270
(79. 7.20)</x:t>
  </x:si>
  <x:si>
    <x:t>부평구 부개동 494-2 일원</x:t>
  </x:si>
  <x:si>
    <x:t>송도랜드마크씨티
9호 근린공원</x:t>
  </x:si>
  <x:si>
    <x:t>인고227
(05.11.29)</x:t>
  </x:si>
  <x:si>
    <x:t>인고214
(03.11.17)</x:t>
  </x:si>
  <x:si>
    <x:t>국해부649
(10. 9.20)</x:t>
  </x:si>
  <x:si>
    <x:t>인고173
(11. 7.18)</x:t>
  </x:si>
  <x:si>
    <x:t>인고177
(07. 8.28)</x:t>
  </x:si>
  <x:si>
    <x:t>개발제한구역내
우선해제집단취락</x:t>
  </x:si>
  <x:si>
    <x:t>송도지구 국제업무단지16호 완충녹지</x:t>
  </x:si>
  <x:si>
    <x:t>서고256
(06.12.21)</x:t>
  </x:si>
  <x:si>
    <x:t>서구 청라동 144-13 일원</x:t>
  </x:si>
  <x:si>
    <x:t>인고218
(95.11.17)</x:t>
  </x:si>
  <x:si>
    <x:t>부평구 산곡동 179-3 일원</x:t>
  </x:si>
  <x:si>
    <x:t>인고230
(12. 8.27)</x:t>
  </x:si>
  <x:si>
    <x:t>서구 청라동 111-23 일원</x:t>
  </x:si>
  <x:si>
    <x:t>인고228
(09. 7.20)</x:t>
  </x:si>
  <x:si>
    <x:t>인고213
(98.11.27)</x:t>
  </x:si>
  <x:si>
    <x:t>인고132
(11. 6. 7)</x:t>
  </x:si>
  <x:si>
    <x:t>인고151
(08. 7.28)</x:t>
  </x:si>
  <x:si>
    <x:t>강화군 강화읍 옥림리 1233-5공</x:t>
  </x:si>
  <x:si>
    <x:t>인고104
(06. 6.23)</x:t>
  </x:si>
  <x:si>
    <x:t>인고161
(00. 9.25)</x:t>
  </x:si>
  <x:si>
    <x:t>계양고58
(09.10. 9)</x:t>
  </x:si>
  <x:si>
    <x:t>가좌주공2단지 주택재건축정비사업</x:t>
  </x:si>
  <x:si>
    <x:t>송도 남측경계
(국제여객터미널)</x:t>
  </x:si>
  <x:si>
    <x:t>계양고68
(15. 9.11)</x:t>
  </x:si>
  <x:si>
    <x:t>나비맞이공원
(청천2-1공원)</x:t>
  </x:si>
  <x:si>
    <x:t>인고278
(12.11.12)</x:t>
  </x:si>
  <x:si>
    <x:t>인고120
(09. 4.13)</x:t>
  </x:si>
  <x:si>
    <x:t>인고353
(10.12. 6)</x:t>
  </x:si>
  <x:si>
    <x:t>인고256
(07.12. 1)</x:t>
  </x:si>
  <x:si>
    <x:t>인고148
(94. 8.29)</x:t>
  </x:si>
  <x:si>
    <x:t>인고116
(06. 7.18)</x:t>
  </x:si>
  <x:si>
    <x:t>건고393
(89. 7.18)</x:t>
  </x:si>
  <x:si>
    <x:t>부평고51
(11.10.10)</x:t>
  </x:si>
  <x:si>
    <x:t>인고346
(09.11. 9)</x:t>
  </x:si>
  <x:si>
    <x:t>부평구 구산도시개발구역 1BL-7L</x:t>
  </x:si>
  <x:si>
    <x:t>건고363
(81. 9.25)</x:t>
  </x:si>
  <x:si>
    <x:t>인고134
(08. 7.14)</x:t>
  </x:si>
  <x:si>
    <x:t>인고229
(09. 7.20)</x:t>
  </x:si>
  <x:si>
    <x:t>인고219
(13.12.16)</x:t>
  </x:si>
  <x:si>
    <x:t>인고142
(90. 4. 2)</x:t>
  </x:si>
  <x:si>
    <x:t>인고194
(12. 8. 6)</x:t>
  </x:si>
  <x:si>
    <x:t>인고292
(10.10.11)</x:t>
  </x:si>
  <x:si>
    <x:t>남동구 간석동 900-36 일원</x:t>
  </x:si>
  <x:si>
    <x:t>부평구 부평동 755-160 일원</x:t>
  </x:si>
  <x:si>
    <x:t>십정2구역주거환경개선사업정비구역</x:t>
  </x:si>
  <x:si>
    <x:t>인고230
(09. 7.20)</x:t>
  </x:si>
  <x:si>
    <x:t>부평구 산곡동 63-77 일원</x:t>
  </x:si>
  <x:si>
    <x:t>인고197
(00.11.14)</x:t>
  </x:si>
  <x:si>
    <x:t>인고350
(17.01.02)</x:t>
  </x:si>
  <x:si>
    <x:t>인고414
(07.12.27)</x:t>
  </x:si>
  <x:si>
    <x:t>인고157
(10. 5.31)</x:t>
  </x:si>
  <x:si>
    <x:t>부평고49
(04.11.15)</x:t>
  </x:si>
  <x:si>
    <x:t>부평구 십정동 187-5 일원</x:t>
  </x:si>
  <x:si>
    <x:t>인고367
(09.11.30)</x:t>
  </x:si>
  <x:si>
    <x:t>인고189
(07. 9.10)</x:t>
  </x:si>
  <x:si>
    <x:t>서구 가정동 441-45 일원</x:t>
  </x:si>
  <x:si>
    <x:t>부평고29
(06. 8. 4)</x:t>
  </x:si>
  <x:si>
    <x:t>건고103
(87. 4.20)</x:t>
  </x:si>
  <x:si>
    <x:t>인고116
(97. 5.20)</x:t>
  </x:si>
  <x:si>
    <x:t>인고148
(07. 7. 1)</x:t>
  </x:si>
  <x:si>
    <x:t>인고176
(08. 8.25)</x:t>
  </x:si>
  <x:si>
    <x:t>인고158
(10. 6. 7)</x:t>
  </x:si>
  <x:si>
    <x:t>인고545
(82.11.10)</x:t>
  </x:si>
  <x:si>
    <x:t>인고 133
(06. 8. 7)</x:t>
  </x:si>
  <x:si>
    <x:t xml:space="preserve">부평구 갈산동 112-15 일원 </x:t>
  </x:si>
  <x:si>
    <x:t>인고293
(10.10.11)</x:t>
  </x:si>
  <x:si>
    <x:t>인고1590
(89.11.21)</x:t>
  </x:si>
  <x:si>
    <x:t>인고115
(02. 5. 6)</x:t>
  </x:si>
  <x:si>
    <x:t>부평구 청천동 76-99 일원</x:t>
  </x:si>
  <x:si>
    <x:t>인고299
(08.12. 8)</x:t>
  </x:si>
  <x:si>
    <x:t>부평구 부개동 256-8 일원</x:t>
  </x:si>
  <x:si>
    <x:t>인고265
(93. 7.28)</x:t>
  </x:si>
  <x:si>
    <x:t>인고218
(11. 9.14)</x:t>
  </x:si>
  <x:si>
    <x:t>부평구 산곡동 179-54 일원</x:t>
  </x:si>
  <x:si>
    <x:t>청라52호경관녹지</x:t>
  </x:si>
  <x:si>
    <x:t>송도동 34-2일원</x:t>
  </x:si>
  <x:si>
    <x:t>백석동 57-8 일원</x:t>
  </x:si>
  <x:si>
    <x:t>국제업무단지 20호</x:t>
  </x:si>
  <x:si>
    <x:t>청라32호경관녹지</x:t>
  </x:si>
  <x:si>
    <x:t>청라46호경관녹지</x:t>
  </x:si>
  <x:si>
    <x:t>남동구 만수동 969</x:t>
  </x:si>
  <x:si>
    <x:t>송도동 210-3</x:t>
  </x:si>
  <x:si>
    <x:t>남동구 장수동 768</x:t>
  </x:si>
  <x:si>
    <x:t>청라47호경관녹지</x:t>
  </x:si>
  <x:si>
    <x:t>남동구 서창동 648</x:t>
  </x:si>
  <x:si>
    <x:t>청라29호경관녹지</x:t>
  </x:si>
  <x:si>
    <x:t>청라3호경관녹지</x:t>
  </x:si>
  <x:si>
    <x:t>세모공원
(부개2호)</x:t>
  </x:si>
  <x:si>
    <x:t>남동구 논현동 653</x:t>
  </x:si>
  <x:si>
    <x:t>남동구 서창동 637</x:t>
  </x:si>
  <x:si>
    <x:t>청라25호경관녹지</x:t>
  </x:si>
  <x:si>
    <x:t>남동구 간석동 439</x:t>
  </x:si>
  <x:si>
    <x:t>청라35호경관녹지</x:t>
  </x:si>
  <x:si>
    <x:t>만부주거환경개선</x:t>
  </x:si>
  <x:si>
    <x:t>미단씨티5호
경관녹지</x:t>
  </x:si>
  <x:si>
    <x:t>한들8호완충녹지</x:t>
  </x:si>
  <x:si>
    <x:t>미단씨티8호
경관녹지</x:t>
  </x:si>
  <x:si>
    <x:t>국제업무단지 17호</x:t>
  </x:si>
  <x:si>
    <x:t>백석동 89-1 일원</x:t>
  </x:si>
  <x:si>
    <x:t>한들9호완충녹지</x:t>
  </x:si>
  <x:si>
    <x:t>청라48호경관녹지</x:t>
  </x:si>
  <x:si>
    <x:t>백석동 산55 일원</x:t>
  </x:si>
  <x:si>
    <x:t>당하동 711 일원</x:t>
  </x:si>
  <x:si>
    <x:t>청라1호경관녹지</x:t>
  </x:si>
  <x:si>
    <x:t>당하동 산149 일원</x:t>
  </x:si>
  <x:si>
    <x:t>한들3호완충녹지</x:t>
  </x:si>
  <x:si>
    <x:t>청라34호경관녹지</x:t>
  </x:si>
  <x:si>
    <x:t>송도동 99-1일원</x:t>
  </x:si>
  <x:si>
    <x:t>미단씨티7호
경관녹지</x:t>
  </x:si>
  <x:si>
    <x:t>청라30호경관녹지</x:t>
  </x:si>
  <x:si>
    <x:t>청라31호경관녹지</x:t>
  </x:si>
  <x:si>
    <x:t>백석동 70-5 일원</x:t>
  </x:si>
  <x:si>
    <x:t>인고56
(17.03.20)</x:t>
  </x:si>
  <x:si>
    <x:t>검단지구택지19호
어린이공원</x:t>
  </x:si>
  <x:si>
    <x:t>연수구 동춘동 산59-1일원</x:t>
  </x:si>
  <x:si>
    <x:t>검단지구택지21호
어린이공원</x:t>
  </x:si>
  <x:si>
    <x:t>새아침공원
(송도5호)</x:t>
  </x:si>
  <x:si>
    <x:t>인고263
(18.11.5)</x:t>
  </x:si>
  <x:si>
    <x:t>*실제준공:99,442㎡</x:t>
  </x:si>
  <x:si>
    <x:t>경제청3
(18. 1.23)</x:t>
  </x:si>
  <x:si>
    <x:t>서구 마전동 190-5 일원</x:t>
  </x:si>
  <x:si>
    <x:t>연수구 송도동 397-1</x:t>
  </x:si>
  <x:si>
    <x:t>관청공원
(문학1공원)</x:t>
  </x:si>
  <x:si>
    <x:t>연수구 송도동 32-5</x:t>
  </x:si>
  <x:si>
    <x:t>산성공원
(문학7공원)</x:t>
  </x:si>
  <x:si>
    <x:t>중구 중산동 243-1 일원</x:t>
  </x:si>
  <x:si>
    <x:t>서구 경서동 603-2 일원</x:t>
  </x:si>
  <x:si>
    <x:t>인고14
(12. 1.25)</x:t>
  </x:si>
  <x:si>
    <x:t>인고26
(17. 2. 6)</x:t>
  </x:si>
  <x:si>
    <x:t>서구 마전동 산7-13 일원</x:t>
  </x:si>
  <x:si>
    <x:t>인고47
(17.3.6)</x:t>
  </x:si>
  <x:si>
    <x:t xml:space="preserve">    ⑫ 도시농업공원</x:t>
  </x:si>
  <x:si>
    <x:t>길머리
(서운산업단지1)</x:t>
  </x:si>
  <x:si>
    <x:t>효성1 주택재개발 정비구역</x:t>
  </x:si>
  <x:si>
    <x:t>부평구 충선로 56 일원</x:t>
  </x:si>
  <x:si>
    <x:t>영종하늘도시
35호근린공원</x:t>
  </x:si>
  <x:si>
    <x:t>인고50
(19.03.11)</x:t>
  </x:si>
  <x:si>
    <x:t>서구 당하동 788 일원</x:t>
  </x:si>
  <x:si>
    <x:t>계양구 동양동 575-1</x:t>
  </x:si>
  <x:si>
    <x:t>달빛공원
(송도23호)</x:t>
  </x:si>
  <x:si>
    <x:t>연수구 송도동 24-5일원</x:t>
  </x:si>
  <x:si>
    <x:t>인고17
(18.1.22)</x:t>
  </x:si>
  <x:si>
    <x:t>남고50
(11.08.16)</x:t>
  </x:si>
  <x:si>
    <x:t>계양고7
(20.01.10)</x:t>
  </x:si>
  <x:si>
    <x:t>인고98
(11. 4.18)</x:t>
  </x:si>
  <x:si>
    <x:t>검단지구택지14호
어린이공원</x:t>
  </x:si>
  <x:si>
    <x:t>황소자리공원
(청라4호)</x:t>
  </x:si>
  <x:si>
    <x:t>검단지구택지25호
어린이공원</x:t>
  </x:si>
  <x:si>
    <x:t>인고54
17.03.20</x:t>
  </x:si>
  <x:si>
    <x:t>검단지구택지23호
어린이공원</x:t>
  </x:si>
  <x:si>
    <x:t>중구 신흥동 3가 69번지</x:t>
  </x:si>
  <x:si>
    <x:t>경제청7
(17. 3.13)</x:t>
  </x:si>
  <x:si>
    <x:t>영종하늘도시
38호근린공원</x:t>
  </x:si>
  <x:si>
    <x:t>중구 운남동 산133 일원</x:t>
  </x:si>
  <x:si>
    <x:t>검단지구택지24호
어린이공원</x:t>
  </x:si>
  <x:si>
    <x:t>연수구 송도동 396-6</x:t>
  </x:si>
  <x:si>
    <x:t>계산종합의료단지
경관녹지1</x:t>
  </x:si>
  <x:si>
    <x:t>중구 중산동 산265 일원</x:t>
  </x:si>
  <x:si>
    <x:t>북두칠성공원
(청라3호)</x:t>
  </x:si>
  <x:si>
    <x:t>인고4
(93. 1. 6)</x:t>
  </x:si>
  <x:si>
    <x:t>인고67
(00. 4.20)</x:t>
  </x:si>
  <x:si>
    <x:t>해돋이공원
(송도1호)</x:t>
  </x:si>
  <x:si>
    <x:t>연수구 송도동 393-10</x:t>
  </x:si>
  <x:si>
    <x:t>첨단클러스터단지© 3호</x:t>
  </x:si>
  <x:si>
    <x:t>경제청115
(16.6.7)</x:t>
  </x:si>
  <x:si>
    <x:t>강화군 관청리 34-7</x:t>
  </x:si>
  <x:si>
    <x:t>검단지구택지5호
어린이공원</x:t>
  </x:si>
  <x:si>
    <x:t>연수구 송도동 3-41</x:t>
  </x:si>
  <x:si>
    <x:t>중구 운서동 산274 일원</x:t>
  </x:si>
  <x:si>
    <x:t>연수구 송도동 80-3</x:t>
  </x:si>
  <x:si>
    <x:t>삼산대보아파트구역 재건축</x:t>
  </x:si>
  <x:si>
    <x:t>인고31
(99. 3.16)</x:t>
  </x:si>
  <x:si>
    <x:t>검단지구택지26호
어린이공원</x:t>
  </x:si>
  <x:si>
    <x:t>인고9
(99. 1.22)</x:t>
  </x:si>
  <x:si>
    <x:t>연수구 송도동 187-6</x:t>
  </x:si>
  <x:si>
    <x:t>청라동 160-2 일원</x:t>
  </x:si>
  <x:si>
    <x:t>남동구 서창동 569-3</x:t>
  </x:si>
  <x:si>
    <x:t>인고31
(15. 2.16)</x:t>
  </x:si>
  <x:si>
    <x:t>남동구 장수동 산78 일원</x:t>
  </x:si>
  <x:si>
    <x:t>연수구 송도동 396-11</x:t>
  </x:si>
  <x:si>
    <x:t>부평구 십정동 산50 일원</x:t>
  </x:si>
  <x:si>
    <x:t>중구 운서동 2856 일원</x:t>
  </x:si>
  <x:si>
    <x:t>검단지구택지16호
어린이공원</x:t>
  </x:si>
  <x:si>
    <x:t>중구 중산동 산316 일원</x:t>
  </x:si>
  <x:si>
    <x:t>인고62
(09. 2.23)</x:t>
  </x:si>
  <x:si>
    <x:t>인고9
(15. 1.26)</x:t>
  </x:si>
  <x:si>
    <x:t>검단지구택지18호
어린이공원</x:t>
  </x:si>
  <x:si>
    <x:t>동산구역 주거환경개선사업</x:t>
  </x:si>
  <x:si>
    <x:t>부평구 산곡동 산20 일원</x:t>
  </x:si>
  <x:si>
    <x:t>첨단클러스터단지© 5호</x:t>
  </x:si>
  <x:si>
    <x:t>서구 청라동 29-33 일원</x:t>
  </x:si>
  <x:si>
    <x:t>연수구 송도동 394-8</x:t>
  </x:si>
  <x:si>
    <x:t>첨단클러스터단지© 8호</x:t>
  </x:si>
  <x:si>
    <x:t>AG경기장GB훼손지복구</x:t>
  </x:si>
  <x:si>
    <x:t>부평구 부개동 500-2</x:t>
  </x:si>
  <x:si>
    <x:t>연수구 동춘동 산2일원</x:t>
  </x:si>
  <x:si>
    <x:t>연수구 청학동 22-1일원</x:t>
  </x:si>
  <x:si>
    <x:t>인고70
(05. 4.25)</x:t>
  </x:si>
  <x:si>
    <x:t>은골공원
(영종하늘도시2호)</x:t>
  </x:si>
  <x:si>
    <x:t>인고42
(17.03.06)</x:t>
  </x:si>
  <x:si>
    <x:t>인고81
(14. 4.14)</x:t>
  </x:si>
  <x:si>
    <x:t>영종하늘도시
37호근린공원</x:t>
  </x:si>
  <x:si>
    <x:t>인고42
(05. 4.25)</x:t>
  </x:si>
  <x:si>
    <x:t>첨단클러스터단지© 4호</x:t>
  </x:si>
  <x:si>
    <x:t>연수구 송도동 394-6</x:t>
  </x:si>
  <x:si>
    <x:t>부평구 부평동 299 일원</x:t>
  </x:si>
  <x:si>
    <x:t>남동구 간석동, 구월동 일원</x:t>
  </x:si>
  <x:si>
    <x:t>미추홀구 문학동 343-4</x:t>
  </x:si>
  <x:si>
    <x:t>인고26
(11.2.7)</x:t>
  </x:si>
  <x:si>
    <x:t>남동구 장수동 782-5</x:t>
  </x:si>
  <x:si>
    <x:t>남구 학익동 산68-2일원</x:t>
  </x:si>
  <x:si>
    <x:t>인고6
(12. 1.16)</x:t>
  </x:si>
  <x:si>
    <x:t>남동구 논현동 595-23</x:t>
  </x:si>
  <x:si>
    <x:t>하정놀이공원</x:t>
  </x:si>
  <x:si>
    <x:t>무주골공원</x:t>
  </x:si>
  <x:si>
    <x:t>미추홀구</x:t>
  </x:si>
  <x:si>
    <x:t>노인정책과</x:t>
  </x:si>
  <x:si>
    <x:t>귤현구획정리</x:t>
  </x:si>
  <x:si>
    <x:t>이화지구</x:t>
  </x:si>
  <x:si>
    <x:t>샘터놀이공원</x:t>
  </x:si>
  <x:si>
    <x:t>부개5구역공원</x:t>
  </x:si>
  <x:si>
    <x:t>돌산공원</x:t>
  </x:si>
  <x:si>
    <x:t>동춘공원</x:t>
  </x:si>
  <x:si>
    <x:t>귤현도시개발</x:t>
  </x:si>
  <x:si>
    <x:t>소공원14</x:t>
  </x:si>
  <x:si>
    <x:t>초정공원</x:t>
  </x:si>
  <x:si>
    <x:t>동양구획5공원</x:t>
  </x:si>
  <x:si>
    <x:t>기부채납 대상</x:t>
  </x:si>
  <x:si>
    <x:t>석정놀이공원</x:t>
  </x:si>
  <x:si>
    <x:t>효성지구</x:t>
  </x:si>
  <x:si>
    <x:t>장고개공원</x:t>
  </x:si>
  <x:si>
    <x:t>법성놀이공원</x:t>
  </x:si>
  <x:si>
    <x:t>모텡이공원</x:t>
  </x:si>
  <x:si>
    <x:t>계양택지개발</x:t>
  </x:si>
  <x:si>
    <x:t>송도30호공원</x:t>
  </x:si>
  <x:si>
    <x:t>새울놀이공원</x:t>
  </x:si>
  <x:si>
    <x:t>검암2구획정리</x:t>
  </x:si>
  <x:si>
    <x:t>서부동놀이공원</x:t>
  </x:si>
  <x:si>
    <x:t>도두리공원</x:t>
  </x:si>
  <x:si>
    <x:t>상야지구2</x:t>
  </x:si>
  <x:si>
    <x:t>동양택지개발</x:t>
  </x:si>
  <x:si>
    <x:t>선주지지구</x:t>
  </x:si>
  <x:si>
    <x:t>갈월놀이공원</x:t>
  </x:si>
  <x:si>
    <x:t>마전택지</x:t>
  </x:si>
  <x:si>
    <x:t>부평4구역공원</x:t>
  </x:si>
  <x:si>
    <x:t>작전공원</x:t>
  </x:si>
  <x:si>
    <x:t>동양택지2공원</x:t>
  </x:si>
  <x:si>
    <x:t>서녁공원</x:t>
  </x:si>
  <x:si>
    <x:t>산곡6-2공원</x:t>
  </x:si>
  <x:si>
    <x:t>계산택지개발</x:t>
  </x:si>
  <x:si>
    <x:t>쑥쑥어린이공원</x:t>
  </x:si>
  <x:si>
    <x:t>주안동 281</x:t>
  </x:si>
  <x:si>
    <x:t>화수3주거환경</x:t>
  </x:si>
  <x:si>
    <x:t>낙섬공원</x:t>
  </x:si>
  <x:si>
    <x:t>제1호소공원</x:t>
  </x:si>
  <x:si>
    <x:t>인천가족공원</x:t>
  </x:si>
  <x:si>
    <x:t>수문통공원</x:t>
  </x:si>
  <x:si>
    <x:t>창영공원</x:t>
  </x:si>
  <x:si>
    <x:t>소공원2</x:t>
  </x:si>
  <x:si>
    <x:t>화수화평2호</x:t>
  </x:si>
  <x:si>
    <x:t>소공원3</x:t>
  </x:si>
  <x:si>
    <x:t>소공원12</x:t>
  </x:si>
  <x:si>
    <x:t>열우물놀이공원</x:t>
  </x:si>
  <x:si>
    <x:t>청라지구5호</x:t>
  </x:si>
  <x:si>
    <x:t>수문통주거환경</x:t>
  </x:si>
  <x:si>
    <x:t>청라→서구</x:t>
  </x:si>
  <x:si>
    <x:t>만석공원</x:t>
  </x:si>
  <x:si>
    <x:t>새싹공원</x:t>
  </x:si>
  <x:si>
    <x:t>갈산4지구</x:t>
  </x:si>
  <x:si>
    <x:t>청라지구2호</x:t>
  </x:si>
  <x:si>
    <x:t>별꽃공원</x:t>
  </x:si>
  <x:si>
    <x:t>궁현공원</x:t>
  </x:si>
  <x:si>
    <x:t>산곡6-1공원</x:t>
  </x:si>
  <x:si>
    <x:t>소염도소공원</x:t>
  </x:si>
  <x:si>
    <x:t>미니공원</x:t>
  </x:si>
  <x:si>
    <x:t>청라지구4호</x:t>
  </x:si>
  <x:si>
    <x:t>오성공원</x:t>
  </x:si>
  <x:si>
    <x:t>소공원8</x:t>
  </x:si>
  <x:si>
    <x:t>자유공원</x:t>
  </x:si>
  <x:si>
    <x:t>송도구획정리</x:t>
  </x:si>
  <x:si>
    <x:t>삼신공원</x:t>
  </x:si>
  <x:si>
    <x:t>검암1구획정리</x:t>
  </x:si>
  <x:si>
    <x:t>상방주제공원2</x:t>
  </x:si>
  <x:si>
    <x:t>소공원4</x:t>
  </x:si>
  <x:si>
    <x:t>석암어린이공원</x:t>
  </x:si>
  <x:si>
    <x:t>대헌학교뒤</x:t>
  </x:si>
  <x:si>
    <x:t>진주공원</x:t>
  </x:si>
  <x:si>
    <x:t>1호어린이</x:t>
  </x:si>
  <x:si>
    <x:t>두리공원</x:t>
  </x:si>
  <x:si>
    <x:t>경동율목구역</x:t>
  </x:si>
  <x:si>
    <x:t>영종→중구</x:t>
  </x:si>
  <x:si>
    <x:t>도롱뇽공원</x:t>
  </x:si>
  <x:si>
    <x:t>금송구역2호</x:t>
  </x:si>
  <x:si>
    <x:t>솔마루공원</x:t>
  </x:si>
  <x:si>
    <x:t>화수화평1호</x:t>
  </x:si>
  <x:si>
    <x:t>화수13공원</x:t>
  </x:si>
  <x:si>
    <x:t>청라지구3호</x:t>
  </x:si>
  <x:si>
    <x:t>1호소공원</x:t>
  </x:si>
  <x:si>
    <x:t>남광로얄</x:t>
  </x:si>
  <x:si>
    <x:t>나리공원</x:t>
  </x:si>
  <x:si>
    <x:t>바랑이소공원</x:t>
  </x:si>
  <x:si>
    <x:t>상방주제공원4</x:t>
  </x:si>
  <x:si>
    <x:t>신석공원</x:t>
  </x:si>
  <x:si>
    <x:t>주안공원</x:t>
  </x:si>
  <x:si>
    <x:t>검단3 제2호</x:t>
  </x:si>
  <x:si>
    <x:t>용남공원</x:t>
  </x:si>
  <x:si>
    <x:t>살나리소공원</x:t>
  </x:si>
  <x:si>
    <x:t>학익동 712</x:t>
  </x:si>
  <x:si>
    <x:t>햇님공원</x:t>
  </x:si>
  <x:si>
    <x:t>송도→연수구</x:t>
  </x:si>
  <x:si>
    <x:t>십정체육공원</x:t>
  </x:si>
  <x:si>
    <x:t>만석2주거환경</x:t>
  </x:si>
  <x:si>
    <x:t>청라1호공원</x:t>
  </x:si>
  <x:si>
    <x:t>문학구획정리</x:t>
  </x:si>
  <x:si>
    <x:t>청천1구역</x:t>
  </x:si>
  <x:si>
    <x:t>송도동32-9</x:t>
  </x:si>
  <x:si>
    <x:t>맑은내공원</x:t>
  </x:si>
  <x:si>
    <x:t>중1-2서측변</x:t>
  </x:si>
  <x:si>
    <x:t>녹  지  명</x:t>
  </x:si>
  <x:si>
    <x:t>이승훈역사공원</x:t>
  </x:si>
  <x:si>
    <x:t>우송(전도관)</x:t>
  </x:si>
  <x:si>
    <x:t>동소정 1호</x:t>
  </x:si>
  <x:si>
    <x:t>꿈동산공원</x:t>
  </x:si>
  <x:si>
    <x:t>연수공원</x:t>
  </x:si>
  <x:si>
    <x:t>3호어린이</x:t>
  </x:si>
  <x:si>
    <x:t>석남공원</x:t>
  </x:si>
  <x:si>
    <x:t>운남지구4녹지</x:t>
  </x:si>
  <x:si>
    <x:t>경동구역</x:t>
  </x:si>
  <x:si>
    <x:t>11공구내</x:t>
  </x:si>
  <x:si>
    <x:t>서인공원</x:t>
  </x:si>
  <x:si>
    <x:t>한신공원</x:t>
  </x:si>
  <x:si>
    <x:t>부평아울렛공원</x:t>
  </x:si>
  <x:si>
    <x:t>현무공원</x:t>
  </x:si>
  <x:si>
    <x:t>송림4공원</x:t>
  </x:si>
  <x:si>
    <x:t>백석공원</x:t>
  </x:si>
  <x:si>
    <x:t>송도6,8공구</x:t>
  </x:si>
  <x:si>
    <x:t>운남지구8녹지</x:t>
  </x:si>
  <x:si>
    <x:t>문학3녹지</x:t>
  </x:si>
  <x:si>
    <x:t>사  유</x:t>
  </x:si>
  <x:si>
    <x:t>4-2공구</x:t>
  </x:si>
  <x:si>
    <x:t>도화도시</x:t>
  </x:si>
  <x:si>
    <x:t>2호어린이</x:t>
  </x:si>
  <x:si>
    <x:t>실은재공원</x:t>
  </x:si>
  <x:si>
    <x:t>송도동 163</x:t>
  </x:si>
  <x:si>
    <x:t>산곡6구역</x:t>
  </x:si>
  <x:si>
    <x:t>학익1녹지</x:t>
  </x:si>
  <x:si>
    <x:t>수인선변</x:t>
  </x:si>
  <x:si>
    <x:t>송도동 165</x:t>
  </x:si>
  <x:si>
    <x:t>우각공원</x:t>
  </x:si>
  <x:si>
    <x:t>용현학익4녹지</x:t>
  </x:si>
  <x:si>
    <x:t>송현1,2차</x:t>
  </x:si>
  <x:si>
    <x:t>운남지구9녹지</x:t>
  </x:si>
  <x:si>
    <x:t>도화녹지1호</x:t>
  </x:si>
  <x:si>
    <x:t>송림1녹지</x:t>
  </x:si>
  <x:si>
    <x:t>인천대공원</x:t>
  </x:si>
  <x:si>
    <x:t>해제확인</x:t>
  </x:si>
  <x:si>
    <x:t>인천남항 녹지</x:t>
  </x:si>
  <x:si>
    <x:t>송도동 164</x:t>
  </x:si>
  <x:si>
    <x:t>제2용정공원</x:t>
  </x:si>
  <x:si>
    <x:t>도화녹지5호</x:t>
  </x:si>
  <x:si>
    <x:t>미추3녹지1호</x:t>
  </x:si>
  <x:si>
    <x:t>운남지구7녹지</x:t>
  </x:si>
  <x:si>
    <x:t>도원구역</x:t>
  </x:si>
  <x:si>
    <x:t>연수5녹지</x:t>
  </x:si>
  <x:si>
    <x:t>상인천초교</x:t>
  </x:si>
  <x:si>
    <x:t>월미공원 녹지</x:t>
  </x:si>
  <x:si>
    <x:t>문학1녹지</x:t>
  </x:si>
  <x:si>
    <x:t>금송구역 녹지</x:t>
  </x:si>
  <x:si>
    <x:t>1호 근린공원</x:t>
  </x:si>
  <x:si>
    <x:t>굴재미공원</x:t>
  </x:si>
  <x:si>
    <x:t>5공구(2)</x:t>
  </x:si>
  <x:si>
    <x:t>4호어린이</x:t>
  </x:si>
  <x:si>
    <x:t>운남지구3녹지</x:t>
  </x:si>
  <x:si>
    <x:t>송림2녹지</x:t>
  </x:si>
  <x:si>
    <x:t>운남지구2녹지</x:t>
  </x:si>
  <x:si>
    <x:t>인천교녹지</x:t>
  </x:si>
  <x:si>
    <x:t>친환경복합단지</x:t>
  </x:si>
  <x:si>
    <x:t>송도동 9-2</x:t>
  </x:si>
  <x:si>
    <x:t>송도동32-7</x:t>
  </x:si>
  <x:si>
    <x:t>감중공원</x:t>
  </x:si>
  <x:si>
    <x:t>문학공원</x:t>
  </x:si>
  <x:si>
    <x:t>송도29호공원</x:t>
  </x:si>
  <x:si>
    <x:t>청능공원</x:t>
  </x:si>
  <x:si>
    <x:t>송도7공구</x:t>
  </x:si>
  <x:si>
    <x:t>4-3공구</x:t>
  </x:si>
  <x:si>
    <x:t>마분놀이공원</x:t>
  </x:si>
  <x:si>
    <x:t>청솔공원</x:t>
  </x:si>
  <x:si>
    <x:t>학익동 738</x:t>
  </x:si>
  <x:si>
    <x:t>고향골공원</x:t>
  </x:si>
  <x:si>
    <x:t>삼산1구역공원</x:t>
  </x:si>
  <x:si>
    <x:t>검단2구획정리</x:t>
  </x:si>
  <x:si>
    <x:t>중1-1동측변</x:t>
  </x:si>
  <x:si>
    <x:t>건강공원</x:t>
  </x:si>
  <x:si>
    <x:t>비둘기놀이공원</x:t>
  </x:si>
  <x:si>
    <x:t>동인천주변1호</x:t>
  </x:si>
  <x:si>
    <x:t>검단14호공원</x:t>
  </x:si>
  <x:si>
    <x:t>약산놀이공원</x:t>
  </x:si>
  <x:si>
    <x:t>중1-1서측변</x:t>
  </x:si>
  <x:si>
    <x:t>청학4녹지</x:t>
  </x:si>
  <x:si>
    <x:t>장기구획정리</x:t>
  </x:si>
  <x:si>
    <x:t>양촌공원</x:t>
  </x:si>
  <x:si>
    <x:t>5-2공구</x:t>
  </x:si>
  <x:si>
    <x:t>주인공원</x:t>
  </x:si>
  <x:si>
    <x:t>대동놀이공원</x:t>
  </x:si>
  <x:si>
    <x:t>살나리공원</x:t>
  </x:si>
  <x:si>
    <x:t>개나리공원</x:t>
  </x:si>
  <x:si>
    <x:t>동화놀이공원</x:t>
  </x:si>
  <x:si>
    <x:t>소양공원</x:t>
  </x:si>
  <x:si>
    <x:t>용현학익3녹지</x:t>
  </x:si>
  <x:si>
    <x:t>부평2-2공원</x:t>
  </x:si>
  <x:si>
    <x:t>부평2-1공원</x:t>
  </x:si>
  <x:si>
    <x:t>원당지구4호</x:t>
  </x:si>
  <x:si>
    <x:t>검단3 제1호</x:t>
  </x:si>
  <x:si>
    <x:t>미추A구역</x:t>
  </x:si>
  <x:si>
    <x:t>주안11구역</x:t>
  </x:si>
  <x:si>
    <x:t>부평4-1공원</x:t>
  </x:si>
  <x:si>
    <x:t>문학동 360</x:t>
  </x:si>
  <x:si>
    <x:t>미추C구역</x:t>
  </x:si>
  <x:si>
    <x:t>건지공원</x:t>
  </x:si>
  <x:si>
    <x:t>승기공원</x:t>
  </x:si>
  <x:si>
    <x:t>소공원6</x:t>
  </x:si>
  <x:si>
    <x:t>잎새공원</x:t>
  </x:si>
  <x:si>
    <x:t>송림어린이공원</x:t>
  </x:si>
  <x:si>
    <x:t>소래지구소공원</x:t>
  </x:si>
  <x:si>
    <x:t>관교동 495</x:t>
  </x:si>
  <x:si>
    <x:t>염창공원</x:t>
  </x:si>
  <x:si>
    <x:t>궁현어린이공원</x:t>
  </x:si>
  <x:si>
    <x:t>문학소공원</x:t>
  </x:si>
  <x:si>
    <x:t>거북1공원</x:t>
  </x:si>
  <x:si>
    <x:t>산곡동 산44</x:t>
  </x:si>
  <x:si>
    <x:t>용종5소공원</x:t>
  </x:si>
  <x:si>
    <x:t>당하지구5호</x:t>
  </x:si>
  <x:si>
    <x:t>햇골소공원2</x:t>
  </x:si>
  <x:si>
    <x:t>청라지구6호</x:t>
  </x:si>
  <x:si>
    <x:t>불로지구4호</x:t>
  </x:si>
  <x:si>
    <x:t>소공원10</x:t>
  </x:si>
  <x:si>
    <x:t>동양 소공원</x:t>
  </x:si>
  <x:si>
    <x:t>방축구역1</x:t>
  </x:si>
  <x:si>
    <x:t>해마루공원</x:t>
  </x:si>
  <x:si>
    <x:t>용현동 14</x:t>
  </x:si>
  <x:si>
    <x:t>청라지구7호</x:t>
  </x:si>
  <x:si>
    <x:t>미추B구역</x:t>
  </x:si>
  <x:si>
    <x:t>향촌주거환경</x:t>
  </x:si>
  <x:si>
    <x:t>소공원13</x:t>
  </x:si>
  <x:si>
    <x:t>화수3공원</x:t>
  </x:si>
  <x:si>
    <x:t>금송구역1호</x:t>
  </x:si>
  <x:si>
    <x:t>다솔공원</x:t>
  </x:si>
  <x:si>
    <x:t>소공원16</x:t>
  </x:si>
  <x:si>
    <x:t>2-3단계</x:t>
  </x:si>
  <x:si>
    <x:t>화수동주거환경</x:t>
  </x:si>
  <x:si>
    <x:t>쑥골공원</x:t>
  </x:si>
  <x:si>
    <x:t>소공원7</x:t>
  </x:si>
  <x:si>
    <x:t>소공원17</x:t>
  </x:si>
  <x:si>
    <x:t>소공원11</x:t>
  </x:si>
  <x:si>
    <x:t>소공원1</x:t>
  </x:si>
  <x:si>
    <x:t>신진말소공원</x:t>
  </x:si>
  <x:si>
    <x:t>큰도장소공원</x:t>
  </x:si>
  <x:si>
    <x:t>학익구획정리</x:t>
  </x:si>
  <x:si>
    <x:t>학익동 662</x:t>
  </x:si>
  <x:si>
    <x:t>용종6소공원</x:t>
  </x:si>
  <x:si>
    <x:t>관교공원</x:t>
  </x:si>
  <x:si>
    <x:t>간석주거환경</x:t>
  </x:si>
  <x:si>
    <x:t>송림4주거환경</x:t>
  </x:si>
  <x:si>
    <x:t>학익동 51</x:t>
  </x:si>
  <x:si>
    <x:t>소공원19</x:t>
  </x:si>
  <x:si>
    <x:t>방축구역2</x:t>
  </x:si>
  <x:si>
    <x:t>소공원9</x:t>
  </x:si>
  <x:si>
    <x:t>검암소공원</x:t>
  </x:si>
  <x:si>
    <x:t>소공원18</x:t>
  </x:si>
  <x:si>
    <x:t>소공원5</x:t>
  </x:si>
  <x:si>
    <x:t>불로지구2호</x:t>
  </x:si>
  <x:si>
    <x:t>마전지구3호</x:t>
  </x:si>
  <x:si>
    <x:t>청천1-1공원</x:t>
  </x:si>
  <x:si>
    <x:t>오조산공원</x:t>
  </x:si>
  <x:si>
    <x:t>용마루녹지2</x:t>
  </x:si>
  <x:si>
    <x:t>주원공원</x:t>
  </x:si>
  <x:si>
    <x:t>마전지구2호</x:t>
  </x:si>
  <x:si>
    <x:t>금곡공원</x:t>
  </x:si>
  <x:si>
    <x:t>동인천주변4호</x:t>
  </x:si>
  <x:si>
    <x:t>돌록골공원</x:t>
  </x:si>
  <x:si>
    <x:t>동인천주변2호</x:t>
  </x:si>
  <x:si>
    <x:t>갈산1 재개발</x:t>
  </x:si>
  <x:si>
    <x:t>경제자유구역청</x:t>
  </x:si>
  <x:si>
    <x:t>검단2지구3호</x:t>
  </x:si>
  <x:si>
    <x:t>원당25녹지</x:t>
  </x:si>
  <x:si>
    <x:t>당하지구6호</x:t>
  </x:si>
  <x:si>
    <x:t>원당지구5호</x:t>
  </x:si>
  <x:si>
    <x:t>허암공원</x:t>
  </x:si>
  <x:si>
    <x:t>비 고 2</x:t>
  </x:si>
  <x:si>
    <x:t>당하지구7호</x:t>
  </x:si>
  <x:si>
    <x:t>백석
수변공원</x:t>
  </x:si>
  <x:si>
    <x:t>동인천주변3호</x:t>
  </x:si>
  <x:si>
    <x:t>산곡3공원</x:t>
  </x:si>
  <x:si>
    <x:t>벌터고개공원</x:t>
  </x:si>
  <x:si>
    <x:t>경서3-4녹지</x:t>
  </x:si>
  <x:si>
    <x:t>검단1-3녹지</x:t>
  </x:si>
  <x:si>
    <x:t>면   적</x:t>
  </x:si>
  <x:si>
    <x:t>검단2지구2호</x:t>
  </x:si>
  <x:si>
    <x:t>부평동 663</x:t>
  </x:si>
  <x:si>
    <x:t>원당27녹지</x:t>
  </x:si>
  <x:si>
    <x:t>실시계획인가</x:t>
  </x:si>
  <x:si>
    <x:t>석곶체육공원</x:t>
  </x:si>
  <x:si>
    <x:t>여의주택재개발</x:t>
  </x:si>
  <x:si>
    <x:t>오류21녹지</x:t>
  </x:si>
  <x:si>
    <x:t>당하5녹지</x:t>
  </x:si>
  <x:si>
    <x:t>검단2-6녹지</x:t>
  </x:si>
  <x:si>
    <x:t>오류22녹지</x:t>
  </x:si>
  <x:si>
    <x:t>아라뱃길3녹지</x:t>
  </x:si>
  <x:si>
    <x:t>당하11녹지</x:t>
  </x:si>
  <x:si>
    <x:t>검단2-8녹지</x:t>
  </x:si>
  <x:si>
    <x:t>원당2녹지</x:t>
  </x:si>
  <x:si>
    <x:t>원당동858</x:t>
  </x:si>
  <x:si>
    <x:t>검단1-2녹지</x:t>
  </x:si>
  <x:si>
    <x:t>원당9녹지</x:t>
  </x:si>
  <x:si>
    <x:t>검암1녹지</x:t>
  </x:si>
  <x:si>
    <x:t>청라1호녹지</x:t>
  </x:si>
  <x:si>
    <x:t>2공구(2)</x:t>
  </x:si>
  <x:si>
    <x:t>오류18녹지</x:t>
  </x:si>
  <x:si>
    <x:t>아라뱃길7녹지</x:t>
  </x:si>
  <x:si>
    <x:t>경서3-6녹지</x:t>
  </x:si>
  <x:si>
    <x:t>마전1녹지</x:t>
  </x:si>
  <x:si>
    <x:t>검단1-1녹지</x:t>
  </x:si>
  <x:si>
    <x:t>오류14녹지</x:t>
  </x:si>
  <x:si>
    <x:t>원당8녹지</x:t>
  </x:si>
  <x:si>
    <x:t>장수5녹지</x:t>
  </x:si>
  <x:si>
    <x:t>5공구(1)</x:t>
  </x:si>
  <x:si>
    <x:t>검단2호녹지</x:t>
  </x:si>
  <x:si>
    <x:t>검단1'녹지</x:t>
  </x:si>
  <x:si>
    <x:t>원당7녹지</x:t>
  </x:si>
  <x:si>
    <x:t>마전3녹지</x:t>
  </x:si>
  <x:si>
    <x:t>오류8녹지</x:t>
  </x:si>
  <x:si>
    <x:t>경서3-1녹지</x:t>
  </x:si>
  <x:si>
    <x:t>원당11녹지</x:t>
  </x:si>
  <x:si>
    <x:t>원당13녹지</x:t>
  </x:si>
  <x:si>
    <x:t>검단2-7녹지</x:t>
  </x:si>
  <x:si>
    <x:t xml:space="preserve">문학녹지2호 </x:t>
  </x:si>
  <x:si>
    <x:t>경서3-7녹지</x:t>
  </x:si>
  <x:si>
    <x:t>3공구(1)</x:t>
  </x:si>
  <x:si>
    <x:t>도림1호녹지</x:t>
  </x:si>
  <x:si>
    <x:t>마전4녹지</x:t>
  </x:si>
  <x:si>
    <x:t>연수2녹지</x:t>
  </x:si>
  <x:si>
    <x:t>서창 3녹지</x:t>
  </x:si>
  <x:si>
    <x:t>원당10녹지</x:t>
  </x:si>
  <x:si>
    <x:t>아라뱃길8녹지</x:t>
  </x:si>
  <x:si>
    <x:t>연수4녹지</x:t>
  </x:si>
  <x:si>
    <x:t>원당6녹지</x:t>
  </x:si>
  <x:si>
    <x:t>검단2'녹지</x:t>
  </x:si>
  <x:si>
    <x:t>구월1녹지</x:t>
  </x:si>
  <x:si>
    <x:t>선학1녹지</x:t>
  </x:si>
  <x:si>
    <x:t>경서3-5녹지</x:t>
  </x:si>
  <x:si>
    <x:t>아라뱃길2녹지</x:t>
  </x:si>
  <x:si>
    <x:t>선학2녹지</x:t>
  </x:si>
  <x:si>
    <x:t>완충녹지(4)</x:t>
  </x:si>
  <x:si>
    <x:t>경서3-3녹지</x:t>
  </x:si>
  <x:si>
    <x:t>연수3녹지</x:t>
  </x:si>
  <x:si>
    <x:t>도화녹지3호</x:t>
  </x:si>
  <x:si>
    <x:t>아라뱃길6녹지</x:t>
  </x:si>
  <x:si>
    <x:t>선학3녹지</x:t>
  </x:si>
  <x:si>
    <x:t>선학5녹지</x:t>
  </x:si>
  <x:si>
    <x:t>미추3녹지2호</x:t>
  </x:si>
  <x:si>
    <x:t>만수7녹지</x:t>
  </x:si>
  <x:si>
    <x:t>문학5녹지</x:t>
  </x:si>
  <x:si>
    <x:t>서창 5녹지</x:t>
  </x:si>
  <x:si>
    <x:t>청학3녹지</x:t>
  </x:si>
  <x:si>
    <x:t>미추2녹지1호</x:t>
  </x:si>
  <x:si>
    <x:t>서창10녹지</x:t>
  </x:si>
  <x:si>
    <x:t>청라3호녹지</x:t>
  </x:si>
  <x:si>
    <x:t>도림11호녹지</x:t>
  </x:si>
  <x:si>
    <x:t>완충녹지(8)</x:t>
  </x:si>
  <x:si>
    <x:t>서창 7녹지</x:t>
  </x:si>
  <x:si>
    <x:t>도림5녹지</x:t>
  </x:si>
  <x:si>
    <x:t>도림4호녹지</x:t>
  </x:si>
  <x:si>
    <x:t>도림2호녹지</x:t>
  </x:si>
  <x:si>
    <x:t>도림8호녹지</x:t>
  </x:si>
  <x:si>
    <x:t>도림4녹지</x:t>
  </x:si>
  <x:si>
    <x:t>승기천변녹지</x:t>
  </x:si>
  <x:si>
    <x:t>동산공원</x:t>
  </x:si>
  <x:si>
    <x:t>연수6녹지</x:t>
  </x:si>
  <x:si>
    <x:t>도화1녹지</x:t>
  </x:si>
  <x:si>
    <x:t>연수1녹지</x:t>
  </x:si>
  <x:si>
    <x:t>미추4녹지5호</x:t>
  </x:si>
  <x:si>
    <x:t>용현4녹지2호</x:t>
  </x:si>
  <x:si>
    <x:t>경인전철</x:t>
  </x:si>
  <x:si>
    <x:t>운남지구5녹지</x:t>
  </x:si>
  <x:si>
    <x:t>도화녹지2호</x:t>
  </x:si>
  <x:si>
    <x:t>운남지구1녹지</x:t>
  </x:si>
  <x:si>
    <x:t>청학2녹지</x:t>
  </x:si>
  <x:si>
    <x:t>도림2녹지</x:t>
  </x:si>
  <x:si>
    <x:t>완충녹지(3)</x:t>
  </x:si>
  <x:si>
    <x:t>도화녹지6호</x:t>
  </x:si>
  <x:si>
    <x:t xml:space="preserve">문학녹지3호 </x:t>
  </x:si>
  <x:si>
    <x:t>연수7녹지</x:t>
  </x:si>
  <x:si>
    <x:t xml:space="preserve">문학녹지1호 </x:t>
  </x:si>
  <x:si>
    <x:t>만수5녹지</x:t>
  </x:si>
  <x:si>
    <x:t>구월3녹지</x:t>
  </x:si>
  <x:si>
    <x:t>논현택지녹지</x:t>
  </x:si>
  <x:si>
    <x:t>문학2녹지</x:t>
  </x:si>
  <x:si>
    <x:t>미추1녹지1호</x:t>
  </x:si>
  <x:si>
    <x:t>완충녹지(7)</x:t>
  </x:si>
  <x:si>
    <x:t>도림3호녹지</x:t>
  </x:si>
  <x:si>
    <x:t>논현1녹지</x:t>
  </x:si>
  <x:si>
    <x:t>소래논현7녹지</x:t>
  </x:si>
  <x:si>
    <x:t>만수3녹지</x:t>
  </x:si>
  <x:si>
    <x:t>도림1녹지</x:t>
  </x:si>
  <x:si>
    <x:t>논현2-5녹지</x:t>
  </x:si>
  <x:si>
    <x:t>도림6호녹지</x:t>
  </x:si>
  <x:si>
    <x:t>고잔1녹지</x:t>
  </x:si>
  <x:si>
    <x:t>선학4녹지</x:t>
  </x:si>
  <x:si>
    <x:t>작전동928</x:t>
  </x:si>
  <x:si>
    <x:t>계산택지</x:t>
  </x:si>
  <x:si>
    <x:t>문학녹지4호</x:t>
  </x:si>
  <x:si>
    <x:t>십정녹지</x:t>
  </x:si>
  <x:si>
    <x:t>소래논현3녹지</x:t>
  </x:si>
  <x:si>
    <x:t>도림10호녹지</x:t>
  </x:si>
  <x:si>
    <x:t>논현2-7녹지</x:t>
  </x:si>
  <x:si>
    <x:t>완충녹지(1)</x:t>
  </x:si>
  <x:si>
    <x:t>완충녹지(2)</x:t>
  </x:si>
  <x:si>
    <x:t>도림3녹지</x:t>
  </x:si>
  <x:si>
    <x:t>구월2녹지</x:t>
  </x:si>
  <x:si>
    <x:t>논현2-2녹지</x:t>
  </x:si>
  <x:si>
    <x:t>완충녹지(5)</x:t>
  </x:si>
  <x:si>
    <x:t>삼산1-4녹지</x:t>
  </x:si>
  <x:si>
    <x:t>도림7호녹지</x:t>
  </x:si>
  <x:si>
    <x:t>삼산2-9녹지</x:t>
  </x:si>
  <x:si>
    <x:t>만수6녹지</x:t>
  </x:si>
  <x:si>
    <x:t>서창 6녹지</x:t>
  </x:si>
  <x:si>
    <x:t>만수4녹지</x:t>
  </x:si>
  <x:si>
    <x:t>만수1녹지</x:t>
  </x:si>
  <x:si>
    <x:t>도화녹지4호</x:t>
  </x:si>
  <x:si>
    <x:t>부평택지개발</x:t>
  </x:si>
  <x:si>
    <x:t>삼산2-7녹지</x:t>
  </x:si>
  <x:si>
    <x:t>거북녹지</x:t>
  </x:si>
  <x:si>
    <x:t>뜰안녹지</x:t>
  </x:si>
  <x:si>
    <x:t>만수2녹지</x:t>
  </x:si>
  <x:si>
    <x:t>논현2-1녹지</x:t>
  </x:si>
  <x:si>
    <x:t>소래논현6녹지</x:t>
  </x:si>
  <x:si>
    <x:t>갈산3녹지</x:t>
  </x:si>
  <x:si>
    <x:t>소래논현2녹지</x:t>
  </x:si>
  <x:si>
    <x:t>소래논현4녹지</x:t>
  </x:si>
  <x:si>
    <x:t>서창 8녹지</x:t>
  </x:si>
  <x:si>
    <x:t>도림1지구녹지</x:t>
  </x:si>
  <x:si>
    <x:t>논현2-3녹지</x:t>
  </x:si>
  <x:si>
    <x:t>서창 9녹지</x:t>
  </x:si>
  <x:si>
    <x:t>논현2-8녹지</x:t>
  </x:si>
  <x:si>
    <x:t>완충녹지(6)</x:t>
  </x:si>
  <x:si>
    <x:t>부개구역3녹지</x:t>
  </x:si>
  <x:si>
    <x:t xml:space="preserve">계산3녹지 </x:t>
  </x:si>
  <x:si>
    <x:t>삼산3-1</x:t>
  </x:si>
  <x:si>
    <x:t>주택재개발</x:t>
  </x:si>
  <x:si>
    <x:t>도림5호녹지</x:t>
  </x:si>
  <x:si>
    <x:t>용현4녹지1호</x:t>
  </x:si>
  <x:si>
    <x:t>갈산1녹지</x:t>
  </x:si>
  <x:si>
    <x:t>논현2-6녹지</x:t>
  </x:si>
  <x:si>
    <x:t>도림1지구</x:t>
  </x:si>
  <x:si>
    <x:t>당하2녹지</x:t>
  </x:si>
  <x:si>
    <x:t>장수택지녹지</x:t>
  </x:si>
  <x:si>
    <x:t>부평녹지</x:t>
  </x:si>
  <x:si>
    <x:t>소래논현9녹지</x:t>
  </x:si>
  <x:si>
    <x:t>부개2-1녹지</x:t>
  </x:si>
  <x:si>
    <x:t>논현2-9녹지</x:t>
  </x:si>
  <x:si>
    <x:t>소래논현5녹지</x:t>
  </x:si>
  <x:si>
    <x:t>부개택지개발</x:t>
  </x:si>
  <x:si>
    <x:t>삼산2-1녹지</x:t>
  </x:si>
  <x:si>
    <x:t xml:space="preserve">계산2녹지 </x:t>
  </x:si>
  <x:si>
    <x:t>삼산3-6</x:t>
  </x:si>
  <x:si>
    <x:t>마전6녹지</x:t>
  </x:si>
  <x:si>
    <x:t>삼산2-5녹지</x:t>
  </x:si>
  <x:si>
    <x:t>부개구역2녹지</x:t>
  </x:si>
  <x:si>
    <x:t xml:space="preserve">계산14녹지 </x:t>
  </x:si>
  <x:si>
    <x:t>삼산2-3녹지</x:t>
  </x:si>
  <x:si>
    <x:t>삼산2-4녹지</x:t>
  </x:si>
  <x:si>
    <x:t>갑룡공원</x:t>
  </x:si>
  <x:si>
    <x:t>1호 완충녹지</x:t>
  </x:si>
  <x:si>
    <x:t>삼산2-2녹지</x:t>
  </x:si>
  <x:si>
    <x:t>상정녹지</x:t>
  </x:si>
  <x:si>
    <x:t>갈산택지개발</x:t>
  </x:si>
  <x:si>
    <x:t>동양동584</x:t>
  </x:si>
  <x:si>
    <x:t>봉화로변</x:t>
  </x:si>
  <x:si>
    <x:t xml:space="preserve">계산11녹지 </x:t>
  </x:si>
  <x:si>
    <x:t>도림9호녹지</x:t>
  </x:si>
  <x:si>
    <x:t>삼산1-2녹지</x:t>
  </x:si>
  <x:si>
    <x:t>계산6녹지</x:t>
  </x:si>
  <x:si>
    <x:t>부개1-1녹지</x:t>
  </x:si>
  <x:si>
    <x:t>삼산1-3녹지</x:t>
  </x:si>
  <x:si>
    <x:t>2호 완충녹지</x:t>
  </x:si>
  <x:si>
    <x:t>삼산3-5</x:t>
  </x:si>
  <x:si>
    <x:t>당하7녹지</x:t>
  </x:si>
  <x:si>
    <x:t>산곡2구역</x:t>
  </x:si>
  <x:si>
    <x:t>연희2-1녹지</x:t>
  </x:si>
  <x:si>
    <x:t>삼산1-1녹지</x:t>
  </x:si>
  <x:si>
    <x:t>부개구역1녹지</x:t>
  </x:si>
  <x:si>
    <x:t>소래논현8녹지</x:t>
  </x:si>
  <x:si>
    <x:t>부개2녹지</x:t>
  </x:si>
  <x:si>
    <x:t>갈산2녹지</x:t>
  </x:si>
  <x:si>
    <x:t>계산동1058</x:t>
  </x:si>
  <x:si>
    <x:t>서부산단녹지</x:t>
  </x:si>
  <x:si>
    <x:t>부개3녹지</x:t>
  </x:si>
  <x:si>
    <x:t>삼산2-6녹지</x:t>
  </x:si>
  <x:si>
    <x:t xml:space="preserve">계산1녹지 </x:t>
  </x:si>
  <x:si>
    <x:t xml:space="preserve">계산9녹지 </x:t>
  </x:si>
  <x:si>
    <x:t>관청공원</x:t>
  </x:si>
  <x:si>
    <x:t>근린공원</x:t>
  </x:si>
  <x:si>
    <x:t>부개1녹지</x:t>
  </x:si>
  <x:si>
    <x:t>검암2-3녹지</x:t>
  </x:si>
  <x:si>
    <x:t>해명공원</x:t>
  </x:si>
  <x:si>
    <x:t>5호공원</x:t>
  </x:si>
  <x:si>
    <x:t>동양택지1공원</x:t>
  </x:si>
  <x:si>
    <x:t>삼산3-2</x:t>
  </x:si>
  <x:si>
    <x:t xml:space="preserve">계산7녹지 </x:t>
  </x:si>
  <x:si>
    <x:t xml:space="preserve">계산5녹지 </x:t>
  </x:si>
  <x:si>
    <x:t>동양지구</x:t>
  </x:si>
  <x:si>
    <x:t>마전구획정리</x:t>
  </x:si>
  <x:si>
    <x:t>석바위공원</x:t>
  </x:si>
  <x:si>
    <x:t>가좌녹지</x:t>
  </x:si>
  <x:si>
    <x:t>길상공원</x:t>
  </x:si>
  <x:si>
    <x:t>북산공원</x:t>
  </x:si>
  <x:si>
    <x:t>부개3-1녹지</x:t>
  </x:si>
  <x:si>
    <x:t xml:space="preserve">계산10녹지 </x:t>
  </x:si>
  <x:si>
    <x:t>어린이공원</x:t>
  </x:si>
  <x:si>
    <x:t>남산공원</x:t>
  </x:si>
  <x:si>
    <x:t>경관녹지</x:t>
  </x:si>
  <x:si>
    <x:t>삼산2-8녹지</x:t>
  </x:si>
  <x:si>
    <x:t xml:space="preserve">계산12녹지 </x:t>
  </x:si>
  <x:si>
    <x:t xml:space="preserve">실시계획인가 </x:t>
  </x:si>
  <x:si>
    <x:t xml:space="preserve">계산4녹지 </x:t>
  </x:si>
  <x:si>
    <x:t>은행공원</x:t>
  </x:si>
  <x:si>
    <x:t>논현2-4녹지</x:t>
  </x:si>
  <x:si>
    <x:t>마전지구5호</x:t>
  </x:si>
  <x:si>
    <x:t>살나리구획정리</x:t>
  </x:si>
  <x:si>
    <x:t>동양구획정리</x:t>
  </x:si>
  <x:si>
    <x:t>경관녹지(3)</x:t>
  </x:si>
  <x:si>
    <x:t>대헌소공원</x:t>
  </x:si>
  <x:si>
    <x:t>상야지구 3</x:t>
  </x:si>
  <x:si>
    <x:t>학마을공원</x:t>
  </x:si>
  <x:si>
    <x:t>송현주거환경</x:t>
  </x:si>
  <x:si>
    <x:t>마전6공원</x:t>
  </x:si>
  <x:si>
    <x:t>가좌택지개발</x:t>
  </x:si>
  <x:si>
    <x:t>남항공원</x:t>
  </x:si>
  <x:si>
    <x:t>학나래공원</x:t>
  </x:si>
  <x:si>
    <x:t>마전1공원</x:t>
  </x:si>
  <x:si>
    <x:t>당하공원</x:t>
  </x:si>
  <x:si>
    <x:t>연희3구획정리</x:t>
  </x:si>
  <x:si>
    <x:t xml:space="preserve">2-4단계 </x:t>
  </x:si>
  <x:si>
    <x:t>병방공원</x:t>
  </x:si>
  <x:si>
    <x:t>연희2구획정리</x:t>
  </x:si>
  <x:si>
    <x:t>검암공원</x:t>
  </x:si>
  <x:si>
    <x:t>불로지구5호</x:t>
  </x:si>
  <x:si>
    <x:t>2-1단계</x:t>
  </x:si>
  <x:si>
    <x:t>상야지구1</x:t>
  </x:si>
  <x:si>
    <x:t>개울놀이공원</x:t>
  </x:si>
  <x:si>
    <x:t>마전5공원</x:t>
  </x:si>
  <x:si>
    <x:t>경제자유
구역</x:t>
  </x:si>
  <x:si>
    <x:t>계산4공원</x:t>
  </x:si>
  <x:si>
    <x:t>십정공원</x:t>
  </x:si>
  <x:si>
    <x:t>새벌공원</x:t>
  </x:si>
  <x:si>
    <x:t>부일공원</x:t>
  </x:si>
  <x:si>
    <x:t>마전지구6호</x:t>
  </x:si>
  <x:si>
    <x:t>연희1구획정리</x:t>
  </x:si>
  <x:si>
    <x:t>양지말공원</x:t>
  </x:si>
  <x:si>
    <x:t>경제청_영종</x:t>
  </x:si>
  <x:si>
    <x:t>영종무의개발과</x:t>
  </x:si>
  <x:si>
    <x:t>간석육교공원</x:t>
  </x:si>
  <x:si>
    <x:t>검당당하2녹지</x:t>
  </x:si>
  <x:si>
    <x:t>사  유 지</x:t>
  </x:si>
  <x:si>
    <x:t>검단24호공원</x:t>
  </x:si>
  <x:si>
    <x:t>98.12.3</x:t>
  </x:si>
  <x:si>
    <x:t>용마루녹지1</x:t>
  </x:si>
  <x:si>
    <x:t>계양1-1공원</x:t>
  </x:si>
  <x:si>
    <x:t>능내공원</x:t>
  </x:si>
  <x:si>
    <x:t>미추5구역</x:t>
  </x:si>
  <x:si>
    <x:t>경제청_청라</x:t>
  </x:si>
  <x:si>
    <x:t>청학일단지구</x:t>
  </x:si>
  <x:si>
    <x:t>송림소공원</x:t>
  </x:si>
  <x:si>
    <x:t>경관녹지(2)</x:t>
  </x:si>
  <x:si>
    <x:t>거여목공원</x:t>
  </x:si>
  <x:si>
    <x:t>02.8.24</x:t>
  </x:si>
  <x:si>
    <x:t>도림1지구공원</x:t>
  </x:si>
  <x:si>
    <x:t>십정5-2공원</x:t>
  </x:si>
  <x:si>
    <x:t>03.12.2</x:t>
  </x:si>
  <x:si>
    <x:t>작전문화공원</x:t>
  </x:si>
  <x:si>
    <x:t>검단23호공원</x:t>
  </x:si>
  <x:si>
    <x:t>한마음공원</x:t>
  </x:si>
  <x:si>
    <x:t>십정5-1공원</x:t>
  </x:si>
  <x:si>
    <x:t>08.9.21</x:t>
  </x:si>
  <x:si>
    <x:t>월미공원사업소</x:t>
  </x:si>
  <x:si>
    <x:t>미추6구역</x:t>
  </x:si>
  <x:si>
    <x:t>미추3구역</x:t>
  </x:si>
  <x:si>
    <x:t>18.9.21</x:t>
  </x:si>
  <x:si>
    <x:t>을왕공원</x:t>
  </x:si>
  <x:si>
    <x:t>국 유 지</x:t>
  </x:si>
  <x:si>
    <x:t>삼산대보 공원</x:t>
  </x:si>
  <x:si>
    <x:t>08.4.30</x:t>
  </x:si>
  <x:si>
    <x:t>89.8.1</x:t>
  </x:si>
  <x:si>
    <x:t>97.6.27</x:t>
  </x:si>
  <x:si>
    <x:t>풀무꼴소공원</x:t>
  </x:si>
  <x:si>
    <x:t>21.7.7</x:t>
  </x:si>
  <x:si>
    <x:t>다남공원</x:t>
  </x:si>
  <x:si>
    <x:t>루원시티1호</x:t>
  </x:si>
  <x:si>
    <x:t>미추E구역</x:t>
  </x:si>
  <x:si>
    <x:t>경제자유구역</x:t>
  </x:si>
  <x:si>
    <x:t>05.11.4</x:t>
  </x:si>
  <x:si>
    <x:t>미추7구역</x:t>
  </x:si>
  <x:si>
    <x:t>계양공원사업소</x:t>
  </x:si>
  <x:si>
    <x:t>04.5.7</x:t>
  </x:si>
  <x:si>
    <x:t>01.5.25</x:t>
  </x:si>
  <x:si>
    <x:t>경관녹지(4)</x:t>
  </x:si>
  <x:si>
    <x:t>구월예술공원</x:t>
  </x:si>
  <x:si>
    <x:t>04.5.8</x:t>
  </x:si>
  <x:si>
    <x:t>계산체육공원</x:t>
  </x:si>
  <x:si>
    <x:t>09.11</x:t>
  </x:si>
  <x:si>
    <x:t>금산공원</x:t>
  </x:si>
  <x:si>
    <x:t>공 유 지</x:t>
  </x:si>
  <x:si>
    <x:t xml:space="preserve">계양구 </x:t>
  </x:si>
  <x:si>
    <x:t>미추4구역</x:t>
  </x:si>
  <x:si>
    <x:t>신공항배후단지</x:t>
  </x:si>
  <x:si>
    <x:t>운남구획정리</x:t>
  </x:si>
  <x:si>
    <x:t>검단3'녹지</x:t>
  </x:si>
  <x:si>
    <x:t>석촌공원</x:t>
  </x:si>
  <x:si>
    <x:t>2-2단계</x:t>
  </x:si>
  <x:si>
    <x:t>갈현체육공원</x:t>
  </x:si>
  <x:si>
    <x:t>모란공원</x:t>
  </x:si>
  <x:si>
    <x:t>서림구역</x:t>
  </x:si>
  <x:si>
    <x:t>합    계</x:t>
  </x:si>
  <x:si>
    <x:t>글로벌파크</x:t>
  </x:si>
  <x:si>
    <x:t xml:space="preserve">송림3구역 </x:t>
  </x:si>
  <x:si>
    <x:t>숭의소공원</x:t>
  </x:si>
  <x:si>
    <x:t>십정3-2공원</x:t>
  </x:si>
  <x:si>
    <x:t>송도동 116</x:t>
  </x:si>
  <x:si>
    <x:t>인고1266
(17.10.16)</x:t>
  </x:si>
  <x:si>
    <x:t>중구 중산동 1958-2 일원</x:t>
  </x:si>
  <x:si>
    <x:t>인고228
(12. 8.27)</x:t>
  </x:si>
  <x:si>
    <x:t>인고241
(15. 9.21)</x:t>
  </x:si>
  <x:si>
    <x:t>부평구 삼산동 456-12 일원</x:t>
  </x:si>
  <x:si>
    <x:t>중구 운서동 2709-5 일원</x:t>
  </x:si>
  <x:si>
    <x:t>부평구 삼산동 458-7 일원</x:t>
  </x:si>
  <x:si>
    <x:t>중구 운남동 1711-31 일원</x:t>
  </x:si>
  <x:si>
    <x:t>인고132
(18. 6.11)</x:t>
  </x:si>
  <x:si>
    <x:t>남동고118
(12.11. 2)</x:t>
  </x:si>
  <x:si>
    <x:t>부평구 삼산동 456-10 일원</x:t>
  </x:si>
  <x:si>
    <x:t>중구 운남동 1608-38 일원</x:t>
  </x:si>
  <x:si>
    <x:t>부평구 부개동 496-4 일원</x:t>
  </x:si>
  <x:si>
    <x:t>중구 운북동 산157-7 일원</x:t>
  </x:si>
  <x:si>
    <x:t>인고170
(13.11. 1)</x:t>
  </x:si>
  <x:si>
    <x:t>인고195
(17. 8.21)</x:t>
  </x:si>
  <x:si>
    <x:t>원창동 381-3
(원창동 491)</x:t>
  </x:si>
  <x:si>
    <x:t>부평구 십정동 186-419 일원</x:t>
  </x:si>
  <x:si>
    <x:t>중구 중산동 1880-8 일원</x:t>
  </x:si>
  <x:si>
    <x:t>서구 오류동 1545-4 일원</x:t>
  </x:si>
  <x:si>
    <x:t>서구 왕길동 128-27 일원</x:t>
  </x:si>
  <x:si>
    <x:t>중구 중산동 1871-10 일원</x:t>
  </x:si>
  <x:si>
    <x:t>경제청288
(15.11.4)</x:t>
  </x:si>
  <x:si>
    <x:t>중구 운북동 1362-7 일원</x:t>
  </x:si>
  <x:si>
    <x:t>중구 운남동 1549-1 일원</x:t>
  </x:si>
  <x:si>
    <x:t>북항(항만시설) 도시계획시설사업</x:t>
  </x:si>
  <x:si>
    <x:t>인고414
(19.12.23)</x:t>
  </x:si>
  <x:si>
    <x:t>부평구 갈산동 382-12 일원</x:t>
  </x:si>
  <x:si>
    <x:t>남동구 구월동 730-8 일원</x:t>
  </x:si>
  <x:si>
    <x:t>중구 운남동 1577-2 일원</x:t>
  </x:si>
  <x:si>
    <x:t>중구 운서동 3060-32 일원</x:t>
  </x:si>
  <x:si>
    <x:t>중구 운남동 1710-8 일원</x:t>
  </x:si>
  <x:si>
    <x:t>인고147
(05. 8. 1)</x:t>
  </x:si>
  <x:si>
    <x:t>인고381
(00. 9.18)</x:t>
  </x:si>
  <x:si>
    <x:t>지경부101
(10.5.12)</x:t>
  </x:si>
  <x:si>
    <x:t>부평구 삼산동 458-5 일원</x:t>
  </x:si>
  <x:si>
    <x:t>중구 중산동 189-185 일원</x:t>
  </x:si>
  <x:si>
    <x:t>인고150
(97. 6.30)</x:t>
  </x:si>
  <x:si>
    <x:t>인고188
(07. 9.10)</x:t>
  </x:si>
  <x:si>
    <x:t>부평구 십정동 135-2 일원</x:t>
  </x:si>
  <x:si>
    <x:t>인고198
(00.11.14)</x:t>
  </x:si>
  <x:si>
    <x:t>남동고77
(12. 7. 6)</x:t>
  </x:si>
  <x:si>
    <x:t>주물공단-&gt; 
서부산단 명칭변경</x:t>
  </x:si>
  <x:si>
    <x:t>경제청294
(12.12.18)</x:t>
  </x:si>
  <x:si>
    <x:t>인고328
(08.12.22)</x:t>
  </x:si>
  <x:si>
    <x:t>부평구 삼산동 112-26 일원</x:t>
  </x:si>
  <x:si>
    <x:t>남동구 만수동 1007-4 일원</x:t>
  </x:si>
  <x:si>
    <x:t>부평구 삼산동 106-195 일원</x:t>
  </x:si>
  <x:si>
    <x:t>부평구 삼산동 454-10 일원</x:t>
  </x:si>
  <x:si>
    <x:t>연수구 옥련동 산85-10 일원</x:t>
  </x:si>
  <x:si>
    <x:t>중구 운북동 산15-26 일원</x:t>
  </x:si>
  <x:si>
    <x:t>인고364
(19.11.18)</x:t>
  </x:si>
  <x:si>
    <x:t>송월아파트 주택재개발 정비구역</x:t>
  </x:si>
  <x:si>
    <x:t>중구 중산동 1871-16 일원</x:t>
  </x:si>
  <x:si>
    <x:t>부평구 삼산동 456-5 일원</x:t>
  </x:si>
  <x:si>
    <x:t>건교부462
(07.11.6)</x:t>
  </x:si>
  <x:si>
    <x:t>중구 운남동 1740-14 일원</x:t>
  </x:si>
  <x:si>
    <x:t>건고380
(72. 8.23)</x:t>
  </x:si>
  <x:si>
    <x:t>남동구 만수동 1043-3 일원</x:t>
  </x:si>
  <x:si>
    <x:t>중구 운남동 1722-80 일원</x:t>
  </x:si>
  <x:si>
    <x:t>남동고13
(04. 3.20)</x:t>
  </x:si>
  <x:si>
    <x:t>부평구 삼산동 445-6 일원</x:t>
  </x:si>
  <x:si>
    <x:t>인고113
(98. 6. 8.)</x:t>
  </x:si>
  <x:si>
    <x:t>인고316
(18.12.10)</x:t>
  </x:si>
  <x:si>
    <x:t>인고222
(06.11.29)</x:t>
  </x:si>
  <x:si>
    <x:t>국토부967
(20. 1. 6)</x:t>
  </x:si>
  <x:si>
    <x:t>인고151
(92. 9.29)</x:t>
  </x:si>
  <x:si>
    <x:t>신공항배후지원단지
(폭 25m)</x:t>
  </x:si>
  <x:si>
    <x:t>부평구 청천동 56-12 일원</x:t>
  </x:si>
  <x:si>
    <x:t>서구 경서동 542-40 일원</x:t>
  </x:si>
  <x:si>
    <x:t>인고105
(00. 6.26)</x:t>
  </x:si>
  <x:si>
    <x:t>인고134
(20.04.20)</x:t>
  </x:si>
  <x:si>
    <x:t>경제청288
(15.11.5)</x:t>
  </x:si>
  <x:si>
    <x:t>인고177
(02. 8.12)</x:t>
  </x:si>
  <x:si>
    <x:t>인고188
(11. 8. 1)</x:t>
  </x:si>
  <x:si>
    <x:t>부평구 산곡동 79-20 일원</x:t>
  </x:si>
  <x:si>
    <x:t>중구 운서동 2693-12 일원</x:t>
  </x:si>
  <x:si>
    <x:t>인고350
(17. 1. 2)</x:t>
  </x:si>
  <x:si>
    <x:t>부평구 삼산동 106-205 일원</x:t>
  </x:si>
  <x:si>
    <x:t>부평구 삼산동 106-204 일원</x:t>
  </x:si>
  <x:si>
    <x:t>부평구 산곡동 317-58 일원</x:t>
  </x:si>
  <x:si>
    <x:t>인고326
(10.11. 8)</x:t>
  </x:si>
  <x:si>
    <x:t>부평고71
(11.12.20)</x:t>
  </x:si>
  <x:si>
    <x:t>인고156
(92. 9.12)</x:t>
  </x:si>
  <x:si>
    <x:t>인고142
(20. 4.29)</x:t>
  </x:si>
  <x:si>
    <x:t>인고191
(09. 6.22)</x:t>
  </x:si>
  <x:si>
    <x:t>부평구 산곡동 225-4 일원</x:t>
  </x:si>
  <x:si>
    <x:t>인고331
(06. 8. 7.)</x:t>
  </x:si>
  <x:si>
    <x:t>인고288
(15.11. 4)</x:t>
  </x:si>
  <x:si>
    <x:t>부평구 삼산동 454-6 일원</x:t>
  </x:si>
  <x:si>
    <x:t>인고443
(20. 12. 7)</x:t>
  </x:si>
  <x:si>
    <x:t>남고 164
(16. 9. 5)</x:t>
  </x:si>
  <x:si>
    <x:t>인고209
(18. 9. 3)</x:t>
  </x:si>
  <x:si>
    <x:t>인고274
(97.12. 4)</x:t>
  </x:si>
  <x:si>
    <x:t>인고178
(09. 6. 8)</x:t>
  </x:si>
  <x:si>
    <x:t>중구 운서동 1766-3 일원</x:t>
  </x:si>
  <x:si>
    <x:t>인고218
(11.09.14)</x:t>
  </x:si>
  <x:si>
    <x:t>인고228
(97. 9.25)</x:t>
  </x:si>
  <x:si>
    <x:t>남동고40
(01. 9. 5)</x:t>
  </x:si>
  <x:si>
    <x:t>인고204
(20.06.15)</x:t>
  </x:si>
  <x:si>
    <x:t>경제청317
(16.12.15)</x:t>
  </x:si>
  <x:si>
    <x:t>인고182
(96.10.17)</x:t>
  </x:si>
  <x:si>
    <x:t>건고689
(89.11.17)</x:t>
  </x:si>
  <x:si>
    <x:t>인고131
(03. 6.30)</x:t>
  </x:si>
  <x:si>
    <x:t>경제청10
(07. 1.15)</x:t>
  </x:si>
  <x:si>
    <x:t>인고212
(98.11.27)</x:t>
  </x:si>
  <x:si>
    <x:t>인고304
(02.12.23)</x:t>
  </x:si>
  <x:si>
    <x:t>부평고70
(15.11.17)</x:t>
  </x:si>
  <x:si>
    <x:t>경제청195
(15. 8. 3)</x:t>
  </x:si>
  <x:si>
    <x:t>인고169
(03. 8.25)</x:t>
  </x:si>
  <x:si>
    <x:t>인고135
(97. 6.13)</x:t>
  </x:si>
  <x:si>
    <x:t>인고204
(08.10. 6)</x:t>
  </x:si>
  <x:si>
    <x:t>경제청223
(16.11.14)</x:t>
  </x:si>
  <x:si>
    <x:t>인고173
(10. 6.21)</x:t>
  </x:si>
  <x:si>
    <x:t>인고252
(05.12.26)</x:t>
  </x:si>
  <x:si>
    <x:t>인고291
(02.12.11)</x:t>
  </x:si>
  <x:si>
    <x:t>인고204
(15. 8.17)</x:t>
  </x:si>
  <x:si>
    <x:t>건고234
(90. 4.30)</x:t>
  </x:si>
  <x:si>
    <x:t>남동구 남촌동308-1, -2</x:t>
  </x:si>
  <x:si>
    <x:t>인고 37
(18.02.19.)</x:t>
  </x:si>
  <x:si>
    <x:t>미추홀고107
(19.09.23)</x:t>
  </x:si>
  <x:si>
    <x:t>남동고53
(08. 3.31)</x:t>
  </x:si>
  <x:si>
    <x:t>인고202
(15. 8.17)</x:t>
  </x:si>
  <x:si>
    <x:t>인고113
(92. 7.23)</x:t>
  </x:si>
  <x:si>
    <x:t>주안2,4동재정비촉진(미추8구역)</x:t>
  </x:si>
  <x:si>
    <x:t>인고175
(10. 6.21)</x:t>
  </x:si>
  <x:si>
    <x:t>인고243
(14.12. 1)</x:t>
  </x:si>
  <x:si>
    <x:t>미추홀고166
(18.11.26)</x:t>
  </x:si>
  <x:si>
    <x:t>부평고25
(12.04.27)</x:t>
  </x:si>
  <x:si>
    <x:t>서고61
(11.10.17()</x:t>
  </x:si>
  <x:si>
    <x:t>인고128
(93. 9.28)</x:t>
  </x:si>
  <x:si>
    <x:t>경고463
(93.12.31)</x:t>
  </x:si>
  <x:si>
    <x:t>청라2지구공유수면 매립사업지구</x:t>
  </x:si>
  <x:si>
    <x:t>건고690
(89.11.17)</x:t>
  </x:si>
  <x:si>
    <x:t>인고209
(04.11.22)</x:t>
  </x:si>
  <x:si>
    <x:t>인고213
(07.10.15)</x:t>
  </x:si>
  <x:si>
    <x:t>인고220
(13.12.16)</x:t>
  </x:si>
  <x:si>
    <x:t>서구 당하동 1075-21 일원</x:t>
  </x:si>
  <x:si>
    <x:t>건고152
(83. 5.12)</x:t>
  </x:si>
  <x:si>
    <x:t>인고140
(10. 5.24)</x:t>
  </x:si>
  <x:si>
    <x:t>인고109
(98. 5.25)</x:t>
  </x:si>
  <x:si>
    <x:t>서구 마전동 1062-1 일원</x:t>
  </x:si>
  <x:si>
    <x:t>남동고172
(19.12.6.)</x:t>
  </x:si>
  <x:si>
    <x:t>서구 당하동 1087-1 일원</x:t>
  </x:si>
  <x:si>
    <x:t>서구 원당동 448-17 일원</x:t>
  </x:si>
  <x:si>
    <x:t>신현초교주변주택재개발1호근린공원</x:t>
  </x:si>
  <x:si>
    <x:t>인고142
(10. 5.24)</x:t>
  </x:si>
  <x:si>
    <x:t>인고325
(11.12.19)</x:t>
  </x:si>
  <x:si>
    <x:t>대헌학교뒤,송림4구역주거환경개선</x:t>
  </x:si>
  <x:si>
    <x:t>부평고18
(11.04.08)</x:t>
  </x:si>
  <x:si>
    <x:t>서고118
(13.12. 9)</x:t>
  </x:si>
  <x:si>
    <x:t>경제청62
(16. 3.24)</x:t>
  </x:si>
  <x:si>
    <x:t>인고270
(15.10.12)</x:t>
  </x:si>
  <x:si>
    <x:t>인고274
(11.10.31)</x:t>
  </x:si>
  <x:si>
    <x:t>인고204
(13.12. 1)</x:t>
  </x:si>
  <x:si>
    <x:t>인고225
(01.12. 4)</x:t>
  </x:si>
  <x:si>
    <x:t>서구 왕길동 641-13 일원</x:t>
  </x:si>
  <x:si>
    <x:t>공원14호
(송도랜드마크시티)</x:t>
  </x:si>
  <x:si>
    <x:t>서고 253
(19.12.30)</x:t>
  </x:si>
  <x:si>
    <x:t>인고111
(20.03.30)</x:t>
  </x:si>
  <x:si>
    <x:t>인고140
(11. 6. 7)</x:t>
  </x:si>
  <x:si>
    <x:t>인고333
(11.12.26)</x:t>
  </x:si>
  <x:si>
    <x:t>인고299호
(15.11.16)</x:t>
  </x:si>
  <x:si>
    <x:t>인고247
(15. 9.21)</x:t>
  </x:si>
  <x:si>
    <x:t>인고1154
(08.12.12)</x:t>
  </x:si>
  <x:si>
    <x:t>인고123
(09. 4.20)</x:t>
  </x:si>
  <x:si>
    <x:t>인고222
(07.10.22)</x:t>
  </x:si>
  <x:si>
    <x:t>인고220
(09.07.13)</x:t>
  </x:si>
  <x:si>
    <x:t>부평고131
(19.10.17)</x:t>
  </x:si>
  <x:si>
    <x:t>경제청91
(20.11.02)</x:t>
  </x:si>
  <x:si>
    <x:t>새부리공원
(30호 근린공원)</x:t>
  </x:si>
  <x:si>
    <x:t>중구 을왕동 산143번지 전면 해역</x:t>
  </x:si>
  <x:si>
    <x:t>서구 오류동 산113-1 일원</x:t>
  </x:si>
  <x:si>
    <x:t>인고146
(14. 7. 7)</x:t>
  </x:si>
  <x:si>
    <x:t>반길안공원
(31호 근린공원)</x:t>
  </x:si>
  <x:si>
    <x:t>미단시티 1단계, 중구이관(16)</x:t>
  </x:si>
  <x:si>
    <x:t>인고2016-44에 따라 
폐지</x:t>
  </x:si>
  <x:si>
    <x:t>인고208
(15. 8.17)</x:t>
  </x:si>
  <x:si>
    <x:t>인고184
(15. 7.27)</x:t>
  </x:si>
  <x:si>
    <x:t>인고111
(16.5.30.)</x:t>
  </x:si>
  <x:si>
    <x:t>인고113
(92. 7.16)</x:t>
  </x:si>
  <x:si>
    <x:t>서구 당하동 1099-4 일원</x:t>
  </x:si>
  <x:si>
    <x:t>부평고19
(11. 4. 8)</x:t>
  </x:si>
  <x:si>
    <x:t>미추홀고109
(21.07.27.)</x:t>
  </x:si>
  <x:si>
    <x:t>인고201
(20. 6.15)</x:t>
  </x:si>
  <x:si>
    <x:t>부평고52
(11.10.10)</x:t>
  </x:si>
  <x:si>
    <x:t>인고232
(18. 9.27)</x:t>
  </x:si>
  <x:si>
    <x:t>국토부1029
(10.12.30)</x:t>
  </x:si>
  <x:si>
    <x:t>경제388
(10.10.19)</x:t>
  </x:si>
  <x:si>
    <x:t>인고306
(02.12.24)</x:t>
  </x:si>
  <x:si>
    <x:t>중구 운남동 1696-3 일원</x:t>
  </x:si>
  <x:si>
    <x:t>서구 가정동 536-47 일원</x:t>
  </x:si>
  <x:si>
    <x:t>경제청53
(18.12.24)</x:t>
  </x:si>
  <x:si>
    <x:t>지경부58
(08. 6. 3)</x:t>
  </x:si>
  <x:si>
    <x:t>서구 오류동 산121-1 일원</x:t>
  </x:si>
  <x:si>
    <x:t>재경부40
(06.10.31)</x:t>
  </x:si>
  <x:si>
    <x:t>인고371
(08.12.31)</x:t>
  </x:si>
  <x:si>
    <x:t xml:space="preserve">남동구 간석동 335-2번지 일원 </x:t>
  </x:si>
  <x:si>
    <x:t>인고420
(21. 9.27)</x:t>
  </x:si>
  <x:si>
    <x:t>인고253
(20. 6.25)</x:t>
  </x:si>
  <x:si>
    <x:t>서구 당하동 1077-10 일원</x:t>
  </x:si>
  <x:si>
    <x:t>인고185
(15. 7.27)</x:t>
  </x:si>
  <x:si>
    <x:t>남고144
(16. 8. 8.)</x:t>
  </x:si>
  <x:si>
    <x:t>인고220
(11.09.14)</x:t>
  </x:si>
  <x:si>
    <x:t>인고221 (07.10.22)</x:t>
  </x:si>
  <x:si>
    <x:t>인고111
(10. 4.19)</x:t>
  </x:si>
  <x:si>
    <x:t>서구 당하동 1112-1 일원</x:t>
  </x:si>
  <x:si>
    <x:t>인고260
(20. 6.29)</x:t>
  </x:si>
  <x:si>
    <x:t>중구 운북동 1351-13 일원</x:t>
  </x:si>
  <x:si>
    <x:t>경제청248
(11.12.21)</x:t>
  </x:si>
  <x:si>
    <x:t>경제청162
(14. 6.16)</x:t>
  </x:si>
  <x:si>
    <x:t>중구 신생동 26-4번지 일원</x:t>
  </x:si>
  <x:si>
    <x:t>미단시티 2단계, 중구이관(20)</x:t>
  </x:si>
  <x:si>
    <x:t>경찰종합학교부지내 제1근린공원</x:t>
  </x:si>
  <x:si>
    <x:t>인고182
(15. 7.27)</x:t>
  </x:si>
  <x:si>
    <x:t>중구 운북동 1366-7 일원</x:t>
  </x:si>
  <x:si>
    <x:t>미추홀고39
(20.03.02.)</x:t>
  </x:si>
  <x:si>
    <x:t>미단시티 1단계, 중구이전(16)</x:t>
  </x:si>
  <x:si>
    <x:t>연수구 연수동 535-3 일원</x:t>
  </x:si>
  <x:si>
    <x:t>중구 운서동 2746-4 일원</x:t>
  </x:si>
  <x:si>
    <x:t>공원15호
(송도랜드마크시티)</x:t>
  </x:si>
  <x:si>
    <x:t>인고 477
(00.11. 9)</x:t>
  </x:si>
  <x:si>
    <x:t>인고200
(15. 8.10)</x:t>
  </x:si>
  <x:si>
    <x:t>경제청229
(14.11. 7)</x:t>
  </x:si>
  <x:si>
    <x:t>인고254
(95.12.18)</x:t>
  </x:si>
  <x:si>
    <x:t>마음공원(첨단클러스터2호공원)</x:t>
  </x:si>
  <x:si>
    <x:t>인고223
(07.10.22)</x:t>
  </x:si>
  <x:si>
    <x:t>중구 운남동 1242-4 일원</x:t>
  </x:si>
  <x:si>
    <x:t>경제청388
(10.10.19)</x:t>
  </x:si>
  <x:si>
    <x:t>서구 경서동 488-32 일원</x:t>
  </x:si>
  <x:si>
    <x:t>서구 원창동 417-11 일원</x:t>
  </x:si>
  <x:si>
    <x:t>연수구 옥련동 286-3 일원</x:t>
  </x:si>
  <x:si>
    <x:t>중구 운서동 3107-1 일원</x:t>
  </x:si>
  <x:si>
    <x:t>중구 운남동 1710-6 일원</x:t>
  </x:si>
  <x:si>
    <x:t>중구 운북동 1359-12 일원</x:t>
  </x:si>
  <x:si>
    <x:t>경제청223
(14.7.29)</x:t>
  </x:si>
  <x:si>
    <x:t>건고153
(87. 4.28)</x:t>
  </x:si>
  <x:si>
    <x:t>인고288
(20.07.13.)</x:t>
  </x:si>
  <x:si>
    <x:t xml:space="preserve">미추홀구 학익동 721-2, -4 </x:t>
  </x:si>
  <x:si>
    <x:t>경제청52
(04. 4.29)</x:t>
  </x:si>
  <x:si>
    <x:t>중구 운남동 1709-4 일원</x:t>
  </x:si>
  <x:si>
    <x:t>중구 운남동 1680-4 일원</x:t>
  </x:si>
  <x:si>
    <x:t>인고239
(14.11.24.)</x:t>
  </x:si>
  <x:si>
    <x:t>남동구 남촌동 184-2번지 일원</x:t>
  </x:si>
  <x:si>
    <x:t>중구 운서동 산246-2 일원</x:t>
  </x:si>
  <x:si>
    <x:t>중구 운북동 1366-10 일원</x:t>
  </x:si>
  <x:si>
    <x:t>인고213
(15. 8.24)</x:t>
  </x:si>
  <x:si>
    <x:t>경제청13
(17. 4.10)</x:t>
  </x:si>
  <x:si>
    <x:t>경제청115
(16. 6. 7)</x:t>
  </x:si>
  <x:si>
    <x:t>서구 신현동 293-26 일원</x:t>
  </x:si>
  <x:si>
    <x:t>청천2구역제5호
(청천2-1공원)</x:t>
  </x:si>
  <x:si>
    <x:t>지경부278
(09.12.3)</x:t>
  </x:si>
  <x:si>
    <x:t>인고104
(94. 6.29)</x:t>
  </x:si>
  <x:si>
    <x:t>인고197
(94.11.12)</x:t>
  </x:si>
  <x:si>
    <x:t>경제134
(16. 6.27)</x:t>
  </x:si>
  <x:si>
    <x:t>인고119
(09. 9. 7)</x:t>
  </x:si>
  <x:si>
    <x:t>연수구 동춘동 717-14 일원</x:t>
  </x:si>
  <x:si>
    <x:t>인고122
(10. 4.26)</x:t>
  </x:si>
  <x:si>
    <x:t>지경부137
(08. 9.25)</x:t>
  </x:si>
  <x:si>
    <x:t>송도지구 국제업무단지 8호 완충녹지</x:t>
  </x:si>
  <x:si>
    <x:t>부평구 삼산동 440-8 일원</x:t>
  </x:si>
  <x:si>
    <x:t>서구 경서동 518-13 일원</x:t>
  </x:si>
  <x:si>
    <x:t>건고688
(89.11.17)</x:t>
  </x:si>
  <x:si>
    <x:t>인고198
(99.12.27)</x:t>
  </x:si>
  <x:si>
    <x:t>건고207
(88. 5. 9)</x:t>
  </x:si>
  <x:si>
    <x:t>송도랜드마크씨티
6호 근린공원</x:t>
  </x:si>
  <x:si>
    <x:t>서구 경서동 547-11 일원</x:t>
  </x:si>
  <x:si>
    <x:t>중구 운북동 1366-2 일원</x:t>
  </x:si>
  <x:si>
    <x:t>인고198
(94.11.12)</x:t>
  </x:si>
  <x:si>
    <x:t>인고166
(07. 8. 6)</x:t>
  </x:si>
  <x:si>
    <x:t>중구 운북동 1353-12 일원</x:t>
  </x:si>
  <x:si>
    <x:t>지경부278
(09.12. 3.)</x:t>
  </x:si>
  <x:si>
    <x:t>인고348
(18.12.31)</x:t>
  </x:si>
  <x:si>
    <x:t>중구 운남동 1745-15 일원</x:t>
  </x:si>
  <x:si>
    <x:t>인고282
(14.12.22)</x:t>
  </x:si>
  <x:si>
    <x:t>중구 운북동 1355-6 일원</x:t>
  </x:si>
  <x:si>
    <x:t>중구 운북동 1361-5 일원</x:t>
  </x:si>
  <x:si>
    <x:t>서구 원창동 422-11 일원</x:t>
  </x:si>
  <x:si>
    <x:t>건고326
(85. 7.26)</x:t>
  </x:si>
  <x:si>
    <x:t>중구 운북동 1352-11 일원</x:t>
  </x:si>
  <x:si>
    <x:t>서구 원창동 403-27 일원</x:t>
  </x:si>
  <x:si>
    <x:t>인고128
(00. 7. 8)</x:t>
  </x:si>
  <x:si>
    <x:t>인고375
(10.12.13)</x:t>
  </x:si>
  <x:si>
    <x:t>부평구 산곡동 261-1 일원</x:t>
  </x:si>
  <x:si>
    <x:t>인고223
(08.10.20)</x:t>
  </x:si>
  <x:si>
    <x:t>중구 운서동 3017-28 일원</x:t>
  </x:si>
  <x:si>
    <x:t>인고118
(09. 4.13)</x:t>
  </x:si>
  <x:si>
    <x:t>부평구 갈산동 397-20 일원</x:t>
  </x:si>
  <x:si>
    <x:t>계양구 귤현동 212-2 일원</x:t>
  </x:si>
  <x:si>
    <x:t>부평구 삼산동 453-9 일원</x:t>
  </x:si>
  <x:si>
    <x:t>부평구 삼산동 448-2 일원</x:t>
  </x:si>
  <x:si>
    <x:t>인고159
(09. 5.25)</x:t>
  </x:si>
  <x:si>
    <x:t>인고321
(10.11. 8)</x:t>
  </x:si>
  <x:si>
    <x:t>부평구 삼산동 453-6 일원</x:t>
  </x:si>
  <x:si>
    <x:t>인고317
(18.12.10)</x:t>
  </x:si>
  <x:si>
    <x:t>서구 마전동 산180-1 일원</x:t>
  </x:si>
  <x:si>
    <x:t>지경부138
(08. 9.25)</x:t>
  </x:si>
  <x:si>
    <x:t>인고230
(17. 9.25)</x:t>
  </x:si>
  <x:si>
    <x:t>부평구 삼산동 453-2 일원</x:t>
  </x:si>
  <x:si>
    <x:t>부평구 삼산동 440-6 일원</x:t>
  </x:si>
  <x:si>
    <x:t>미추홀구 용현동 150-30 일원</x:t>
  </x:si>
  <x:si>
    <x:t>송도동 300
(아암물류단지)</x:t>
  </x:si>
  <x:si>
    <x:t>건고317
(86. 7.22)</x:t>
  </x:si>
  <x:si>
    <x:t>송도지구 국제업무단지 9호 완충녹지</x:t>
  </x:si>
  <x:si>
    <x:t>부평구 부개동 496-1 일원</x:t>
  </x:si>
  <x:si>
    <x:t>부평구 삼산동 448-4 일원</x:t>
  </x:si>
  <x:si>
    <x:t>송도지구 국제업무단지11호 완충녹지</x:t>
  </x:si>
  <x:si>
    <x:t>인고151
(91.11. 9)</x:t>
  </x:si>
  <x:si>
    <x:t>미추홀구 주안동 303-11 일원</x:t>
  </x:si>
  <x:si>
    <x:t>연수구 동춘동 718-2 일원</x:t>
  </x:si>
  <x:si>
    <x:t>연수구 동춘동 710-1 일원</x:t>
  </x:si>
  <x:si>
    <x:t>부고148
(19.11.13)</x:t>
  </x:si>
  <x:si>
    <x:t>연수구 선학동 350-3,-6</x:t>
  </x:si>
  <x:si>
    <x:t>연수구 선학동 340-4 일원</x:t>
  </x:si>
  <x:si>
    <x:t>동고46
(21. 5. 21.)</x:t>
  </x:si>
  <x:si>
    <x:t>부평구 삼산동 456-14 일원</x:t>
  </x:si>
  <x:si>
    <x:t>연수구 동춘동 716-4 일원</x:t>
  </x:si>
  <x:si>
    <x:t>부평구 삼산동 440-5 일원</x:t>
  </x:si>
  <x:si>
    <x:t>미추홀구 주안동 436-13 일원</x:t>
  </x:si>
  <x:si>
    <x:t>인고173
(98. 9. 8)</x:t>
  </x:si>
  <x:si>
    <x:t>연수구 선학동 401-4 일원</x:t>
  </x:si>
  <x:si>
    <x:t>중구 중산동 1915-4 일원</x:t>
  </x:si>
  <x:si>
    <x:t>서구 원창동 399-40 일원</x:t>
  </x:si>
  <x:si>
    <x:t>부평구 삼산동 454-5 일원</x:t>
  </x:si>
  <x:si>
    <x:t>미추홀고21
(20.02.17)</x:t>
  </x:si>
  <x:si>
    <x:t>인고 66
(04. 5. 3)</x:t>
  </x:si>
  <x:si>
    <x:t>인고113
(93. 9.10)</x:t>
  </x:si>
  <x:si>
    <x:t>인고151
(91.11. 10)</x:t>
  </x:si>
  <x:si>
    <x:t>강화군 강화읍 옥림리1234-7공</x:t>
  </x:si>
  <x:si>
    <x:t>남동구 구월동 1394-12 일원</x:t>
  </x:si>
  <x:si>
    <x:t>인고221
(94.12.15)</x:t>
  </x:si>
  <x:si>
    <x:t>남동구 논현동 66-18 일원</x:t>
  </x:si>
  <x:si>
    <x:t>중구 운서동 1496-11 일원</x:t>
  </x:si>
  <x:si>
    <x:t>송도랜드마크씨티
3호 수변공원</x:t>
  </x:si>
  <x:si>
    <x:t>인고256
(03.12.24)</x:t>
  </x:si>
  <x:si>
    <x:t>강화고170
(23.7.11)</x:t>
  </x:si>
  <x:si>
    <x:t>인고560
(82.11.22)</x:t>
  </x:si>
  <x:si>
    <x:t>남동구 구월동 1487-3 일원</x:t>
  </x:si>
  <x:si>
    <x:t>부평구 삼산동 449-1 일원</x:t>
  </x:si>
  <x:si>
    <x:t>인고232
(97.10.11)</x:t>
  </x:si>
  <x:si>
    <x:t>연수구 송도동 16-10 일원</x:t>
  </x:si>
  <x:si>
    <x:t>부평구 삼산동 456-9 일원</x:t>
  </x:si>
  <x:si>
    <x:t>송도1호 완충녹지
(바이오단지)</x:t>
  </x:si>
  <x:si>
    <x:t>서구 원창동 406-26 일원</x:t>
  </x:si>
  <x:si>
    <x:t>부평구 삼산동 448-10 일원</x:t>
  </x:si>
  <x:si>
    <x:t>부평구 삼산동 445-2 일원</x:t>
  </x:si>
  <x:si>
    <x:t>강화고47
(23. 2. 23)</x:t>
  </x:si>
  <x:si>
    <x:t>인고222
(08.10.20)</x:t>
  </x:si>
  <x:si>
    <x:t>동고 27
(01.12.28)</x:t>
  </x:si>
  <x:si>
    <x:t xml:space="preserve">
마니산관광지제2종지구단위계획구역</x:t>
  </x:si>
  <x:si>
    <x:t>2010.6.22.
(2단계)</x:t>
  </x:si>
  <x:si>
    <x:t>국토부760
(15.10.27)</x:t>
  </x:si>
  <x:si>
    <x:t>강화군 강화읍 월곳리 754-14공</x:t>
  </x:si>
  <x:si>
    <x:t>강화군 강화읍 옥림리1232-6공</x:t>
  </x:si>
  <x:si>
    <x:t>강화군 강화읍 월곳리 747-1공</x:t>
  </x:si>
  <x:si>
    <x:t>강화군 강화읍 월곳리 754-13공</x:t>
  </x:si>
  <x:si>
    <x:t>인고185
(17. 8. 7)</x:t>
  </x:si>
  <x:si>
    <x:t>강화군 강화읍 옥림리 1234-9공</x:t>
  </x:si>
  <x:si>
    <x:t>인고127
(15. 6. 1)</x:t>
  </x:si>
  <x:si>
    <x:t>강화군 강화읍 월곳리 748-1공</x:t>
  </x:si>
  <x:si>
    <x:t>만석공원
(괭이부리마을
공원2)</x:t>
  </x:si>
  <x:si>
    <x:t>인고245
(02.11. 4)</x:t>
  </x:si>
  <x:si>
    <x:t>인고126
(15. 6 .1.)</x:t>
  </x:si>
  <x:si>
    <x:t>주안2,4동재정비촉진(주안1구역)</x:t>
  </x:si>
  <x:si>
    <x:t>부평고52
(18.06.29)</x:t>
  </x:si>
  <x:si>
    <x:t>인고196
(12. 8. 3)</x:t>
  </x:si>
  <x:si>
    <x:t>부평고79
(15.12.14)</x:t>
  </x:si>
  <x:si>
    <x:t>남고 125
(14.12.26)</x:t>
  </x:si>
  <x:si>
    <x:t>인고 18
(00. 2.17)</x:t>
  </x:si>
  <x:si>
    <x:t>경기고101
(77. 3.31)</x:t>
  </x:si>
  <x:si>
    <x:t>인고296
(15.11.16)</x:t>
  </x:si>
  <x:si>
    <x:t>강화군 강화읍 월곳리750-8공</x:t>
  </x:si>
  <x:si>
    <x:t>강화군 강화읍 월곳리 747-2공</x:t>
  </x:si>
  <x:si>
    <x:t>경제청262
(14.9.22)</x:t>
  </x:si>
  <x:si>
    <x:t>인고175
(08. 8.25)</x:t>
  </x:si>
  <x:si>
    <x:t>강화군 강화읍 월곳리 754-15공</x:t>
  </x:si>
  <x:si>
    <x:t>인고269
(97.12. 3)</x:t>
  </x:si>
  <x:si>
    <x:t>강화고130
(09.10.20)</x:t>
  </x:si>
  <x:si>
    <x:t>강화군 강화읍 월곳리 750-1공</x:t>
  </x:si>
  <x:si>
    <x:t>부평고108
(19.08.19)</x:t>
  </x:si>
  <x:si>
    <x:t>인고260
(19. 8.26)</x:t>
  </x:si>
  <x:si>
    <x:t>인고387
(19.12.16)</x:t>
  </x:si>
  <x:si>
    <x:t>남동구 만수동 1049-5 일원</x:t>
  </x:si>
  <x:si>
    <x:t>인고252
(14.12. 8)</x:t>
  </x:si>
  <x:si>
    <x:t>인고219
(11.09.14)</x:t>
  </x:si>
  <x:si>
    <x:t>남동고58
(11.07.22)</x:t>
  </x:si>
  <x:si>
    <x:t>미고102
(20.6.29.)</x:t>
  </x:si>
  <x:si>
    <x:t>서구 경서동 124-43 일원</x:t>
  </x:si>
  <x:si>
    <x:t>인고315
(18.12.10)</x:t>
  </x:si>
  <x:si>
    <x:t>인고144
(18.06.25)</x:t>
  </x:si>
  <x:si>
    <x:t>부평고24
(13.05.13)</x:t>
  </x:si>
  <x:si>
    <x:t>인고293
(20.07.20)</x:t>
  </x:si>
  <x:si>
    <x:t>인고58
(20.02.24.)</x:t>
  </x:si>
  <x:si>
    <x:t>인고173
(09.06.08)</x:t>
  </x:si>
  <x:si>
    <x:t>인고182
(20.06.01)</x:t>
  </x:si>
  <x:si>
    <x:t>남촌농산물도매시장경관녹지(시장내)</x:t>
  </x:si>
  <x:si>
    <x:t>국토부335
(18.06.18)</x:t>
  </x:si>
  <x:si>
    <x:t>인고389
(19.12.16)</x:t>
  </x:si>
  <x:si>
    <x:t>인고332
(16.12.27)</x:t>
  </x:si>
  <x:si>
    <x:t>미추홀고155
(18.11.05)</x:t>
  </x:si>
  <x:si>
    <x:t>미추홀고24
(20.02.24)</x:t>
  </x:si>
  <x:si>
    <x:t>남고164
(16.09.05)</x:t>
  </x:si>
  <x:si>
    <x:t>서고1447
(18.10.15)</x:t>
  </x:si>
  <x:si>
    <x:t>강화군 삼산면 매음리 787번지</x:t>
  </x:si>
  <x:si>
    <x:t>인고160
(19.07.15)</x:t>
  </x:si>
  <x:si>
    <x:t>중고163
(19.10.14)</x:t>
  </x:si>
  <x:si>
    <x:t>미추홀고9
(20.01.28)</x:t>
  </x:si>
  <x:si>
    <x:t>봄빛 공원
(학익3-1소공원)</x:t>
  </x:si>
  <x:si>
    <x:t>인고296
(15. 11.16)</x:t>
  </x:si>
  <x:si>
    <x:t>인고143
(18.06.25)</x:t>
  </x:si>
  <x:si>
    <x:t>인고145
(10.05.24)</x:t>
  </x:si>
  <x:si>
    <x:t>남동고112
(19.09.11)</x:t>
  </x:si>
  <x:si>
    <x:t>인고138
(12.06.11)</x:t>
  </x:si>
  <x:si>
    <x:t>부평고72
(18.08.24)</x:t>
  </x:si>
  <x:si>
    <x:t>인고151
(20.05.18)</x:t>
  </x:si>
  <x:si>
    <x:t>인고300
(20.07.20)</x:t>
  </x:si>
  <x:si>
    <x:t>인고103
(14. 5.12)</x:t>
  </x:si>
  <x:si>
    <x:t>인고112
(09.04.06)</x:t>
  </x:si>
  <x:si>
    <x:t>인고228
(00.12.18)</x:t>
  </x:si>
  <x:si>
    <x:t>캐리비안해적공원
(하늘도시 25호)</x:t>
  </x:si>
  <x:si>
    <x:t>부평고74
(17.10.30)</x:t>
  </x:si>
  <x:si>
    <x:t>인고205
(20.06.15)</x:t>
  </x:si>
  <x:si>
    <x:t>루원시티 2호공원으로 리모델링</x:t>
  </x:si>
  <x:si>
    <x:t>인고293
(19. 9.23)</x:t>
  </x:si>
  <x:si>
    <x:t>인고310
(08.12.15)</x:t>
  </x:si>
  <x:si>
    <x:t>국해부807
(10.11. 1)</x:t>
  </x:si>
  <x:si>
    <x:t>인고200
(06.11. 2)</x:t>
  </x:si>
  <x:si>
    <x:t>미추홀고23
(19.02.25)</x:t>
  </x:si>
  <x:si>
    <x:t>남동고28
(13. 3.29)</x:t>
  </x:si>
  <x:si>
    <x:t>부평고24
(18.03.19)</x:t>
  </x:si>
  <x:si>
    <x:t>인고255
(15.09.30)</x:t>
  </x:si>
  <x:si>
    <x:t>계양구 효성동 산73-11 일원</x:t>
  </x:si>
  <x:si>
    <x:t>경제청61
(19.12.02.)</x:t>
  </x:si>
  <x:si>
    <x:t>인고230
(96.12. 5)</x:t>
  </x:si>
  <x:si>
    <x:t>인고131
(04. 7.23)</x:t>
  </x:si>
  <x:si>
    <x:t>인고128
(00. 7. 4)</x:t>
  </x:si>
  <x:si>
    <x:t>부평고121
(19.09.10)</x:t>
  </x:si>
  <x:si>
    <x:t>무지개길공원1
(하늘도시 13호)</x:t>
  </x:si>
  <x:si>
    <x:t>서고253
(19.12.30)</x:t>
  </x:si>
  <x:si>
    <x:t>인고158
(19.07.15)</x:t>
  </x:si>
  <x:si>
    <x:t>부평고49
(17.07.21)</x:t>
  </x:si>
  <x:si>
    <x:t>부평구 산곡동 180-92 일원</x:t>
  </x:si>
  <x:si>
    <x:t>부평구 부평동 760-845 일원</x:t>
  </x:si>
  <x:si>
    <x:t>인고245
(18.10.22.)</x:t>
  </x:si>
  <x:si>
    <x:t>서구 불로동 산138-3 일원</x:t>
  </x:si>
  <x:si>
    <x:t>남동고94
(18. 9. 7)</x:t>
  </x:si>
  <x:si>
    <x:t>서구 마전동 686-130일원</x:t>
  </x:si>
  <x:si>
    <x:t>경제청441
(22. 1. 3)</x:t>
  </x:si>
  <x:si>
    <x:t>인고-456
(20.12.21)</x:t>
  </x:si>
  <x:si>
    <x:t>인고190
(12. 7.30)</x:t>
  </x:si>
  <x:si>
    <x:t>구석말공원
(13호 근린공원)</x:t>
  </x:si>
  <x:si>
    <x:t>송도랜드마크씨티11호 근린공원</x:t>
  </x:si>
  <x:si>
    <x:t>건고237
(95.12.30)</x:t>
  </x:si>
  <x:si>
    <x:t>인고470
(07.11.6.)</x:t>
  </x:si>
  <x:si>
    <x:t>남동구 간석동 320-7 일원</x:t>
  </x:si>
  <x:si>
    <x:t>지도여행공원
(하늘도시 12호)</x:t>
  </x:si>
  <x:si>
    <x:t>연수구 선학동 427번지 일원</x:t>
  </x:si>
  <x:si>
    <x:t>인고224
(07.10. 22)</x:t>
  </x:si>
  <x:si>
    <x:t>주안2,4동재정비
(미추C구역)</x:t>
  </x:si>
  <x:si>
    <x:t>인디언공원
(하늘도시 29호)</x:t>
  </x:si>
  <x:si>
    <x:t>남동구 간석동 산19-49 일원</x:t>
  </x:si>
  <x:si>
    <x:t>지경부138
(08. 9.30)</x:t>
  </x:si>
  <x:si>
    <x:t>인천고46
(18. 2.26)</x:t>
  </x:si>
  <x:si>
    <x:t>송월아파트, 주택재개발 정비구역</x:t>
  </x:si>
  <x:si>
    <x:t>우주탐험공원
(하늘도시 9호)</x:t>
  </x:si>
  <x:si>
    <x:t>비밀의벽공원
(하늘도시 32호)</x:t>
  </x:si>
  <x:si>
    <x:t>루원시티 어린이공원3호로 리모델링</x:t>
  </x:si>
  <x:si>
    <x:t>중구 운서동 2725-2 일원</x:t>
  </x:si>
  <x:si>
    <x:t>인고402
(21. 9. 13.)</x:t>
  </x:si>
  <x:si>
    <x:t>인고1519
(89. 6.24)</x:t>
  </x:si>
  <x:si>
    <x:t>인고136
(92. 8.14)</x:t>
  </x:si>
  <x:si>
    <x:t>인고145
(04.08.23)</x:t>
  </x:si>
  <x:si>
    <x:t>국토부1012
(16. 1. 4)</x:t>
  </x:si>
  <x:si>
    <x:t>경제청62
(20. 5.20)</x:t>
  </x:si>
  <x:si>
    <x:t>남동고131
(19.10.11)</x:t>
  </x:si>
  <x:si>
    <x:t>중구 운남동 1674-6 일원</x:t>
  </x:si>
  <x:si>
    <x:t>인고339
(92. 3.30)</x:t>
  </x:si>
  <x:si>
    <x:t>남동구 간석동 142-11 일원</x:t>
  </x:si>
  <x:si>
    <x:t>인고 369
(09.11.30.)</x:t>
  </x:si>
  <x:si>
    <x:t>잎새바람공원
(하늘도시 7호)</x:t>
  </x:si>
  <x:si>
    <x:t>인고 253
(18.10.29.)</x:t>
  </x:si>
  <x:si>
    <x:t>송도랜드마크씨티13호 근린공원</x:t>
  </x:si>
  <x:si>
    <x:t>중구 운남동 1680-3 일원</x:t>
  </x:si>
  <x:si>
    <x:t>서구 청라동 155-19 일원</x:t>
  </x:si>
  <x:si>
    <x:t>중구 운서동 2747-7 일원</x:t>
  </x:si>
  <x:si>
    <x:t>인고222
(06.12. 4)</x:t>
  </x:si>
  <x:si>
    <x:t>인고378
(20.10.19.)</x:t>
  </x:si>
  <x:si>
    <x:t>옹달샘공원
(하늘도시 30호)</x:t>
  </x:si>
  <x:si>
    <x:t>서구 청라동
1-1173 일원</x:t>
  </x:si>
  <x:si>
    <x:t>나리공원
(공항신도시 10호)</x:t>
  </x:si>
  <x:si>
    <x:t>송도랜드마크씨티12호 근린공원</x:t>
  </x:si>
  <x:si>
    <x:t>인고143
(02. 6.21)</x:t>
  </x:si>
  <x:si>
    <x:t>크라켄공원
(하늘도시 26호)</x:t>
  </x:si>
  <x:si>
    <x:t>날아라UFO
(하늘도시 5호)</x:t>
  </x:si>
  <x:si>
    <x:t>인고270
(14.12.15)</x:t>
  </x:si>
  <x:si>
    <x:t>인고212
(20. 6. 15)</x:t>
  </x:si>
  <x:si>
    <x:t>인고125
(08. 7. 7)</x:t>
  </x:si>
  <x:si>
    <x:t>경제청38
(19.07.29)</x:t>
  </x:si>
  <x:si>
    <x:t>남동구 수산동 197-6 일원</x:t>
  </x:si>
  <x:si>
    <x:t>인고226
(03.11.28)</x:t>
  </x:si>
  <x:si>
    <x:t>인고 264
(18.11.05.)</x:t>
  </x:si>
  <x:si>
    <x:t>남동고186
(20.11.27)</x:t>
  </x:si>
  <x:si>
    <x:t>송도랜드마크씨티10호 근린공원</x:t>
  </x:si>
  <x:si>
    <x:t>경제청260
(10.5.11)</x:t>
  </x:si>
  <x:si>
    <x:t>경제청322
(15.12.14)</x:t>
  </x:si>
  <x:si>
    <x:t xml:space="preserve">주안2,4동재정비촉진(미추5구역) </x:t>
  </x:si>
  <x:si>
    <x:t>중구 운북동 1353-11 일원</x:t>
  </x:si>
  <x:si>
    <x:t>인고211
(03.11.10)</x:t>
  </x:si>
  <x:si>
    <x:t>계양구 이화동 23-19 일원</x:t>
  </x:si>
  <x:si>
    <x:t>서구 청라동 165-15 일원</x:t>
  </x:si>
  <x:si>
    <x:t>중구 운서동 2743-2 일원</x:t>
  </x:si>
  <x:si>
    <x:t>계양구 다남동
 산42-8 일원</x:t>
  </x:si>
  <x:si>
    <x:t>청라2지구 공유수면 매립사업지구</x:t>
  </x:si>
  <x:si>
    <x:t>인고206
(10. 7. 5)</x:t>
  </x:si>
  <x:si>
    <x:t>갯벌놀이공원
(하늘도시 19호)</x:t>
  </x:si>
  <x:si>
    <x:t>계양구 오류동 119-1 일원</x:t>
  </x:si>
  <x:si>
    <x:t>인고177
(23. 7.14)</x:t>
  </x:si>
  <x:si>
    <x:t>경제청288
(15.11. 9)</x:t>
  </x:si>
  <x:si>
    <x:t>인고380
(19.12. 9)</x:t>
  </x:si>
  <x:si>
    <x:t>계양구 다남동 112-14 일원</x:t>
  </x:si>
  <x:si>
    <x:t>인고 286
(12.11.26)</x:t>
  </x:si>
  <x:si>
    <x:t>인고286
(15.11. 2)</x:t>
  </x:si>
  <x:si>
    <x:t>경제청21
(18.04.30)</x:t>
  </x:si>
  <x:si>
    <x:t>경제청217
(13. 8.10)</x:t>
  </x:si>
  <x:si>
    <x:t>계양구 박촌동 225-2 일원</x:t>
  </x:si>
  <x:si>
    <x:t>인고388
(19.12.16)</x:t>
  </x:si>
  <x:si>
    <x:t>서구 마전동 산121-3 일원</x:t>
  </x:si>
  <x:si>
    <x:t>계양구 효성동 665-21 일원</x:t>
  </x:si>
  <x:si>
    <x:t>중구 운서동 2776-1 일원</x:t>
  </x:si>
  <x:si>
    <x:t>인고253
(19.8.19.)</x:t>
  </x:si>
  <x:si>
    <x:t>인고217
(08.10.13)</x:t>
  </x:si>
  <x:si>
    <x:t>인고 60
(13.12. 2)</x:t>
  </x:si>
  <x:si>
    <x:t>계양구 오류동 113-12 일원</x:t>
  </x:si>
  <x:si>
    <x:t>계양구40
(18. 4.13)</x:t>
  </x:si>
  <x:si>
    <x:t>하늘2-4, 중구청 이관(2021)</x:t>
  </x:si>
  <x:si>
    <x:t>계양구27
(18. 3.16)</x:t>
  </x:si>
  <x:si>
    <x:t>계양구18
(06. 7. 4)</x:t>
  </x:si>
  <x:si>
    <x:t>주안2,4동재정비촉진(미추E구역)</x:t>
  </x:si>
  <x:si>
    <x:t>경제청217
(13. 8.12)</x:t>
  </x:si>
  <x:si>
    <x:t>계양구 오류동 113-7 일원</x:t>
  </x:si>
  <x:si>
    <x:t>서구 청라동 
1-1394 일원</x:t>
  </x:si>
  <x:si>
    <x:t>남동고57
(02.11.23)</x:t>
  </x:si>
  <x:si>
    <x:t>인고143
(17.12. 1)</x:t>
  </x:si>
  <x:si>
    <x:t>인고193
(06.10.26)</x:t>
  </x:si>
  <x:si>
    <x:t>국토부972
(15.12.21)</x:t>
  </x:si>
  <x:si>
    <x:t>인고221
(13.12. 1)</x:t>
  </x:si>
  <x:si>
    <x:t>계양구 이화동 122-35 일원</x:t>
  </x:si>
  <x:si>
    <x:t>중구 운북동 1367-12 일원</x:t>
  </x:si>
  <x:si>
    <x:t>남동고97
(11.11.18)</x:t>
  </x:si>
  <x:si>
    <x:t>인고365
(19.11.18)</x:t>
  </x:si>
  <x:si>
    <x:t>남동고96
(13. 9.27)</x:t>
  </x:si>
  <x:si>
    <x:t>인고119
(01. 7.16)</x:t>
  </x:si>
  <x:si>
    <x:t>부평고20
(04. 5.13)</x:t>
  </x:si>
  <x:si>
    <x:t>인고121
(04. 7.19)</x:t>
  </x:si>
  <x:si>
    <x:t>인고238
(06.12.15)</x:t>
  </x:si>
  <x:si>
    <x:t>맹꽁이공원
(갈산 2-3 공원)</x:t>
  </x:si>
  <x:si>
    <x:t>인고108
(09. 4. 6)</x:t>
  </x:si>
  <x:si>
    <x:t>인고 218
(16. 9.12)</x:t>
  </x:si>
  <x:si>
    <x:t>인고263
(11.10.10)</x:t>
  </x:si>
  <x:si>
    <x:t>경제청185
(16. 8.22)</x:t>
  </x:si>
  <x:si>
    <x:t>연수구 옥련동 산22-1 일원</x:t>
  </x:si>
  <x:si>
    <x:t>경제청441
(22.01.03)</x:t>
  </x:si>
  <x:si>
    <x:t>건고306
(87. 3.16)</x:t>
  </x:si>
  <x:si>
    <x:t>남동고85
(13. 9. 6)</x:t>
  </x:si>
  <x:si>
    <x:t>부평구 삼산동 106-52 일원</x:t>
  </x:si>
  <x:si>
    <x:t>인고310
(10.11. 1)</x:t>
  </x:si>
  <x:si>
    <x:t>인고290
(02.12.11)</x:t>
  </x:si>
  <x:si>
    <x:t>건고427
(86. 9.29)</x:t>
  </x:si>
  <x:si>
    <x:t>인고185
(09. 6.15)</x:t>
  </x:si>
  <x:si>
    <x:t>건교부470
(07.11.6)</x:t>
  </x:si>
  <x:si>
    <x:t>인고246
(05.12.16)</x:t>
  </x:si>
  <x:si>
    <x:t>건고427
(86. 9.24)</x:t>
  </x:si>
  <x:si>
    <x:t>미추홀구 용현동 627-46 일원</x:t>
  </x:si>
  <x:si>
    <x:t>남동구 논현동 563, 564</x:t>
  </x:si>
  <x:si>
    <x:t>건고592
(89.10.23)</x:t>
  </x:si>
  <x:si>
    <x:t>인고259
(14.12.25)</x:t>
  </x:si>
  <x:si>
    <x:t>부평구 삼산동 387-3 일원</x:t>
  </x:si>
  <x:si>
    <x:t>인고253
(95.12.18)</x:t>
  </x:si>
  <x:si>
    <x:t>인고 343
(18.12.24)</x:t>
  </x:si>
  <x:si>
    <x:t>중구 운북동 1366-11 일원</x:t>
  </x:si>
  <x:si>
    <x:t>중구 운남동 1580-3 일원</x:t>
  </x:si>
  <x:si>
    <x:t>중구 운남동 1711-22 일원</x:t>
  </x:si>
  <x:si>
    <x:t>중구 운북동 897-76 일원</x:t>
  </x:si>
  <x:si>
    <x:t>미추홀구 도화동 399-7 일원</x:t>
  </x:si>
  <x:si>
    <x:t>국토부959
(12.12.28)</x:t>
  </x:si>
  <x:si>
    <x:t>미추홀구 학익동 711-1 일원</x:t>
  </x:si>
  <x:si>
    <x:t>경인아라뱃길 인천터미널 물류단지계획</x:t>
  </x:si>
  <x:si>
    <x:t>미추홀구 용현동 720-4 일원</x:t>
  </x:si>
  <x:si>
    <x:t>경제청153
(11. 8.22)</x:t>
  </x:si>
  <x:si>
    <x:t xml:space="preserve">용현학익2-1블럭
녹지2호  </x:t>
  </x:si>
  <x:si>
    <x:t>인고141
(98. 7. 3)</x:t>
  </x:si>
  <x:si>
    <x:t>중구 운서동 2788-8 일원</x:t>
  </x:si>
  <x:si>
    <x:t>중고172
(15.11.16)</x:t>
  </x:si>
  <x:si>
    <x:t>미추홀구 학익동 587-161 일원</x:t>
  </x:si>
  <x:si>
    <x:t>중구 운서동 3101-2 일원</x:t>
  </x:si>
  <x:si>
    <x:t>인고233
(16.10.10)</x:t>
  </x:si>
  <x:si>
    <x:t>부평구 삼산동 456-19 일원</x:t>
  </x:si>
  <x:si>
    <x:t>미추홀구 도화동 459-1 일원</x:t>
  </x:si>
  <x:si>
    <x:t>건고 215
(87. 6. 3)</x:t>
  </x:si>
  <x:si>
    <x:t>부평구 삼산동 445-4 일원</x:t>
  </x:si>
  <x:si>
    <x:t>건고463
(93.12.31)</x:t>
  </x:si>
  <x:si>
    <x:t>부평구 부평동 산34-16 일원</x:t>
  </x:si>
  <x:si>
    <x:t>중구 운서동 2810-1 일원</x:t>
  </x:si>
  <x:si>
    <x:t>중구 운남동 1577-1 일원</x:t>
  </x:si>
  <x:si>
    <x:t>중구 운남동 1582-1 일원</x:t>
  </x:si>
  <x:si>
    <x:t>미추홀구 학익동 587-227 일원</x:t>
  </x:si>
  <x:si>
    <x:t>미추홀구 용현동 155-26 일원</x:t>
  </x:si>
  <x:si>
    <x:t>미추홀구 학익동 587-14 일원</x:t>
  </x:si>
  <x:si>
    <x:t>미추홀구 학익동 587-62 일원</x:t>
  </x:si>
  <x:si>
    <x:t>인고320
(15.11.30)</x:t>
  </x:si>
  <x:si>
    <x:t>지경부278
(09.12.2)</x:t>
  </x:si>
  <x:si>
    <x:t>경제청262
(15.10.5)</x:t>
  </x:si>
  <x:si>
    <x:t>서구 원창동 398-29 일원</x:t>
  </x:si>
  <x:si>
    <x:t>미추홀구 학익동 587-159 일원</x:t>
  </x:si>
  <x:si>
    <x:t xml:space="preserve">용현학익2-1블럭
녹지3호  </x:t>
  </x:si>
  <x:si>
    <x:t>중구 운남동 1494-1 일원</x:t>
  </x:si>
  <x:si>
    <x:t>미추홀구 학익동 595-1 일원</x:t>
  </x:si>
  <x:si>
    <x:t>미추홀구 학익동 587-163 일원</x:t>
  </x:si>
  <x:si>
    <x:t>인고208
(07.10.15)</x:t>
  </x:si>
  <x:si>
    <x:t>미추홀구 학익동 587-24 일원</x:t>
  </x:si>
  <x:si>
    <x:t>재경부53
(06.12. 5.)</x:t>
  </x:si>
  <x:si>
    <x:t>인고107
(04. 6.28)</x:t>
  </x:si>
  <x:si>
    <x:t xml:space="preserve">용현학익2-1블럭
녹지1호  </x:t>
  </x:si>
  <x:si>
    <x:t>부평구 삼산동 456-2 일원</x:t>
  </x:si>
  <x:si>
    <x:t>인고182
(01.10.17)</x:t>
  </x:si>
  <x:si>
    <x:t>중구 운남동 1650-4 일원</x:t>
  </x:si>
  <x:si>
    <x:t>중구 운북동 산79-40 일원</x:t>
  </x:si>
  <x:si>
    <x:t>인고170
(99.11.20)</x:t>
  </x:si>
  <x:si>
    <x:t>건고960
(90.12.28)</x:t>
  </x:si>
  <x:si>
    <x:t>국토부1307
(10. 1. 6)</x:t>
  </x:si>
  <x:si>
    <x:t>미추홀구 학익동 595-4 일원</x:t>
  </x:si>
  <x:si>
    <x:t>중구 중산동 1097-14 일원</x:t>
  </x:si>
  <x:si>
    <x:t>서구 원창동 410-21 일원</x:t>
  </x:si>
  <x:si>
    <x:t>인고120
(10. 4.26)</x:t>
  </x:si>
  <x:si>
    <x:t>중구 운서동 944-12 일원</x:t>
  </x:si>
  <x:si>
    <x:t>중구 운남동 1242-2 일원</x:t>
  </x:si>
  <x:si>
    <x:t>중구 운북동 1367-3 일원</x:t>
  </x:si>
  <x:si>
    <x:t>인고118
(11. 5.12)</x:t>
  </x:si>
  <x:si>
    <x:t>중구 운남동 1113-30 일원</x:t>
  </x:si>
  <x:si>
    <x:t xml:space="preserve">용현학익2-1블럭
녹지4호  </x:t>
  </x:si>
  <x:si>
    <x:t>중구 중산동 1880-5 일원</x:t>
  </x:si>
  <x:si>
    <x:t>미추홀구 용현동 627-529 일원</x:t>
  </x:si>
  <x:si>
    <x:t>인고 130
(93. 9.28)</x:t>
  </x:si>
  <x:si>
    <x:t>중구 운남동 1598-7 일원</x:t>
  </x:si>
  <x:si>
    <x:t>인고198
(00.12.29)</x:t>
  </x:si>
  <x:si>
    <x:t>중구 운서동 911-51 일원</x:t>
  </x:si>
  <x:si>
    <x:t>중구 운남동 1580-5 일원</x:t>
  </x:si>
  <x:si>
    <x:t>미추홀구 학익동 587-55 일원</x:t>
  </x:si>
  <x:si>
    <x:t>서구 경서동 519-22 일원</x:t>
  </x:si>
  <x:si>
    <x:t>인고232
(97.10.12)</x:t>
  </x:si>
  <x:si>
    <x:t>인고215
(16. 9.19)</x:t>
  </x:si>
  <x:si>
    <x:t>부평고17
(08. 6.19)</x:t>
  </x:si>
  <x:si>
    <x:t>중구 중산동 1871-8 일원</x:t>
  </x:si>
  <x:si>
    <x:t>중구 운남동 1579-1 일원</x:t>
  </x:si>
  <x:si>
    <x:t>중구 운서동 3102-2 일원</x:t>
  </x:si>
  <x:si>
    <x:t>중구 운남동 1761-30 일원</x:t>
  </x:si>
  <x:si>
    <x:t>중구 송월동1가 9-16 일원</x:t>
  </x:si>
  <x:si>
    <x:t>인고202
(10. 7. 5)</x:t>
  </x:si>
  <x:si>
    <x:t>부평구 삼산동 454-2 일원</x:t>
  </x:si>
  <x:si>
    <x:t>중구 운북동 1329-3 일원</x:t>
  </x:si>
  <x:si>
    <x:t>신공항고속도로 및 철도주변 녹지</x:t>
  </x:si>
  <x:si>
    <x:t>경제청55
(16. 3.21)</x:t>
  </x:si>
  <x:si>
    <x:t>미추홀구 학익동 618-1 일원</x:t>
  </x:si>
  <x:si>
    <x:t>중구 운북동 산15-24 일원</x:t>
  </x:si>
  <x:si>
    <x:t>중구 운남동 1598-12 일원</x:t>
  </x:si>
  <x:si>
    <x:t>중구 운서동 3109-1 일원</x:t>
  </x:si>
  <x:si>
    <x:t>부평구 삼산동 454-8 일원</x:t>
  </x:si>
  <x:si>
    <x:t>인고190
(01.10.23)</x:t>
  </x:si>
  <x:si>
    <x:t>경기고42
(78. 2.23)</x:t>
  </x:si>
  <x:si>
    <x:t>경제청698
(09. 9. 1)</x:t>
  </x:si>
  <x:si>
    <x:t>중구 운남동 1582-2 일원</x:t>
  </x:si>
  <x:si>
    <x:t>중구 운서동 1680-3 일원</x:t>
  </x:si>
  <x:si>
    <x:t>중구 운남동 1680-5 일원</x:t>
  </x:si>
  <x:si>
    <x:t>중구 중산동 1887-6 일원</x:t>
  </x:si>
  <x:si>
    <x:t>마전동559-4일원</x:t>
  </x:si>
  <x:si>
    <x:t>청라61호경관녹지</x:t>
  </x:si>
  <x:si>
    <x:t>원당동 854-11</x:t>
  </x:si>
  <x:si>
    <x:t>당하동 1035</x:t>
  </x:si>
  <x:si>
    <x:t>청라59호경관녹지</x:t>
  </x:si>
  <x:si>
    <x:t>마전동 628 일원</x:t>
  </x:si>
  <x:si>
    <x:t>검단2-10녹지</x:t>
  </x:si>
  <x:si>
    <x:t>왕길동 692-7</x:t>
  </x:si>
  <x:si>
    <x:t>원당동 854-9</x:t>
  </x:si>
  <x:si>
    <x:t>왕길동 1721-4</x:t>
  </x:si>
  <x:si>
    <x:t>마전동 68-4 일원</x:t>
  </x:si>
  <x:si>
    <x:t>작전동783-4</x:t>
  </x:si>
  <x:si>
    <x:t>마전동 75-1 일원</x:t>
  </x:si>
  <x:si>
    <x:t>오류동 1664</x:t>
  </x:si>
  <x:si>
    <x:t>강화산단완충7녹지</x:t>
  </x:si>
  <x:si>
    <x:t>오류동 1708-13</x:t>
  </x:si>
  <x:si>
    <x:t>마전동산170-4일원</x:t>
  </x:si>
  <x:si>
    <x:t>국제업무단지 14호</x:t>
  </x:si>
  <x:si>
    <x:t>강화산단완충1녹지</x:t>
  </x:si>
  <x:si>
    <x:t>원당동 820-2</x:t>
  </x:si>
  <x:si>
    <x:t>강화산단완충6녹지</x:t>
  </x:si>
  <x:si>
    <x:t>마전동564-1일원</x:t>
  </x:si>
  <x:si>
    <x:t>강화산단완충2녹지</x:t>
  </x:si>
  <x:si>
    <x:t>왕길동 692-3</x:t>
  </x:si>
  <x:si>
    <x:t>오류동 1763-13</x:t>
  </x:si>
  <x:si>
    <x:t>강화산단완충4녹지</x:t>
  </x:si>
  <x:si>
    <x:t>송도동 84-1일원</x:t>
  </x:si>
  <x:si>
    <x:t>오류동 1719-12</x:t>
  </x:si>
  <x:si>
    <x:t>마전동559-7일원</x:t>
  </x:si>
  <x:si>
    <x:t>강화산단완충5녹지</x:t>
  </x:si>
  <x:si>
    <x:t>마전동713일원</x:t>
  </x:si>
  <x:si>
    <x:t>강화산단완충3녹지</x:t>
  </x:si>
  <x:si>
    <x:t>백석동 산47 일원</x:t>
  </x:si>
  <x:si>
    <x:t>국제업무단지 18호</x:t>
  </x:si>
  <x:si>
    <x:t>한들4호완충녹지</x:t>
  </x:si>
  <x:si>
    <x:t>한들10호완충녹지</x:t>
  </x:si>
  <x:si>
    <x:t>한들11호완충녹지</x:t>
  </x:si>
  <x:si>
    <x:t>국제업무단지 16호</x:t>
  </x:si>
  <x:si>
    <x:t>왕길동 633-4일원</x:t>
  </x:si>
  <x:si>
    <x:t>한들12호완충녹지</x:t>
  </x:si>
  <x:si>
    <x:t>국제업무단지 19호</x:t>
  </x:si>
  <x:si>
    <x:t>청라63호경관녹지</x:t>
  </x:si>
  <x:si>
    <x:t>1공구(NSIC)</x:t>
  </x:si>
  <x:si>
    <x:t>송도동104-1일원</x:t>
  </x:si>
  <x:si>
    <x:t>루원시티
1호완충녹지</x:t>
  </x:si>
  <x:si>
    <x:t>광2-4호 서측</x:t>
  </x:si>
  <x:si>
    <x:t>한들7호완충녹지</x:t>
  </x:si>
  <x:si>
    <x:t>송도동 105-1일원</x:t>
  </x:si>
  <x:si>
    <x:t>원창동 379 일원</x:t>
  </x:si>
  <x:si>
    <x:t>청라52호 완충녹지</x:t>
  </x:si>
  <x:si>
    <x:t>청라58호경관녹지</x:t>
  </x:si>
  <x:si>
    <x:t>왕길동 649-5일원</x:t>
  </x:si>
  <x:si>
    <x:t>청라56호경관녹지</x:t>
  </x:si>
  <x:si>
    <x:t>원당동 820-4</x:t>
  </x:si>
  <x:si>
    <x:t>마전택지개발사업지구</x:t>
  </x:si>
  <x:si>
    <x:t>귤현동250-4일원</x:t>
  </x:si>
  <x:si>
    <x:t>청라65호경관녹지</x:t>
  </x:si>
  <x:si>
    <x:t>청라60호경관녹지</x:t>
  </x:si>
  <x:si>
    <x:t>청라49호 완충녹지</x:t>
  </x:si>
  <x:si>
    <x:t>서구 불로동 803-5</x:t>
  </x:si>
  <x:si>
    <x:t>중구 운북동 326-1 일원</x:t>
  </x:si>
  <x:si>
    <x:t>인고78
(18. 6.18)</x:t>
  </x:si>
  <x:si>
    <x:t>서구 가좌동 585-55</x:t>
  </x:si>
  <x:si>
    <x:t>인고80
(10. 3.22)</x:t>
  </x:si>
  <x:si>
    <x:t>연수구 옥련동 63-6</x:t>
  </x:si>
  <x:si>
    <x:t>주안4동 454-9 일원</x:t>
  </x:si>
  <x:si>
    <x:t>중구 운남동 1750-12</x:t>
  </x:si>
  <x:si>
    <x:t>인고208
(07.10.9)</x:t>
  </x:si>
  <x:si>
    <x:t>동춘5공원
(동춘2구역)</x:t>
  </x:si>
  <x:si>
    <x:t>센트럴공원
(송도28호)</x:t>
  </x:si>
  <x:si>
    <x:t>인고34
(04. 2.24)</x:t>
  </x:si>
  <x:si>
    <x:t>늘푸른공원
(부개3공원)</x:t>
  </x:si>
  <x:si>
    <x:t>서구 불로동 801-2</x:t>
  </x:si>
  <x:si>
    <x:t>다화소공원
(도화4구역)</x:t>
  </x:si>
  <x:si>
    <x:t>철새공원
(하늘도시 20호)</x:t>
  </x:si>
  <x:si>
    <x:t>연수구 선학동 127-4번지</x:t>
  </x:si>
  <x:si>
    <x:t>인고2
(04.1.12)</x:t>
  </x:si>
  <x:si>
    <x:t>미단씨티 18호
완충녹지</x:t>
  </x:si>
  <x:si>
    <x:t>부평구 삼산동 387-1</x:t>
  </x:si>
  <x:si>
    <x:t>첨단클러스터(C) 18호</x:t>
  </x:si>
  <x:si>
    <x:t>서고68
(18. 5.28)</x:t>
  </x:si>
  <x:si>
    <x:t>연수구 옥련동 산42-2</x:t>
  </x:si>
  <x:si>
    <x:t>인고63
(07. 4. 2)</x:t>
  </x:si>
  <x:si>
    <x:t>인고79
(15. 4.13)</x:t>
  </x:si>
  <x:si>
    <x:t>부평구 산곡동 63-3 일원</x:t>
  </x:si>
  <x:si>
    <x:t>인고93
(08. 5.26)</x:t>
  </x:si>
  <x:si>
    <x:t>인고61
(04.4.17)</x:t>
  </x:si>
  <x:si>
    <x:t>연수구 옥련동 64-5</x:t>
  </x:si>
  <x:si>
    <x:t>계양구 효성동 101-85</x:t>
  </x:si>
  <x:si>
    <x:t>동고14
(97.8.28)</x:t>
  </x:si>
  <x:si>
    <x:t>골마루공원
(수산공원)</x:t>
  </x:si>
  <x:si>
    <x:t>인고5
(17. 1. 9)</x:t>
  </x:si>
  <x:si>
    <x:t>초록빛깔공원
(산곡1공원)</x:t>
  </x:si>
  <x:si>
    <x:t>남동구 간석동 60-2</x:t>
  </x:si>
  <x:si>
    <x:t>서구 검암동 454-7 일원</x:t>
  </x:si>
  <x:si>
    <x:t>계양구 효성동 665-21</x:t>
  </x:si>
  <x:si>
    <x:t>계양구 효성동 101-87</x:t>
  </x:si>
  <x:si>
    <x:t>인고46
(16. 3.21)</x:t>
  </x:si>
  <x:si>
    <x:t>동고58
(17.8.22)</x:t>
  </x:si>
  <x:si>
    <x:t>인고77
(04. 5. 8)</x:t>
  </x:si>
  <x:si>
    <x:t>서구 불로동 802-5</x:t>
  </x:si>
  <x:si>
    <x:t>인고72
(14. 3.31)</x:t>
  </x:si>
  <x:si>
    <x:t>그린벨트해제지역(만의골)</x:t>
  </x:si>
  <x:si>
    <x:t>불로1지구지구단위계획구역</x:t>
  </x:si>
  <x:si>
    <x:t>계양구 목상동 101 일원</x:t>
  </x:si>
  <x:si>
    <x:t>공고25
(99.6.30)</x:t>
  </x:si>
  <x:si>
    <x:t>중구 운서동 482-3 일원</x:t>
  </x:si>
  <x:si>
    <x:t>부평구 산곡동 88-9</x:t>
  </x:si>
  <x:si>
    <x:t>연수구 청학동 101-2</x:t>
  </x:si>
  <x:si>
    <x:t>간도장지구 지구단위계획</x:t>
  </x:si>
  <x:si>
    <x:t>인고160
(19.7.15)</x:t>
  </x:si>
  <x:si>
    <x:t>계양구 오류동 81-7 일원</x:t>
  </x:si>
  <x:si>
    <x:t>인고179
(08.9.1)</x:t>
  </x:si>
  <x:si>
    <x:t>서구 왕길동 333-1 일원</x:t>
  </x:si>
  <x:si>
    <x:t>남고30
(11. 7. 4)</x:t>
  </x:si>
  <x:si>
    <x:t>인고6
(16. 1.18)</x:t>
  </x:si>
  <x:si>
    <x:t>동구 만석동 43-14</x:t>
  </x:si>
  <x:si>
    <x:t>그린벨트해제지역(연락골)</x:t>
  </x:si>
  <x:si>
    <x:t>나무소공원
(산곡4공원)</x:t>
  </x:si>
  <x:si>
    <x:t>연수구 선학동 33-1</x:t>
  </x:si>
  <x:si>
    <x:t>계양구2
(17. 1. 6)</x:t>
  </x:si>
  <x:si>
    <x:t>서구 가정동 541 일원</x:t>
  </x:si>
  <x:si>
    <x:t>인고62
(05. 4.20)</x:t>
  </x:si>
  <x:si>
    <x:t>서구 원창동 420 일원</x:t>
  </x:si>
  <x:si>
    <x:t>인고37
(17. 3.31)</x:t>
  </x:si>
  <x:si>
    <x:t>인고66
(04. 4.26)</x:t>
  </x:si>
  <x:si>
    <x:t>상인천초교주변주택재개발</x:t>
  </x:si>
  <x:si>
    <x:t>인고57
(10. 2.22)</x:t>
  </x:si>
  <x:si>
    <x:t>인고15
(15. 2. 2)</x:t>
  </x:si>
  <x:si>
    <x:t>인고65
(97. 3.26)</x:t>
  </x:si>
  <x:si>
    <x:t>동구 송림동 318 일원</x:t>
  </x:si>
  <x:si>
    <x:t>서구 불로동 799-1</x:t>
  </x:si>
  <x:si>
    <x:t>용현동 615-1 일원</x:t>
  </x:si>
  <x:si>
    <x:t>하야소공원
(소공원15)</x:t>
  </x:si>
  <x:si>
    <x:t>부평고1
(12. 1. 9)</x:t>
  </x:si>
  <x:si>
    <x:t>인고54
(18. 3. 5)</x:t>
  </x:si>
  <x:si>
    <x:t>동고13
(01. 7.11)</x:t>
  </x:si>
  <x:si>
    <x:t>연수구 동춘동 925-4</x:t>
  </x:si>
  <x:si>
    <x:t>동구 화수동 138 일원</x:t>
  </x:si>
  <x:si>
    <x:t>연수구 연수동 594-1</x:t>
  </x:si>
  <x:si>
    <x:t>서구 검암동 636-6</x:t>
  </x:si>
  <x:si>
    <x:t>인고78
(10. 3.22)</x:t>
  </x:si>
  <x:si>
    <x:t>연수구 연수동 634-2</x:t>
  </x:si>
  <x:si>
    <x:t>솔안공원
(연수7공원)</x:t>
  </x:si>
  <x:si>
    <x:t>연수구 옥련동 55-7</x:t>
  </x:si>
  <x:si>
    <x:t>푸른물결공원
(산곡2공원)</x:t>
  </x:si>
  <x:si>
    <x:t>인고79
(15.4.13)</x:t>
  </x:si>
  <x:si>
    <x:t>계양구 서운동 93-2</x:t>
  </x:si>
  <x:si>
    <x:t>인고1
(07.1.8)</x:t>
  </x:si>
  <x:si>
    <x:t>계양구 방축동 54 일원</x:t>
  </x:si>
  <x:si>
    <x:t>동구 송림동 339-8 일원</x:t>
  </x:si>
  <x:si>
    <x:t>북항목재단지 도시개발구역</x:t>
  </x:si>
  <x:si>
    <x:t>서구 당하동 산93 일원</x:t>
  </x:si>
  <x:si>
    <x:t>인고4
(08. 1.14)</x:t>
  </x:si>
  <x:si>
    <x:t>동춘1공원
(동춘2구역)</x:t>
  </x:si>
  <x:si>
    <x:t>동춘공원
(연수9공원)</x:t>
  </x:si>
  <x:si>
    <x:t>인고49
(96. 4. 8)</x:t>
  </x:si>
  <x:si>
    <x:t>청학공원
(연수5공원)</x:t>
  </x:si>
  <x:si>
    <x:t>인고41
(04. 3.22)</x:t>
  </x:si>
  <x:si>
    <x:t>서구 가정동 산21-6 일원</x:t>
  </x:si>
  <x:si>
    <x:t>경제청1
(17. 1.16)</x:t>
  </x:si>
  <x:si>
    <x:t>문화공원
(연수3공원)</x:t>
  </x:si>
  <x:si>
    <x:t>계양구 다남동 68-2 일원</x:t>
  </x:si>
  <x:si>
    <x:t>용현학익1블럭도시개발구역</x:t>
  </x:si>
  <x:si>
    <x:t>용담공원
(연수4공원)</x:t>
  </x:si>
  <x:si>
    <x:t>건고54
(85. 2. 6)</x:t>
  </x:si>
  <x:si>
    <x:t>인고 1
(20. 1. 6)</x:t>
  </x:si>
  <x:si>
    <x:t>연수구 옥련동 76-9</x:t>
  </x:si>
  <x:si>
    <x:t>인고30
(99. 3.13)</x:t>
  </x:si>
  <x:si>
    <x:t>인천검단지구택지개발사업</x:t>
  </x:si>
  <x:si>
    <x:t>연수구 송도동 159-2</x:t>
  </x:si>
  <x:si>
    <x:t>양지공원
(연수6공원)</x:t>
  </x:si>
  <x:si>
    <x:t>연수구 송도동 11-103</x:t>
  </x:si>
  <x:si>
    <x:t>인고10
(92. 1.22)</x:t>
  </x:si>
  <x:si>
    <x:t>대학공원
(연수1공원)</x:t>
  </x:si>
  <x:si>
    <x:t>용현동 627-45 일원</x:t>
  </x:si>
  <x:si>
    <x:t>연수구 송도동 199-2</x:t>
  </x:si>
  <x:si>
    <x:t>인고48
(05. 4. 4)</x:t>
  </x:si>
  <x:si>
    <x:t>인고40
(98. 2.16)</x:t>
  </x:si>
  <x:si>
    <x:t>인고41
(94. 3.26)</x:t>
  </x:si>
  <x:si>
    <x:t>인고97
(11. 4.18)</x:t>
  </x:si>
  <x:si>
    <x:t>인고158
(04.8.27)</x:t>
  </x:si>
  <x:si>
    <x:t>인고75
(16. 4.25)</x:t>
  </x:si>
  <x:si>
    <x:t>인고24
(15. 2. 9)</x:t>
  </x:si>
  <x:si>
    <x:t>부평구 부평동 880 일원</x:t>
  </x:si>
  <x:si>
    <x:t>연수구 연수동 582-1</x:t>
  </x:si>
  <x:si>
    <x:t>동춘2공원
(동춘2구역)</x:t>
  </x:si>
  <x:si>
    <x:t>연수구 동춘동 938-2</x:t>
  </x:si>
  <x:si>
    <x:t>인고93
(16. 5. 9)</x:t>
  </x:si>
  <x:si>
    <x:t>인고71
(14. 3.31)</x:t>
  </x:si>
  <x:si>
    <x:t>인고41
(98. 2.20)</x:t>
  </x:si>
  <x:si>
    <x:t>동구 화수동 159 일원</x:t>
  </x:si>
  <x:si>
    <x:t>검단지구택지6호
근린공원</x:t>
  </x:si>
  <x:si>
    <x:t>인고23
(17. 1.13)</x:t>
  </x:si>
  <x:si>
    <x:t>서창구획정리
서창택지개발</x:t>
  </x:si>
  <x:si>
    <x:t>건고68
(97. 3.27)</x:t>
  </x:si>
  <x:si>
    <x:t>동고3
(06. 1.16)</x:t>
  </x:si>
  <x:si>
    <x:t>연수구 송도동 217-2</x:t>
  </x:si>
  <x:si>
    <x:t>중앙공원
(장기구획3)</x:t>
  </x:si>
  <x:si>
    <x:t>계양구 귤현동 486-7</x:t>
  </x:si>
  <x:si>
    <x:t>학익공원
(미추홀공원)</x:t>
  </x:si>
  <x:si>
    <x:t>로봇랜드
(인천시사업)</x:t>
  </x:si>
  <x:si>
    <x:t>솔밭공원
(연수2공원)</x:t>
  </x:si>
  <x:si>
    <x:t>인고77
(10. 3.22)</x:t>
  </x:si>
  <x:si>
    <x:t>연수구 동춘동 932-2</x:t>
  </x:si>
  <x:si>
    <x:t>계양구 선주지동 200</x:t>
  </x:si>
  <x:si>
    <x:t>인고97
(99. 8. 9)</x:t>
  </x:si>
  <x:si>
    <x:t>동막공원
(연수10공원)</x:t>
  </x:si>
  <x:si>
    <x:t>경제청2
(17. 1.16)</x:t>
  </x:si>
  <x:si>
    <x:t>연수구 청학동 산53-2</x:t>
  </x:si>
  <x:si>
    <x:t>인고60
(07. 3.26)</x:t>
  </x:si>
  <x:si>
    <x:t>마전공원
(검단1호공원)</x:t>
  </x:si>
  <x:si>
    <x:t>동고14
(04. 4.12)</x:t>
  </x:si>
  <x:si>
    <x:t>계양구 계산동 1084-1</x:t>
  </x:si>
  <x:si>
    <x:t>연수구 송도동 192-4</x:t>
  </x:si>
  <x:si>
    <x:t>동산공원
(장기구획1)</x:t>
  </x:si>
  <x:si>
    <x:t>건고23
(88.12.31)</x:t>
  </x:si>
  <x:si>
    <x:t>숭의동, 도화동, 주안동</x:t>
  </x:si>
  <x:si>
    <x:t>인천교공원
(A,B블럭)</x:t>
  </x:si>
  <x:si>
    <x:t>부평구 부개동 499-6</x:t>
  </x:si>
  <x:si>
    <x:t>원당지구 제1종지구단위계획</x:t>
  </x:si>
  <x:si>
    <x:t>계양구 귤현동 산9 일원</x:t>
  </x:si>
  <x:si>
    <x:t>계양구 병방동 432-4</x:t>
  </x:si>
  <x:si>
    <x:t>계양구 계산동 1067-1</x:t>
  </x:si>
  <x:si>
    <x:t>인고12
(17. 1.16)</x:t>
  </x:si>
  <x:si>
    <x:t>계양구 동양동 582-1</x:t>
  </x:si>
  <x:si>
    <x:t>계양구 동양동 620-2</x:t>
  </x:si>
  <x:si>
    <x:t>인고23
(94. 2.22)</x:t>
  </x:si>
  <x:si>
    <x:t>연수구 송도동 219-1</x:t>
  </x:si>
  <x:si>
    <x:t>인고50
(15. 3.16)</x:t>
  </x:si>
  <x:si>
    <x:t>계양구 귤현동 509-5</x:t>
  </x:si>
  <x:si>
    <x:t>용골공원
(제2호근린공원)</x:t>
  </x:si>
  <x:si>
    <x:t>인고65
(09. 3. 2)</x:t>
  </x:si>
  <x:si>
    <x:t>인고14
(17. 1.16)</x:t>
  </x:si>
  <x:si>
    <x:t>개발제한구역우선해제집단취락</x:t>
  </x:si>
  <x:si>
    <x:t>계양구 귤현동 228 일원</x:t>
  </x:si>
  <x:si>
    <x:t>부평구 삼산동 456-11</x:t>
  </x:si>
  <x:si>
    <x:t>인고28
(12. 2. 6)</x:t>
  </x:si>
  <x:si>
    <x:t>도화구역도시개발사업지구</x:t>
  </x:si>
  <x:si>
    <x:t>계양구 용종동 213-1</x:t>
  </x:si>
  <x:si>
    <x:t>장터공원
(장기구획4)</x:t>
  </x:si>
  <x:si>
    <x:t>서구 왕길동 산27-1 일원</x:t>
  </x:si>
  <x:si>
    <x:t>청라봉수대공원
(청라11호)</x:t>
  </x:si>
  <x:si>
    <x:t>연수구 송도동 158-3</x:t>
  </x:si>
  <x:si>
    <x:t>인고96
(11. 4.18)</x:t>
  </x:si>
  <x:si>
    <x:t>건고88
(85. 3.13)</x:t>
  </x:si>
  <x:si>
    <x:t>계양구 상야동 526-5</x:t>
  </x:si>
  <x:si>
    <x:t>아랫말공원
(경서4공원)</x:t>
  </x:si>
  <x:si>
    <x:t>계양구 서운동 107-14</x:t>
  </x:si>
  <x:si>
    <x:t>새롬공원
(송도27호)</x:t>
  </x:si>
  <x:si>
    <x:t>계양구 하야동 64-49</x:t>
  </x:si>
  <x:si>
    <x:t>인고72
(01. 5. 4)</x:t>
  </x:si>
  <x:si>
    <x:t>인고51
(97. 3. 4)</x:t>
  </x:si>
  <x:si>
    <x:t>인고42
(10. 2. 8)</x:t>
  </x:si>
  <x:si>
    <x:t>용현동 627-42 일원</x:t>
  </x:si>
  <x:si>
    <x:t>백조자리공원
(청라8호)</x:t>
  </x:si>
  <x:si>
    <x:t>인고96
(00. 6.10)</x:t>
  </x:si>
  <x:si>
    <x:t>인고49
(15. 3.16)</x:t>
  </x:si>
  <x:si>
    <x:t>물병자리공원
(청라7호)</x:t>
  </x:si>
  <x:si>
    <x:t>계양구 작전동 912-2</x:t>
  </x:si>
  <x:si>
    <x:t>서구 마전동 산74-1 일원</x:t>
  </x:si>
  <x:si>
    <x:t>인고14
(20. 1.13)</x:t>
  </x:si>
  <x:si>
    <x:t>인고32
(09. 1.28)</x:t>
  </x:si>
  <x:si>
    <x:t>미단씨티 6호
완충녹지</x:t>
  </x:si>
  <x:si>
    <x:t>연수구 송도동 16-14</x:t>
  </x:si>
  <x:si>
    <x:t>인고56
(94. 4.26)</x:t>
  </x:si>
  <x:si>
    <x:t>건고69
(71. 2. 3)</x:t>
  </x:si>
  <x:si>
    <x:t>산곡5구역 제2호
공원</x:t>
  </x:si>
  <x:si>
    <x:t>원도장공원
(선학5공원)</x:t>
  </x:si>
  <x:si>
    <x:t>연수구 송도동 30-7</x:t>
  </x:si>
  <x:si>
    <x:t>인고176
(11.7.25)</x:t>
  </x:si>
  <x:si>
    <x:t>인고19
(15. 2.2)</x:t>
  </x:si>
  <x:si>
    <x:t>연수구 옥련동 644-5</x:t>
  </x:si>
  <x:si>
    <x:t>남동구 구월동 1093</x:t>
  </x:si>
  <x:si>
    <x:t>동춘3공원
(동춘2구역)</x:t>
  </x:si>
  <x:si>
    <x:t>인고56
(10. 2.22)</x:t>
  </x:si>
  <x:si>
    <x:t>숭의동 33-48 일원</x:t>
  </x:si>
  <x:si>
    <x:t>한가람공원
(부개서초교공원)</x:t>
  </x:si>
  <x:si>
    <x:t>인고25
(07.02.05)</x:t>
  </x:si>
  <x:si>
    <x:t>인고21
(91. 2. 1)</x:t>
  </x:si>
  <x:si>
    <x:t>미단씨티 3호
완충녹지</x:t>
  </x:si>
  <x:si>
    <x:t>대헌학교뒤구역주거환경개선</x:t>
  </x:si>
  <x:si>
    <x:t>꽃마을공원
(송도2호)</x:t>
  </x:si>
  <x:si>
    <x:t>선유공원
(선학7공원)</x:t>
  </x:si>
  <x:si>
    <x:t>인고98
(19.5.7)</x:t>
  </x:si>
  <x:si>
    <x:t>계산종합의료단지 도시개발사업</x:t>
  </x:si>
  <x:si>
    <x:t>부평구 부개동 500-5</x:t>
  </x:si>
  <x:si>
    <x:t>인고140
(15.6.22)</x:t>
  </x:si>
  <x:si>
    <x:t>송월주택재개발
완충녹지 2</x:t>
  </x:si>
  <x:si>
    <x:t>미단씨티 1호
완충녹지</x:t>
  </x:si>
  <x:si>
    <x:t>미단씨티 8호
완충녹지</x:t>
  </x:si>
  <x:si>
    <x:t>연수구 송도동 7-32</x:t>
  </x:si>
  <x:si>
    <x:t>연수12
(03. 7.18)</x:t>
  </x:si>
  <x:si>
    <x:t>스승공원
(학익7공원)</x:t>
  </x:si>
  <x:si>
    <x:t>햇살바람
(부개4구역)</x:t>
  </x:si>
  <x:si>
    <x:t>중구 운북동 297 일원</x:t>
  </x:si>
  <x:si>
    <x:t>미단씨티 16호
완충녹지</x:t>
  </x:si>
  <x:si>
    <x:t>인고197
(10.7.5)</x:t>
  </x:si>
  <x:si>
    <x:t>나비의꿈공원
(하늘도시3호)</x:t>
  </x:si>
  <x:si>
    <x:t>중구 운북동 196 일원</x:t>
  </x:si>
  <x:si>
    <x:t>송현동 1-766 일원</x:t>
  </x:si>
  <x:si>
    <x:t>부평구 십정2동 587-5</x:t>
  </x:si>
  <x:si>
    <x:t>가온샘
한마음 십정2구역</x:t>
  </x:si>
  <x:si>
    <x:t>미단씨티 11호
완충녹지</x:t>
  </x:si>
  <x:si>
    <x:t>중구 운북동 153 일원</x:t>
  </x:si>
  <x:si>
    <x:t>인고230
17.009.25</x:t>
  </x:si>
  <x:si>
    <x:t>중구 운북동 산83 일원</x:t>
  </x:si>
  <x:si>
    <x:t>주안동 830-48 일원</x:t>
  </x:si>
  <x:si>
    <x:t>미단씨티 15호
완충녹지</x:t>
  </x:si>
  <x:si>
    <x:t>서구 청라동  12-5 일원</x:t>
  </x:si>
  <x:si>
    <x:t>중구 운북동 191-6 일원</x:t>
  </x:si>
  <x:si>
    <x:t>장두못공원
(서운산업단지1)</x:t>
  </x:si>
  <x:si>
    <x:t>인고34
(07. 2.12)</x:t>
  </x:si>
  <x:si>
    <x:t>미단씨티 5호
완충녹지</x:t>
  </x:si>
  <x:si>
    <x:t>미단씨티 20호
완충녹지</x:t>
  </x:si>
  <x:si>
    <x:t>미추홀구 문학동 328-7</x:t>
  </x:si>
  <x:si>
    <x:t>서구 서운동 215 일원</x:t>
  </x:si>
  <x:si>
    <x:t>미단시티 17호
완충녹지</x:t>
  </x:si>
  <x:si>
    <x:t>인고37
(16.03.07)</x:t>
  </x:si>
  <x:si>
    <x:t>미추홀구 문학동 350-1</x:t>
  </x:si>
  <x:si>
    <x:t>동고50
(19.8.23)</x:t>
  </x:si>
  <x:si>
    <x:t>미추홀구 관교동 439 일원</x:t>
  </x:si>
  <x:si>
    <x:t>미단씨티 19호
완충녹지</x:t>
  </x:si>
  <x:si>
    <x:t>인고82
(20. 3.16)</x:t>
  </x:si>
  <x:si>
    <x:t>인고183
(95.9.26)</x:t>
  </x:si>
  <x:si>
    <x:t>중구 운북동 산9-33 일원</x:t>
  </x:si>
  <x:si>
    <x:t>검단지구택지10호완충녹지</x:t>
  </x:si>
  <x:si>
    <x:t>청라동 142-1 일원</x:t>
  </x:si>
  <x:si>
    <x:t>영종하늘도시 5호
경관녹지</x:t>
  </x:si>
  <x:si>
    <x:t>검단지구택지4호완충녹지</x:t>
  </x:si>
  <x:si>
    <x:t>검단지구택지1호완충녹지</x:t>
  </x:si>
  <x:si>
    <x:t>검단지구택지20호완충녹지</x:t>
  </x:si>
  <x:si>
    <x:t>마전동 242-15 일원</x:t>
  </x:si>
  <x:si>
    <x:t>검단지구택지5호완충녹지</x:t>
  </x:si>
  <x:si>
    <x:t>마전동 316-5 일원</x:t>
  </x:si>
  <x:si>
    <x:t>마전동 448-4 일원</x:t>
  </x:si>
  <x:si>
    <x:t>인고95
(01.6.18)</x:t>
  </x:si>
  <x:si>
    <x:t>인고191
(21.6.21)</x:t>
  </x:si>
  <x:si>
    <x:t>영종하늘도시 3호
경관녹지</x:t>
  </x:si>
  <x:si>
    <x:t>불로동 516-7 일원</x:t>
  </x:si>
  <x:si>
    <x:t>검단지구택지18호완충녹지</x:t>
  </x:si>
  <x:si>
    <x:t>경서동 350-9 일원</x:t>
  </x:si>
  <x:si>
    <x:t>청라동 105-5 일원</x:t>
  </x:si>
  <x:si>
    <x:t>불로동 470-5 일원</x:t>
  </x:si>
  <x:si>
    <x:t>중구 운서동 산6 일원</x:t>
  </x:si>
  <x:si>
    <x:t>검단지구택지9호완충녹지</x:t>
  </x:si>
  <x:si>
    <x:t>검단지구택지8호완충녹지</x:t>
  </x:si>
  <x:si>
    <x:t>마전동 515-6 일원</x:t>
  </x:si>
  <x:si>
    <x:t>마전동 산126-2 일원</x:t>
  </x:si>
  <x:si>
    <x:t>마전동 459-1 일원</x:t>
  </x:si>
  <x:si>
    <x:t>검단지구택지23호완충녹지</x:t>
  </x:si>
  <x:si>
    <x:t>검단지구택지15호완충녹지</x:t>
  </x:si>
  <x:si>
    <x:t>원당동 559-4 일원</x:t>
  </x:si>
  <x:si>
    <x:t>원당동 112-5 일원</x:t>
  </x:si>
  <x:si>
    <x:t>검단지구택지25호완충녹지</x:t>
  </x:si>
  <x:si>
    <x:t>당하동 341-1 일원</x:t>
  </x:si>
  <x:si>
    <x:t>검단지구택지2호완충녹지</x:t>
  </x:si>
  <x:si>
    <x:t>마전동 406-11 일원</x:t>
  </x:si>
  <x:si>
    <x:t>첨단클러스터(C) 1호</x:t>
  </x:si>
  <x:si>
    <x:t>검단지구택지6호완충녹지</x:t>
  </x:si>
  <x:si>
    <x:t>영종하늘도시 2호
경관녹지</x:t>
  </x:si>
  <x:si>
    <x:t>부평동 685-23 일원</x:t>
  </x:si>
  <x:si>
    <x:t>인고35
(23.2.6.)</x:t>
  </x:si>
  <x:si>
    <x:t>인고137
(92.8.19)</x:t>
  </x:si>
  <x:si>
    <x:t>당하동 765-6 일원</x:t>
  </x:si>
  <x:si>
    <x:t>당하동 765-18 일원</x:t>
  </x:si>
  <x:si>
    <x:t>건고
(73. 3.10)</x:t>
  </x:si>
  <x:si>
    <x:t>부평구 삼산동 393-6</x:t>
  </x:si>
  <x:si>
    <x:t>부평구 부개동 499-3</x:t>
  </x:si>
  <x:si>
    <x:t>검단지구택지17호완충녹지</x:t>
  </x:si>
  <x:si>
    <x:t>부평구 삼산동 390-7</x:t>
  </x:si>
  <x:si>
    <x:t>마전동 499-4 일원</x:t>
  </x:si>
  <x:si>
    <x:t>중구 운서동 644 일원</x:t>
  </x:si>
  <x:si>
    <x:t>중구 중산동 251-4 일원</x:t>
  </x:si>
  <x:si>
    <x:t>검단지구택지12호완충녹지</x:t>
  </x:si>
  <x:si>
    <x:t>서구 청라동 20-1 일원</x:t>
  </x:si>
  <x:si>
    <x:t>십정동 535-98 일원</x:t>
  </x:si>
  <x:si>
    <x:t>부평구 삼산동61-3일원</x:t>
  </x:si>
  <x:si>
    <x:t>영종하늘도시 7호
경관녹지</x:t>
  </x:si>
  <x:si>
    <x:t>검단지구택지14호완충녹지</x:t>
  </x:si>
  <x:si>
    <x:t>청학지구일단의주택지조성</x:t>
  </x:si>
  <x:si>
    <x:t>중구 운북동 779-4 일원</x:t>
  </x:si>
  <x:si>
    <x:t>서구 가정동 산 24 일원</x:t>
  </x:si>
  <x:si>
    <x:t>부평구 부개동 496-12</x:t>
  </x:si>
  <x:si>
    <x:t>인고98
(14. 4.28)</x:t>
  </x:si>
  <x:si>
    <x:t>검단지구택지3호완충녹지</x:t>
  </x:si>
  <x:si>
    <x:t>검단지구택지27호완충녹지</x:t>
  </x:si>
  <x:si>
    <x:t>검단지구택지21호완충녹지</x:t>
  </x:si>
  <x:si>
    <x:t>지경부42
(08.5.9)</x:t>
  </x:si>
  <x:si>
    <x:t>숭의어린이공원
(숭의3구역)</x:t>
  </x:si>
  <x:si>
    <x:t>십정2동
십정3구획정리</x:t>
  </x:si>
  <x:si>
    <x:t>일신놀이공원
(일신1호공원)</x:t>
  </x:si>
  <x:si>
    <x:t>인고72
(20. 3. 2)</x:t>
  </x:si>
  <x:si>
    <x:t>연수구 동춘동 287 일원</x:t>
  </x:si>
  <x:si>
    <x:t>인고139
(20.4.27)</x:t>
  </x:si>
  <x:si>
    <x:t>서구 검암동 613-5</x:t>
  </x:si>
  <x:si>
    <x:t>인고56
(06. 4.17)</x:t>
  </x:si>
  <x:si>
    <x:t>인고42
(01. 4. 9)</x:t>
  </x:si>
  <x:si>
    <x:t>인고75
(18. 4. 2)</x:t>
  </x:si>
  <x:si>
    <x:t>군도공원
(연희3공원)</x:t>
  </x:si>
  <x:si>
    <x:t>서구 연희동 733-3</x:t>
  </x:si>
  <x:si>
    <x:t>서구 심곡동 336-2</x:t>
  </x:si>
  <x:si>
    <x:t>서구 검암동 607-2</x:t>
  </x:si>
  <x:si>
    <x:t>인고4
(04. 1.12)</x:t>
  </x:si>
  <x:si>
    <x:t>서구 심곡동 301-3</x:t>
  </x:si>
  <x:si>
    <x:t>미단시티 8호
근린공원</x:t>
  </x:si>
  <x:si>
    <x:t>남동구 구월동1486-2</x:t>
  </x:si>
  <x:si>
    <x:t>부평구 부개동 120-342</x:t>
  </x:si>
  <x:si>
    <x:t>금송구역 주택재개발 정비구역</x:t>
  </x:si>
  <x:si>
    <x:t>서구 심곡동 258-6</x:t>
  </x:si>
  <x:si>
    <x:t>남동구 만수동 1117-3</x:t>
  </x:si>
  <x:si>
    <x:t>서구 검암동 619-5</x:t>
  </x:si>
  <x:si>
    <x:t>인고82
(17. 4.17)</x:t>
  </x:si>
  <x:si>
    <x:t>인고292
(20.7.20)</x:t>
  </x:si>
  <x:si>
    <x:t>서구 석남3동 560-5</x:t>
  </x:si>
  <x:si>
    <x:t>서구 마전동 127-1 일원</x:t>
  </x:si>
  <x:si>
    <x:t>서구 경서동 719-1</x:t>
  </x:si>
  <x:si>
    <x:t>심곡공원
(연희18공원)</x:t>
  </x:si>
  <x:si>
    <x:t>재경부58
(07.11.6)</x:t>
  </x:si>
  <x:si>
    <x:t>오름공원(서창4호어린이공원)</x:t>
  </x:si>
  <x:si>
    <x:t>인고92
(92. 6.25)</x:t>
  </x:si>
  <x:si>
    <x:t>계명공원
(연희1공원)</x:t>
  </x:si>
  <x:si>
    <x:t>검단지구택지11호
경관녹지</x:t>
  </x:si>
  <x:si>
    <x:t>주마공원
(연희4공원)</x:t>
  </x:si>
  <x:si>
    <x:t>중동공원
(검암3공원)</x:t>
  </x:si>
  <x:si>
    <x:t>검단지구택지7호
경관녹지</x:t>
  </x:si>
  <x:si>
    <x:t>인고9
(15. 1.36)</x:t>
  </x:si>
  <x:si>
    <x:t>북항배후부지 
5호녹지</x:t>
  </x:si>
  <x:si>
    <x:t>갈마공원
(연희8공원)</x:t>
  </x:si>
  <x:si>
    <x:t>길쌈공원
(연희7공원)</x:t>
  </x:si>
  <x:si>
    <x:t>인고92
(18. 4.30)</x:t>
  </x:si>
  <x:si>
    <x:t>서구 심곡동 252-1</x:t>
  </x:si>
  <x:si>
    <x:t>서구 마전동 269 일원</x:t>
  </x:si>
  <x:si>
    <x:t>남동고5
(18. 1.15)</x:t>
  </x:si>
  <x:si>
    <x:t>인고93
(97. 4.29)</x:t>
  </x:si>
  <x:si>
    <x:t>새말공원
(연희11공원)</x:t>
  </x:si>
  <x:si>
    <x:t>서구 마전동 198 일원</x:t>
  </x:si>
  <x:si>
    <x:t>공촌공원
(연희14공원)</x:t>
  </x:si>
  <x:si>
    <x:t>인고4
(11. 1.17)</x:t>
  </x:si>
  <x:si>
    <x:t>인고86
(18.6.29)</x:t>
  </x:si>
  <x:si>
    <x:t>서구 검암동 657-2</x:t>
  </x:si>
  <x:si>
    <x:t>검단지구택지12호
경관녹지</x:t>
  </x:si>
  <x:si>
    <x:t>주자공원
(연희6공원)</x:t>
  </x:si>
  <x:si>
    <x:t>서구 불로동 773-8</x:t>
  </x:si>
  <x:si>
    <x:t>서구 마전동 906 일원</x:t>
  </x:si>
  <x:si>
    <x:t>서구 검암동 504-1</x:t>
  </x:si>
  <x:si>
    <x:t>서구 마전동 929-1 일원</x:t>
  </x:si>
  <x:si>
    <x:t>미추어린이공원
(주안1구역)</x:t>
  </x:si>
  <x:si>
    <x:t>한나루공원
(학익2공원)</x:t>
  </x:si>
  <x:si>
    <x:t>샘내공원
(연희10공원)</x:t>
  </x:si>
  <x:si>
    <x:t>월촌공원
(연희15공원)</x:t>
  </x:si>
  <x:si>
    <x:t>남동고46
(18.4.6.)</x:t>
  </x:si>
  <x:si>
    <x:t>녹성공원
(연희9공원)</x:t>
  </x:si>
  <x:si>
    <x:t>검단지구택지6호
경관녹지</x:t>
  </x:si>
  <x:si>
    <x:t>인고3
(11. 1.17)</x:t>
  </x:si>
  <x:si>
    <x:t>첨단클러스터(C) 8호</x:t>
  </x:si>
  <x:si>
    <x:t>인고38
(69.12.11)</x:t>
  </x:si>
  <x:si>
    <x:t>용두공원
(연희5공원)</x:t>
  </x:si>
  <x:si>
    <x:t>서구 원당동 805-3</x:t>
  </x:si>
  <x:si>
    <x:t>탁옥공원
(연희17공원)</x:t>
  </x:si>
  <x:si>
    <x:t>간촌공원
(연희16공원)</x:t>
  </x:si>
  <x:si>
    <x:t>검단지구택지1호
경관녹지</x:t>
  </x:si>
  <x:si>
    <x:t>검단지구택지14호
경관녹지</x:t>
  </x:si>
  <x:si>
    <x:t>경서국민임대주택단지완충녹지</x:t>
  </x:si>
  <x:si>
    <x:t>검단지구택지22호
경관녹지</x:t>
  </x:si>
  <x:si>
    <x:t>빈정공원
(검암6공원)</x:t>
  </x:si>
  <x:si>
    <x:t>검단지구택지19호
경관녹지</x:t>
  </x:si>
  <x:si>
    <x:t>검단지구택지17호
경관녹지</x:t>
  </x:si>
  <x:si>
    <x:t>서구 경서동 240-1</x:t>
  </x:si>
  <x:si>
    <x:t>검단지구택지4호
경관녹지</x:t>
  </x:si>
  <x:si>
    <x:t>삽지공원
(검암8공원)</x:t>
  </x:si>
  <x:si>
    <x:t>서구 불로동 793-2</x:t>
  </x:si>
  <x:si>
    <x:t>인고13
(03. 1.13)</x:t>
  </x:si>
  <x:si>
    <x:t>북항배후부지 
4호녹지</x:t>
  </x:si>
  <x:si>
    <x:t>모통공원
(연희19공원)</x:t>
  </x:si>
  <x:si>
    <x:t>인고127
(15.6.1)</x:t>
  </x:si>
  <x:si>
    <x:t>서고11
(11. 3. 7)</x:t>
  </x:si>
  <x:si>
    <x:t>검단지구택지20호
경관녹지</x:t>
  </x:si>
  <x:si>
    <x:t>인고31
(05. 3.10)</x:t>
  </x:si>
  <x:si>
    <x:t>검단지구택지2호
경관녹지</x:t>
  </x:si>
  <x:si>
    <x:t>검바위공원
(검암4공원)</x:t>
  </x:si>
  <x:si>
    <x:t>서구 불로동 766-1</x:t>
  </x:si>
  <x:si>
    <x:t>인고28
(11. 2.14)</x:t>
  </x:si>
  <x:si>
    <x:t>서구 심곡동 343-1</x:t>
  </x:si>
  <x:si>
    <x:t>인고57
(16. 4. 4)</x:t>
  </x:si>
  <x:si>
    <x:t>서구 심곡동 290-5</x:t>
  </x:si>
  <x:si>
    <x:t>영종하늘 28호
완충녹지</x:t>
  </x:si>
  <x:si>
    <x:t>검단지구택지8호
경관녹지</x:t>
  </x:si>
  <x:si>
    <x:t>검단지구택지3호
경관녹지</x:t>
  </x:si>
  <x:si>
    <x:t>첨단클러스터(C) 7호</x:t>
  </x:si>
  <x:si>
    <x:t>갈매공원
(연희12공원)</x:t>
  </x:si>
  <x:si>
    <x:t>검단지구택지18호
경관녹지</x:t>
  </x:si>
  <x:si>
    <x:t>미단씨티33호
완충녹지</x:t>
  </x:si>
  <x:si>
    <x:t>검단지구택지9호
경관녹지</x:t>
  </x:si>
  <x:si>
    <x:t>서구 당하동 352-3 일원</x:t>
  </x:si>
  <x:si>
    <x:t>영종하늘58호
완충녹지</x:t>
  </x:si>
  <x:si>
    <x:t>영종하늘 53호 
완충녹지</x:t>
  </x:si>
  <x:si>
    <x:t>검단지구택지28호
경관녹지</x:t>
  </x:si>
  <x:si>
    <x:t>서구 불로동 785-10</x:t>
  </x:si>
  <x:si>
    <x:t>왕길새싹공원
(왕길1공원)</x:t>
  </x:si>
  <x:si>
    <x:t>서구 가정동 206-4 일원</x:t>
  </x:si>
  <x:si>
    <x:t>루원시티 5호 
소공원</x:t>
  </x:si>
  <x:si>
    <x:t>첨단클러스터(C) 6호</x:t>
  </x:si>
  <x:si>
    <x:t>영종하늘 38호 
완충녹지</x:t>
  </x:si>
  <x:si>
    <x:t>북항배후부지 
7호녹지</x:t>
  </x:si>
  <x:si>
    <x:t>검단지구택지10호
경관녹지</x:t>
  </x:si>
  <x:si>
    <x:t>서구 마전동 907 일원</x:t>
  </x:si>
  <x:si>
    <x:t>남동구 논현동 749-2</x:t>
  </x:si>
  <x:si>
    <x:t>북항배후부지 
3호녹지</x:t>
  </x:si>
  <x:si>
    <x:t>검단지구택지26호
경관녹지</x:t>
  </x:si>
  <x:si>
    <x:t>영종하늘70호
완충녹지</x:t>
  </x:si>
  <x:si>
    <x:t>영종하늘 17호 
완충녹지</x:t>
  </x:si>
  <x:si>
    <x:t>영종하늘 16호 
완충녹지</x:t>
  </x:si>
  <x:si>
    <x:t>과기공원
(검암5공원)</x:t>
  </x:si>
  <x:si>
    <x:t>영종하늘 41호 
완충녹지</x:t>
  </x:si>
  <x:si>
    <x:t>미추홀구 학익동732-4</x:t>
  </x:si>
  <x:si>
    <x:t>영종하늘 56호 
완충녹지</x:t>
  </x:si>
  <x:si>
    <x:t>영종하늘10호
완충녹지</x:t>
  </x:si>
  <x:si>
    <x:t>미단씨티26호
완충녹지</x:t>
  </x:si>
  <x:si>
    <x:t>미단씨티22호
완충녹지</x:t>
  </x:si>
  <x:si>
    <x:t>검단지구택지27호
경관녹지</x:t>
  </x:si>
  <x:si>
    <x:t>미단씨티30호
완충녹지</x:t>
  </x:si>
  <x:si>
    <x:t>첨단클러스터(C) 9호</x:t>
  </x:si>
  <x:si>
    <x:t>서구 연희동 산50 일원</x:t>
  </x:si>
  <x:si>
    <x:t>검단지구택지13호
경관녹지</x:t>
  </x:si>
  <x:si>
    <x:t>미단씨티23호
완충녹지</x:t>
  </x:si>
  <x:si>
    <x:t>미단씨티25호
완충녹지</x:t>
  </x:si>
  <x:si>
    <x:t>검단지구택지29호
경관녹지</x:t>
  </x:si>
  <x:si>
    <x:t>검단지구택지24호
경관녹지</x:t>
  </x:si>
  <x:si>
    <x:t>영종하늘12호
완충녹지</x:t>
  </x:si>
  <x:si>
    <x:t>미단씨티28호
완충녹지</x:t>
  </x:si>
  <x:si>
    <x:t>영종하늘 45호 
완충녹지</x:t>
  </x:si>
  <x:si>
    <x:t>검단지구택지21호
경관녹지</x:t>
  </x:si>
  <x:si>
    <x:t>영종하늘15호
완충녹지</x:t>
  </x:si>
  <x:si>
    <x:t>영종하늘35호
완충녹지</x:t>
  </x:si>
  <x:si>
    <x:t>북항배후부지 
1호녹지</x:t>
  </x:si>
  <x:si>
    <x:t>영종하늘69호
완충녹지</x:t>
  </x:si>
  <x:si>
    <x:t>영종하늘 54호 
완충녹지</x:t>
  </x:si>
  <x:si>
    <x:t>영종하늘 59호
완충녹지</x:t>
  </x:si>
  <x:si>
    <x:t>영종하늘36호
완충녹지</x:t>
  </x:si>
  <x:si>
    <x:t>영종하늘66호
완충녹지</x:t>
  </x:si>
  <x:si>
    <x:t>영종하늘 49호
완충녹지</x:t>
  </x:si>
  <x:si>
    <x:t>영종하늘 39호 
완충녹지</x:t>
  </x:si>
  <x:si>
    <x:t>영종하늘67호
완충녹지</x:t>
  </x:si>
  <x:si>
    <x:t>검단지구택지25호
경관녹지</x:t>
  </x:si>
  <x:si>
    <x:t>미단씨티32호
완충녹지</x:t>
  </x:si>
  <x:si>
    <x:t>영종하늘 50호 
완충녹지</x:t>
  </x:si>
  <x:si>
    <x:t>영종하늘 63호 
완충녹지</x:t>
  </x:si>
  <x:si>
    <x:t>영종하늘71호
완충녹지</x:t>
  </x:si>
  <x:si>
    <x:t>인고39
(08. 3. 3)</x:t>
  </x:si>
  <x:si>
    <x:t>영종하늘 19호 
완충녹지</x:t>
  </x:si>
  <x:si>
    <x:t>인고96
(20. 3.23)</x:t>
  </x:si>
  <x:si>
    <x:t>서구 가좌동 219 일원</x:t>
  </x:si>
  <x:si>
    <x:t>검단2지구2호
근린공원</x:t>
  </x:si>
  <x:si>
    <x:t>영종하늘13호
완충녹지</x:t>
  </x:si>
  <x:si>
    <x:t>영종하늘 47호
완충녹지</x:t>
  </x:si>
  <x:si>
    <x:t>국유지(산림청)
사용허가</x:t>
  </x:si>
  <x:si>
    <x:t>영종하늘 61호 
완충녹지</x:t>
  </x:si>
  <x:si>
    <x:t>인고2
(11. 1.17)</x:t>
  </x:si>
  <x:si>
    <x:t>서구 청라동 137-3</x:t>
  </x:si>
  <x:si>
    <x:t xml:space="preserve">청라1지구 일반지방산업단지 </x:t>
  </x:si>
  <x:si>
    <x:t>서구 가좌동 606-3 일원</x:t>
  </x:si>
  <x:si>
    <x:t>영종하늘72호
완충녹지</x:t>
  </x:si>
  <x:si>
    <x:t>영종하늘64호
완충녹지</x:t>
  </x:si>
  <x:si>
    <x:t>서구 청라동 11-29 일원</x:t>
  </x:si>
  <x:si>
    <x:t>영종하늘37호
완충녹지</x:t>
  </x:si>
  <x:si>
    <x:t>서구 청라동 116-1</x:t>
  </x:si>
  <x:si>
    <x:t>인고40
(98. 2.20)</x:t>
  </x:si>
  <x:si>
    <x:t>인고71
(17.04.10)</x:t>
  </x:si>
  <x:si>
    <x:t>검단지구택지4호
어린이공원</x:t>
  </x:si>
  <x:si>
    <x:t>다남동 산71-4번지일원</x:t>
  </x:si>
  <x:si>
    <x:t>미단씨티24호
완충녹지</x:t>
  </x:si>
  <x:si>
    <x:t>영종하늘60호
완충녹지</x:t>
  </x:si>
  <x:si>
    <x:t>인고88
(01. 5.31)</x:t>
  </x:si>
  <x:si>
    <x:t>포리공원
(청라27호)</x:t>
  </x:si>
  <x:si>
    <x:t>학익동 331-14 일원</x:t>
  </x:si>
  <x:si>
    <x:t>검단지구택지23호
경관녹지</x:t>
  </x:si>
  <x:si>
    <x:t>미단씨티27호
완충녹지</x:t>
  </x:si>
  <x:si>
    <x:t>인고59
(11. 3.14)</x:t>
  </x:si>
  <x:si>
    <x:t>서구 청라동 178-6</x:t>
  </x:si>
  <x:si>
    <x:t>영종하늘14호
완충녹지</x:t>
  </x:si>
  <x:si>
    <x:t>계양구 작전동 765 일원</x:t>
  </x:si>
  <x:si>
    <x:t>검단지구택지
7호소공원</x:t>
  </x:si>
  <x:si>
    <x:t>용현학익 7블록 도시개발사업</x:t>
  </x:si>
  <x:si>
    <x:t>검단지구택지
5호소공원</x:t>
  </x:si>
  <x:si>
    <x:t>서구 불로동 410-5 일원</x:t>
  </x:si>
  <x:si>
    <x:t>학익동 330-14 일원</x:t>
  </x:si>
  <x:si>
    <x:t>서구 가정동 산116-5</x:t>
  </x:si>
  <x:si>
    <x:t>연수구 선학동 409-5</x:t>
  </x:si>
  <x:si>
    <x:t>인고69
(93. 6.19)</x:t>
  </x:si>
  <x:si>
    <x:t>서구 원당동 849 일원</x:t>
  </x:si>
  <x:si>
    <x:t>미단씨티31호
완충녹지</x:t>
  </x:si>
  <x:si>
    <x:t>선원면 창리산176번지 일원</x:t>
  </x:si>
  <x:si>
    <x:t>검단지구택지
10호소공원</x:t>
  </x:si>
  <x:si>
    <x:t>장모루공원
(검암2공원)</x:t>
  </x:si>
  <x:si>
    <x:t>서구 마전동 산113-5</x:t>
  </x:si>
  <x:si>
    <x:t>해오름공원
(소래논현4)</x:t>
  </x:si>
  <x:si>
    <x:t>영종하늘68호
완충녹지</x:t>
  </x:si>
  <x:si>
    <x:t>문점공원
(청라26호)</x:t>
  </x:si>
  <x:si>
    <x:t>서구 경서동 678 일원</x:t>
  </x:si>
  <x:si>
    <x:t>미단씨티29호
완충녹지</x:t>
  </x:si>
  <x:si>
    <x:t>인고44
(16.3.21)</x:t>
  </x:si>
  <x:si>
    <x:t>인고35
(18 2.12)</x:t>
  </x:si>
  <x:si>
    <x:t>부평구 삼산동 443-1</x:t>
  </x:si>
  <x:si>
    <x:t>인고1
(08. 1.14)</x:t>
  </x:si>
  <x:si>
    <x:t>서고20
(06. 4.14)</x:t>
  </x:si>
  <x:si>
    <x:t>인고41
(16.03.14)</x:t>
  </x:si>
  <x:si>
    <x:t>인고72
(15. 4. 6)</x:t>
  </x:si>
  <x:si>
    <x:t>서구 원당동 811-2 일원</x:t>
  </x:si>
  <x:si>
    <x:t>서구 왕길동 649-4 일원</x:t>
  </x:si>
  <x:si>
    <x:t>중고86
(20.05.25)</x:t>
  </x:si>
  <x:si>
    <x:t>서구 불로동 483-8 일원</x:t>
  </x:si>
  <x:si>
    <x:t>청라 16호 
경관녹지</x:t>
  </x:si>
  <x:si>
    <x:t>서구 청라동 105-151</x:t>
  </x:si>
  <x:si>
    <x:t>백제우물공원
(청학2공원)</x:t>
  </x:si>
  <x:si>
    <x:t>검단지구택지18호
근린공원</x:t>
  </x:si>
  <x:si>
    <x:t>서고27
(05. 4.19)</x:t>
  </x:si>
  <x:si>
    <x:t>상동공원
(검암1공원)</x:t>
  </x:si>
  <x:si>
    <x:t>검단지구택지
9호소공원</x:t>
  </x:si>
  <x:si>
    <x:t>서구 검암동 594-2 일원</x:t>
  </x:si>
  <x:si>
    <x:t>남동구 구월동 1196-4</x:t>
  </x:si>
  <x:si>
    <x:t>연수구 송도동 112-3</x:t>
  </x:si>
  <x:si>
    <x:t>검단지구택지
6호소공원</x:t>
  </x:si>
  <x:si>
    <x:t>느티나무공원
(선학6공원)</x:t>
  </x:si>
  <x:si>
    <x:t>연수구 옥련동 104-2</x:t>
  </x:si>
  <x:si>
    <x:t>남동구 도림동 637-2</x:t>
  </x:si>
  <x:si>
    <x:t>남동구 간석3동 91-2</x:t>
  </x:si>
  <x:si>
    <x:t>검단지구택지
1호소공원</x:t>
  </x:si>
  <x:si>
    <x:t>서구 오류동 산106 일원</x:t>
  </x:si>
  <x:si>
    <x:t>연수구 청학동 530-9</x:t>
  </x:si>
  <x:si>
    <x:t>남동구 구월동 1229-2</x:t>
  </x:si>
  <x:si>
    <x:t>인고152
(15.6.29)</x:t>
  </x:si>
  <x:si>
    <x:t>주공2단지 
경관2녹지</x:t>
  </x:si>
  <x:si>
    <x:t>검단2지구1호
근린공원</x:t>
  </x:si>
  <x:si>
    <x:t>검단지구택지
8호소공원</x:t>
  </x:si>
  <x:si>
    <x:t>루원시티 2호 
소공원</x:t>
  </x:si>
  <x:si>
    <x:t>연수구 송도동 2-13</x:t>
  </x:si>
  <x:si>
    <x:t>서구 백석동 102-2 일원</x:t>
  </x:si>
  <x:si>
    <x:t>검단지구택지
11호소공원</x:t>
  </x:si>
  <x:si>
    <x:t>연수구 청학동 546-13</x:t>
  </x:si>
  <x:si>
    <x:t>청라 15호 
경관녹지</x:t>
  </x:si>
  <x:si>
    <x:t>인고16
(00.2.14)</x:t>
  </x:si>
  <x:si>
    <x:t>청라 49호 
경관녹지</x:t>
  </x:si>
  <x:si>
    <x:t>남동구 도림동 656-3</x:t>
  </x:si>
  <x:si>
    <x:t>연수구 동춘동 56 일원</x:t>
  </x:si>
  <x:si>
    <x:t>청라공원
(청라1호공원)</x:t>
  </x:si>
  <x:si>
    <x:t>승정공원
(청학6공원)</x:t>
  </x:si>
  <x:si>
    <x:t>서운동223-1번지일원</x:t>
  </x:si>
  <x:si>
    <x:t>계산동 산52-12 일원</x:t>
  </x:si>
  <x:si>
    <x:t>남동29
(02. 5.27)</x:t>
  </x:si>
  <x:si>
    <x:t>남동구 만수동 1033</x:t>
  </x:si>
  <x:si>
    <x:t>남동구 구월동 1163</x:t>
  </x:si>
  <x:si>
    <x:t>연수구 송도동 191-7</x:t>
  </x:si>
  <x:si>
    <x:t>연수구 송도동 3-45</x:t>
  </x:si>
  <x:si>
    <x:t>동춘4공원
(동춘2구역)</x:t>
  </x:si>
  <x:si>
    <x:t>향나무공원
(청학5공원)</x:t>
  </x:si>
  <x:si>
    <x:t>남동구 만수5동 881</x:t>
  </x:si>
  <x:si>
    <x:t>연수13
(01. 8.13)</x:t>
  </x:si>
  <x:si>
    <x:t>서운동 125-19 일원</x:t>
  </x:si>
  <x:si>
    <x:t>이야기공원
(청학4공원)</x:t>
  </x:si>
  <x:si>
    <x:t>연수구 송도동 3-39</x:t>
  </x:si>
  <x:si>
    <x:t>남동구 구월동 1341-9</x:t>
  </x:si>
  <x:si>
    <x:t>남동구 서창동 573-1</x:t>
  </x:si>
  <x:si>
    <x:t>남동구 구월동 1258-4</x:t>
  </x:si>
  <x:si>
    <x:t>연수구 송도동 19-8</x:t>
  </x:si>
  <x:si>
    <x:t>인고154
(19.7.8)</x:t>
  </x:si>
  <x:si>
    <x:t>미단씨티1단계, 2016이관</x:t>
  </x:si>
  <x:si>
    <x:t>연수구 송도동 16-5</x:t>
  </x:si>
  <x:si>
    <x:t>중앙공원
(청학3공원)</x:t>
  </x:si>
  <x:si>
    <x:t>서고65
(13.7.11)</x:t>
  </x:si>
  <x:si>
    <x:t>인고184
(07.8.29)</x:t>
  </x:si>
  <x:si>
    <x:t>주안4동 402-3 일원</x:t>
  </x:si>
  <x:si>
    <x:t>인고73
(90.6.7)</x:t>
  </x:si>
  <x:si>
    <x:t>검단지구택지26호완충녹지</x:t>
  </x:si>
  <x:si>
    <x:t>남동구 장수동 361-2일원</x:t>
  </x:si>
  <x:si>
    <x:t>서구 원창동 495-1</x:t>
  </x:si>
  <x:si>
    <x:t>서구 경서동 574-3 일원</x:t>
  </x:si>
  <x:si>
    <x:t>배후지원단지
경관6녹지</x:t>
  </x:si>
  <x:si>
    <x:t>인고98
(06.06.05)</x:t>
  </x:si>
  <x:si>
    <x:t>서구 원창동 427 일원</x:t>
  </x:si>
  <x:si>
    <x:t>남동구 운연동 49-1 일원</x:t>
  </x:si>
  <x:si>
    <x:t>인고3
(01.1.26.)</x:t>
  </x:si>
  <x:si>
    <x:t>인고418
(10.1.4)</x:t>
  </x:si>
  <x:si>
    <x:t>인고190
(20.6.8)</x:t>
  </x:si>
  <x:si>
    <x:t>북동부 지역 공원 해제</x:t>
  </x:si>
  <x:si>
    <x:t>남동구 도림동 412 일원</x:t>
  </x:si>
  <x:si>
    <x:t>인고2
(17.1.6)</x:t>
  </x:si>
  <x:si>
    <x:t>인고247
(14.12.1)</x:t>
  </x:si>
  <x:si>
    <x:t>동고21
(02.10.16)</x:t>
  </x:si>
  <x:si>
    <x:t>중구 운서동 2895-1</x:t>
  </x:si>
  <x:si>
    <x:t>중구 운남동 1741-2</x:t>
  </x:si>
  <x:si>
    <x:t>인고14
(18.01.22)</x:t>
  </x:si>
  <x:si>
    <x:t>계고87
(17.7.28)</x:t>
  </x:si>
  <x:si>
    <x:t>부평동 685-12일원</x:t>
  </x:si>
  <x:si>
    <x:t>인고59
(02.3.11.)</x:t>
  </x:si>
  <x:si>
    <x:t>중구 운북동 산23-2 일원</x:t>
  </x:si>
  <x:si>
    <x:t>논현중앙공원
(논현2-2호)</x:t>
  </x:si>
  <x:si>
    <x:t>인고61
(00.4.20)</x:t>
  </x:si>
  <x:si>
    <x:t>경제70
(20. 6.29)</x:t>
  </x:si>
  <x:si>
    <x:t>인고224
(12.8.27)</x:t>
  </x:si>
  <x:si>
    <x:t>인고118
(11.5.12)</x:t>
  </x:si>
  <x:si>
    <x:t>인고5
(2017.1.9.)</x:t>
  </x:si>
  <x:si>
    <x:t>영종하늘도시 4호
경관녹지</x:t>
  </x:si>
  <x:si>
    <x:t>서구 불로동 423-5 일원</x:t>
  </x:si>
  <x:si>
    <x:t>인고78
(94. 6. 1)</x:t>
  </x:si>
  <x:si>
    <x:t>인고10
(21.1.10)</x:t>
  </x:si>
  <x:si>
    <x:t>가정동 531-1번지 일원</x:t>
  </x:si>
  <x:si>
    <x:t>서구 원창동 431 일원</x:t>
  </x:si>
  <x:si>
    <x:t>서구 갈현동 산52 일원</x:t>
  </x:si>
  <x:si>
    <x:t>서구 경서동 403-4 일원</x:t>
  </x:si>
  <x:si>
    <x:t>서구 원창동 426-4 일원</x:t>
  </x:si>
  <x:si>
    <x:t>계고37
(17.3.31)</x:t>
  </x:si>
  <x:si>
    <x:t>주안4동 600-4 일원</x:t>
  </x:si>
  <x:si>
    <x:t>국제화복합단지 
3호경관녹지</x:t>
  </x:si>
  <x:si>
    <x:t>중구 운북동 360-8 일원</x:t>
  </x:si>
  <x:si>
    <x:t>중구 운서동 2895-16</x:t>
  </x:si>
  <x:si>
    <x:t>중구 운북동 1278-4</x:t>
  </x:si>
  <x:si>
    <x:t>인고20
(10.4.5)</x:t>
  </x:si>
  <x:si>
    <x:t>인고872
(06.7.18)</x:t>
  </x:si>
  <x:si>
    <x:t>미단씨티2단계, 2016이전</x:t>
  </x:si>
  <x:si>
    <x:t>인고58
(19.3.25.)</x:t>
  </x:si>
  <x:si>
    <x:t>목숙교
(서운산업단지2)</x:t>
  </x:si>
  <x:si>
    <x:t>주안동 554-5 일원</x:t>
  </x:si>
  <x:si>
    <x:t>인고165
(04.9.16)</x:t>
  </x:si>
  <x:si>
    <x:t>서구 경서동 1514 일원</x:t>
  </x:si>
  <x:si>
    <x:t>해수부2
(20.1.9)</x:t>
  </x:si>
  <x:si>
    <x:t>남동구 간석동 587-15</x:t>
  </x:si>
  <x:si>
    <x:t>인고117
(17.5.29)</x:t>
  </x:si>
  <x:si>
    <x:t>서구 가정동 21-6 일원</x:t>
  </x:si>
  <x:si>
    <x:t>가좌라이프2호
(舊한신공원)</x:t>
  </x:si>
  <x:si>
    <x:t>배후지원단지
경관10녹지</x:t>
  </x:si>
  <x:si>
    <x:t>중구 운서동 2707 일원</x:t>
  </x:si>
  <x:si>
    <x:t>중구 운서동 2895-14</x:t>
  </x:si>
  <x:si>
    <x:t>서구 원창동 424-2 일원</x:t>
  </x:si>
  <x:si>
    <x:t>중구 운서동 2886-14</x:t>
  </x:si>
  <x:si>
    <x:t>배후지원단지
경관7녹지</x:t>
  </x:si>
  <x:si>
    <x:t>영종하늘도시 6호
경관녹지</x:t>
  </x:si>
  <x:si>
    <x:t>서구 경서동 667-4 일원</x:t>
  </x:si>
  <x:si>
    <x:t>송월주택재개발
경관녹지 1</x:t>
  </x:si>
  <x:si>
    <x:t>서구 경서동 612-1 일원</x:t>
  </x:si>
  <x:si>
    <x:t>첨단클러스터(B) 1호</x:t>
  </x:si>
  <x:si>
    <x:t>서구 원창동 420-8 일원</x:t>
  </x:si>
  <x:si>
    <x:t>서고59
(13.6.19)</x:t>
  </x:si>
  <x:si>
    <x:t>부고40
(13. 8.26)</x:t>
  </x:si>
  <x:si>
    <x:t>중구 운서동 2708-7</x:t>
  </x:si>
  <x:si>
    <x:t>중구 운북동 산97 일원</x:t>
  </x:si>
  <x:si>
    <x:t>인고115
(95.6.2)</x:t>
  </x:si>
  <x:si>
    <x:t>인고28
(14. 4. 7)</x:t>
  </x:si>
  <x:si>
    <x:t>부평구 갈산동 359-1</x:t>
  </x:si>
  <x:si>
    <x:t>햇살공원
(삼산1-1공원)</x:t>
  </x:si>
  <x:si>
    <x:t>인고354
(10.12.6)</x:t>
  </x:si>
  <x:si>
    <x:t>사리울공원
(논현2호)</x:t>
  </x:si>
  <x:si>
    <x:t>논현포대공원
(논현2-1호)</x:t>
  </x:si>
  <x:si>
    <x:t>연수구 청학동 465-1</x:t>
  </x:si>
  <x:si>
    <x:t>인고119
(18.5.28)</x:t>
  </x:si>
  <x:si>
    <x:t>부평구 삼산동 389-7</x:t>
  </x:si>
  <x:si>
    <x:t>부평구 삼산동 388-37</x:t>
  </x:si>
  <x:si>
    <x:t>서구 경서동 507 일원</x:t>
  </x:si>
  <x:si>
    <x:t>서구 원창동 432 일원</x:t>
  </x:si>
  <x:si>
    <x:t>간재울공원
(검암2공원)</x:t>
  </x:si>
  <x:si>
    <x:t>서구 마전동 75-1 일원</x:t>
  </x:si>
  <x:si>
    <x:t>경서지구 제1종지구단위계획</x:t>
  </x:si>
  <x:si>
    <x:t>늘솔길공원
(소래논현1)</x:t>
  </x:si>
  <x:si>
    <x:t>인고198
(15.8.10)</x:t>
  </x:si>
  <x:si>
    <x:t>금호공원
(오류지구3호)</x:t>
  </x:si>
  <x:si>
    <x:t>남동구 구월동 1501</x:t>
  </x:si>
  <x:si>
    <x:t>서고69
(17. 6.12)</x:t>
  </x:si>
  <x:si>
    <x:t>서구 오류동 1751-8</x:t>
  </x:si>
  <x:si>
    <x:t>인고10
(15. 1.26)</x:t>
  </x:si>
  <x:si>
    <x:t>비공원시설: 71,479㎡</x:t>
  </x:si>
  <x:si>
    <x:t>서고39
(04. 8. 4)</x:t>
  </x:si>
  <x:si>
    <x:t>남동구 만수동 984-10</x:t>
  </x:si>
  <x:si>
    <x:t>남동구 고잔동 711-1</x:t>
  </x:si>
  <x:si>
    <x:t>용현학익1블럭
녹지7호</x:t>
  </x:si>
  <x:si>
    <x:t>애두름공원
(가정2호)</x:t>
  </x:si>
  <x:si>
    <x:t>동심공원
(삼산1-4공원)</x:t>
  </x:si>
  <x:si>
    <x:t>부평구 삼산동 427-6</x:t>
  </x:si>
  <x:si>
    <x:t>연수구 동춘동 943-4</x:t>
  </x:si>
  <x:si>
    <x:t>용현학익1블럭
녹지3호</x:t>
  </x:si>
  <x:si>
    <x:t>남동구 도림동 629-5</x:t>
  </x:si>
  <x:si>
    <x:t>용현학익1블럭
녹지8호</x:t>
  </x:si>
  <x:si>
    <x:t>서구 오류동 1726-10</x:t>
  </x:si>
  <x:si>
    <x:t>인고10
(03. 1.13)</x:t>
  </x:si>
  <x:si>
    <x:t>연수구 선학동 412-9</x:t>
  </x:si>
  <x:si>
    <x:t>남동구 도림동 630-4</x:t>
  </x:si>
  <x:si>
    <x:t>동춘1구역 도시개발사업</x:t>
  </x:si>
  <x:si>
    <x:t>연수구 송도동 107-2</x:t>
  </x:si>
  <x:si>
    <x:t>인고35
(18. 2.12)</x:t>
  </x:si>
  <x:si>
    <x:t>연수구 연수동 479-10</x:t>
  </x:si>
  <x:si>
    <x:t>부평구 삼산동 453-7</x:t>
  </x:si>
  <x:si>
    <x:t>연수구 송도동 191-6</x:t>
  </x:si>
  <x:si>
    <x:t>염소자리공원
(청라6호)</x:t>
  </x:si>
  <x:si>
    <x:t>계양구 이화동 산29-1</x:t>
  </x:si>
  <x:si>
    <x:t>인고17
(16.2.11)</x:t>
  </x:si>
  <x:si>
    <x:t>서구 오류동 1708-12</x:t>
  </x:si>
  <x:si>
    <x:t>고속3-2공구
구획정리</x:t>
  </x:si>
  <x:si>
    <x:t>한아름공원
(소래논현2)</x:t>
  </x:si>
  <x:si>
    <x:t>능안공원
(청라10호)</x:t>
  </x:si>
  <x:si>
    <x:t>서구 청라동 192-2 일원</x:t>
  </x:si>
  <x:si>
    <x:t>서구 청라동 131-1 일원</x:t>
  </x:si>
  <x:si>
    <x:t>인고89
(13. 6.10)</x:t>
  </x:si>
  <x:si>
    <x:t>인고35
(09. 1.28)</x:t>
  </x:si>
  <x:si>
    <x:t>연수구 송도동 9-32</x:t>
  </x:si>
  <x:si>
    <x:t>연수구 청학동 557-1</x:t>
  </x:si>
  <x:si>
    <x:t>연수구 송도동 192-2</x:t>
  </x:si>
  <x:si>
    <x:t>남동구 남촌동 624-2</x:t>
  </x:si>
  <x:si>
    <x:t>부평구 삼산동 445-7</x:t>
  </x:si>
  <x:si>
    <x:t>연수구 동춘동230-1 일원</x:t>
  </x:si>
  <x:si>
    <x:t>호구포공원
(논현2-3호)</x:t>
  </x:si>
  <x:si>
    <x:t>인고13
(08.01.28)</x:t>
  </x:si>
  <x:si>
    <x:t>연수구 송도동 991-27</x:t>
  </x:si>
  <x:si>
    <x:t>미추홀구 문학동 178-3</x:t>
  </x:si>
  <x:si>
    <x:t>연수구 송도동 115-4</x:t>
  </x:si>
  <x:si>
    <x:t>모래성공원
(청라17호)</x:t>
  </x:si>
  <x:si>
    <x:t>용현학익1블럭
도시개발사업</x:t>
  </x:si>
  <x:si>
    <x:t>어울공원
(서창2호근린공원)</x:t>
  </x:si>
  <x:si>
    <x:t>새싹공원
(삼산1-3공원)</x:t>
  </x:si>
  <x:si>
    <x:t>연수구 송도동 13-2 일원</x:t>
  </x:si>
  <x:si>
    <x:t>남동구 고잔동 626-7</x:t>
  </x:si>
  <x:si>
    <x:t>남동구 만수동 1005-8</x:t>
  </x:si>
  <x:si>
    <x:t>남동구 만수동 1037-1</x:t>
  </x:si>
  <x:si>
    <x:t>남동구 남촌동 605 일원</x:t>
  </x:si>
  <x:si>
    <x:t>동춘1구역
도시개발사업</x:t>
  </x:si>
  <x:si>
    <x:t>서구 청라동 140-3 일원</x:t>
  </x:si>
  <x:si>
    <x:t>거울공원
(청라12호)</x:t>
  </x:si>
  <x:si>
    <x:t>전재울공원
(구월보금자리1)</x:t>
  </x:si>
  <x:si>
    <x:t>용현학익1블럭
녹지13호</x:t>
  </x:si>
  <x:si>
    <x:t>연수구 송도동 161-2</x:t>
  </x:si>
  <x:si>
    <x:t>남동구 도림동 651-3</x:t>
  </x:si>
  <x:si>
    <x:t>남동구 만수동 산1-2 일원</x:t>
  </x:si>
  <x:si>
    <x:t>오류지구 지구단위계획구역</x:t>
  </x:si>
  <x:si>
    <x:t>용현학익1블럭
녹지14호</x:t>
  </x:si>
  <x:si>
    <x:t>남동구 구월동 1254-7</x:t>
  </x:si>
  <x:si>
    <x:t>인고116
(20.4.6.)</x:t>
  </x:si>
  <x:si>
    <x:t>부평구 삼산동 393-3</x:t>
  </x:si>
  <x:si>
    <x:t>경서3구역
도시개발사업</x:t>
  </x:si>
  <x:si>
    <x:t>주안동 596-19 일원</x:t>
  </x:si>
  <x:si>
    <x:t>국토부18
(14.1.17)</x:t>
  </x:si>
  <x:si>
    <x:t>인고62
(02.3.12)</x:t>
  </x:si>
  <x:si>
    <x:t>인고47
(97.03.08)</x:t>
  </x:si>
  <x:si>
    <x:t>인고155
(90.11.6)</x:t>
  </x:si>
  <x:si>
    <x:t>인고10
(04. 1.16)</x:t>
  </x:si>
  <x:si>
    <x:t>인고88
(20.3.16.)</x:t>
  </x:si>
  <x:si>
    <x:t>인고92
(05.5.30.)</x:t>
  </x:si>
  <x:si>
    <x:t>인고49
(09. 9.11)</x:t>
  </x:si>
  <x:si>
    <x:t>인고55
(99. 5.17)</x:t>
  </x:si>
  <x:si>
    <x:t>인고94
(20.03.23)</x:t>
  </x:si>
  <x:si>
    <x:t>인고143
(02.6.24)</x:t>
  </x:si>
  <x:si>
    <x:t>경제청62
(20.5.20)</x:t>
  </x:si>
  <x:si>
    <x:t>청라동 104-95 일원</x:t>
  </x:si>
  <x:si>
    <x:t>남고60
(01.12.18)</x:t>
  </x:si>
  <x:si>
    <x:t>인고14
(02. 1.25)</x:t>
  </x:si>
  <x:si>
    <x:t>아이그린공원
(구 늘봄공원)</x:t>
  </x:si>
  <x:si>
    <x:t>경제62
(20.5.20)</x:t>
  </x:si>
  <x:si>
    <x:t>도화4구역주택재개발정비사업</x:t>
  </x:si>
  <x:si>
    <x:t>경서동 249-85 일원</x:t>
  </x:si>
  <x:si>
    <x:t>인고74
(18.4.9.)</x:t>
  </x:si>
  <x:si>
    <x:t>주안2동384-22일원</x:t>
  </x:si>
  <x:si>
    <x:t>동고12
(13.3.4.)</x:t>
  </x:si>
  <x:si>
    <x:t>인고90
(91.7.6)</x:t>
  </x:si>
  <x:si>
    <x:t>청라동 103-7 일원</x:t>
  </x:si>
  <x:si>
    <x:t>남동고14
(08.2.21)</x:t>
  </x:si>
  <x:si>
    <x:t>인고101
(10.1.12)</x:t>
  </x:si>
  <x:si>
    <x:t>청라동 177-1 일원</x:t>
  </x:si>
  <x:si>
    <x:t>인고99
(15.5.4)</x:t>
  </x:si>
  <x:si>
    <x:t>인고14
(02.01.30)</x:t>
  </x:si>
  <x:si>
    <x:t>건고23
(88.1.15)</x:t>
  </x:si>
  <x:si>
    <x:t>국제업무단지 2호 해안공원</x:t>
  </x:si>
  <x:si>
    <x:t>청라동 104-119 일원</x:t>
  </x:si>
  <x:si>
    <x:t>검단지구택지24호완충녹지</x:t>
  </x:si>
  <x:si>
    <x:t>건고467
(90.7.31)</x:t>
  </x:si>
  <x:si>
    <x:t>검단지구택지19호완충녹지</x:t>
  </x:si>
  <x:si>
    <x:t>청라동 178-4 일원</x:t>
  </x:si>
  <x:si>
    <x:t>영종하늘도시 1호
경관녹지</x:t>
  </x:si>
  <x:si>
    <x:t>원당동 550-7 일원</x:t>
  </x:si>
  <x:si>
    <x:t>검단지구택지7호완충녹지</x:t>
  </x:si>
  <x:si>
    <x:t>청라동 140-1 일원</x:t>
  </x:si>
  <x:si>
    <x:t>당하동 829-1 일원</x:t>
  </x:si>
  <x:si>
    <x:t>인고91
(91.2.6.)</x:t>
  </x:si>
  <x:si>
    <x:t>석남동 199-8 일원</x:t>
  </x:si>
  <x:si>
    <x:t>검단지구택지13호완충녹지</x:t>
  </x:si>
  <x:si>
    <x:t>원당동 108-2 일원</x:t>
  </x:si>
  <x:si>
    <x:t>백석동 139-1 일원</x:t>
  </x:si>
  <x:si>
    <x:t>계고65
(16.09.02)</x:t>
  </x:si>
  <x:si>
    <x:t>청라동 105-1 일원</x:t>
  </x:si>
  <x:si>
    <x:t>청라동 186-1 일원</x:t>
  </x:si>
  <x:si>
    <x:t>왕길동 355-4 일원</x:t>
  </x:si>
  <x:si>
    <x:t>백석동 산22-2 일원</x:t>
  </x:si>
  <x:si>
    <x:t>마전동 376-10 일원</x:t>
  </x:si>
  <x:si>
    <x:t>원당동 337-1 일원</x:t>
  </x:si>
  <x:si>
    <x:t>청라동 104-169 일원</x:t>
  </x:si>
  <x:si>
    <x:t>청라동 129-10 일원</x:t>
  </x:si>
  <x:si>
    <x:t>백석동 153-9 일원</x:t>
  </x:si>
  <x:si>
    <x:t>왕길동 128-1 일원</x:t>
  </x:si>
  <x:si>
    <x:t>마전동 517-1 일원</x:t>
  </x:si>
  <x:si>
    <x:t>경서동 249-126 일원</x:t>
  </x:si>
  <x:si>
    <x:t>인고88
(03. 5. 1)</x:t>
  </x:si>
  <x:si>
    <x:t>인고7
(15. 1.26)</x:t>
  </x:si>
  <x:si>
    <x:t>백석동 111-4 일원</x:t>
  </x:si>
  <x:si>
    <x:t>인고9
(2015.1.26)</x:t>
  </x:si>
  <x:si>
    <x:t>동고28
(10.12.1)</x:t>
  </x:si>
  <x:si>
    <x:t>송월주택재개발
경관녹지 2</x:t>
  </x:si>
  <x:si>
    <x:t>남동구 서창동 552-1</x:t>
  </x:si>
  <x:si>
    <x:t>인고120
(04.7.8)</x:t>
  </x:si>
  <x:si>
    <x:t>영종하늘도시
36호근린공원</x:t>
  </x:si>
  <x:si>
    <x:t>미추홀구 문학동 405-8</x:t>
  </x:si>
  <x:si>
    <x:t>송림지구 주거환경개선사업</x:t>
  </x:si>
  <x:si>
    <x:t>서구 경서동 641-6 일원</x:t>
  </x:si>
  <x:si>
    <x:t>남동구 장수동 789-22</x:t>
  </x:si>
  <x:si>
    <x:t>인고46
(08. 9.16)</x:t>
  </x:si>
  <x:si>
    <x:t>배후지원단지
경관9녹지</x:t>
  </x:si>
  <x:si>
    <x:t>동고34
(03.12.1)</x:t>
  </x:si>
  <x:si>
    <x:t>송림동 37-229 일원</x:t>
  </x:si>
  <x:si>
    <x:t>부평구 산곡동 산44 일원</x:t>
  </x:si>
  <x:si>
    <x:t>미추홀구 도화동 47-29</x:t>
  </x:si>
  <x:si>
    <x:t>미추홀구 문학동 394-14</x:t>
  </x:si>
  <x:si>
    <x:t>서구 청라동 46-50 일원</x:t>
  </x:si>
  <x:si>
    <x:t>남동구 논현동 1-1 일원</x:t>
  </x:si>
  <x:si>
    <x:t>용마루주거환경
개선사업</x:t>
  </x:si>
  <x:si>
    <x:t>첨단클러스터단지© 6호</x:t>
  </x:si>
  <x:si>
    <x:t>서구 당하동 340 일원</x:t>
  </x:si>
  <x:si>
    <x:t>계양구 효성동 산89 일원</x:t>
  </x:si>
  <x:si>
    <x:t>십정2동
십정1구획정리</x:t>
  </x:si>
  <x:si>
    <x:t>남동구 논현동 595-10</x:t>
  </x:si>
  <x:si>
    <x:t>미단씨티 4호
완충녹지</x:t>
  </x:si>
  <x:si>
    <x:t>11공구(지번 미부여)</x:t>
  </x:si>
  <x:si>
    <x:t>인고81
(19. 4.22)</x:t>
  </x:si>
  <x:si>
    <x:t>인고29
(18. 1.15)</x:t>
  </x:si>
  <x:si>
    <x:t>중구 운서동 산167 일원</x:t>
  </x:si>
  <x:si>
    <x:t>나들이공원
(청라35호)</x:t>
  </x:si>
  <x:si>
    <x:t>인고36
(19. 2.11)</x:t>
  </x:si>
  <x:si>
    <x:t>서구 경서동 662 일원</x:t>
  </x:si>
  <x:si>
    <x:t>인고153
(14.7.14)</x:t>
  </x:si>
  <x:si>
    <x:t>남동구 논현동 582-1</x:t>
  </x:si>
  <x:si>
    <x:t>송림동 342-5 일원</x:t>
  </x:si>
  <x:si>
    <x:t>인고18
(09.1.19)</x:t>
  </x:si>
  <x:si>
    <x:t>서구 경서동 574-9 일원</x:t>
  </x:si>
  <x:si>
    <x:t>서구 원창동 420-5 일원</x:t>
  </x:si>
  <x:si>
    <x:t>남동구 논현동 669-1</x:t>
  </x:si>
  <x:si>
    <x:t>미추홀구 문학동 333-2</x:t>
  </x:si>
  <x:si>
    <x:t>남동구 논현동 590-45</x:t>
  </x:si>
  <x:si>
    <x:t>동고58
(13.11.11)</x:t>
  </x:si>
  <x:si>
    <x:t>부평구 부개동 516-2</x:t>
  </x:si>
  <x:si>
    <x:t>인고140
(13.8.26)</x:t>
  </x:si>
  <x:si>
    <x:t>남동구 서창동 579-1</x:t>
  </x:si>
  <x:si>
    <x:t>남동구 논현동 595-12</x:t>
  </x:si>
  <x:si>
    <x:t>남동구 논현동 733-8</x:t>
  </x:si>
  <x:si>
    <x:t>계산동 산 52-12 일원</x:t>
  </x:si>
  <x:si>
    <x:t>남동구 구월동 448-3</x:t>
  </x:si>
  <x:si>
    <x:t>송림동 341-3 일원</x:t>
  </x:si>
  <x:si>
    <x:t>남동구 논현동 585-1</x:t>
  </x:si>
  <x:si>
    <x:t>남동구 논현동 590-46</x:t>
  </x:si>
  <x:si>
    <x:t>작전동770-17 일원</x:t>
  </x:si>
  <x:si>
    <x:t>동고158
(07.7.1)</x:t>
  </x:si>
  <x:si>
    <x:t>중구 덕교동 산37-1 일원</x:t>
  </x:si>
  <x:si>
    <x:t>인고50
(93. 5. 4)</x:t>
  </x:si>
  <x:si>
    <x:t>동고25
(09.7.16)</x:t>
  </x:si>
  <x:si>
    <x:t>서구 연희동 200 일원</x:t>
  </x:si>
  <x:si>
    <x:t>인고210
(05.11.4)</x:t>
  </x:si>
  <x:si>
    <x:t>서구 경서동 516 일원</x:t>
  </x:si>
  <x:si>
    <x:t>남동구 논현동 669-5</x:t>
  </x:si>
  <x:si>
    <x:t>남동구 논현동 732-5</x:t>
  </x:si>
  <x:si>
    <x:t>남동구 논현동 598-21</x:t>
  </x:si>
  <x:si>
    <x:t>남동구 논현동 581-5</x:t>
  </x:si>
  <x:si>
    <x:t>남동구 논현동 598-22</x:t>
  </x:si>
  <x:si>
    <x:t>해수77
(03.11. 7)</x:t>
  </x:si>
  <x:si>
    <x:t>서운동220-8번지일원</x:t>
  </x:si>
  <x:si>
    <x:t>남동구 서창동 500-91</x:t>
  </x:si>
  <x:si>
    <x:t>남동구 간석동 912-4</x:t>
  </x:si>
  <x:si>
    <x:t>부평구 부개동 513-1</x:t>
  </x:si>
  <x:si>
    <x:t>중구 송월동1가 9-7 일원</x:t>
  </x:si>
  <x:si>
    <x:t>남동구 논현동 581-2</x:t>
  </x:si>
  <x:si>
    <x:t>부평구 삼산동 393-9</x:t>
  </x:si>
  <x:si>
    <x:t>부평구 삼산동 390-11</x:t>
  </x:si>
  <x:si>
    <x:t>남동구 구월동 784-2</x:t>
  </x:si>
  <x:si>
    <x:t>남동구 논현동 747-3</x:t>
  </x:si>
  <x:si>
    <x:t>심곡동 255-12 일원</x:t>
  </x:si>
  <x:si>
    <x:t>남동구 서창동 709 일원</x:t>
  </x:si>
  <x:si>
    <x:t>인고11
(17.1.16)</x:t>
  </x:si>
  <x:si>
    <x:t>인고135
(09.4.27)</x:t>
  </x:si>
  <x:si>
    <x:t>부평구 삼산동 389-13</x:t>
  </x:si>
  <x:si>
    <x:t>서구 마전동 224-7 일원</x:t>
  </x:si>
  <x:si>
    <x:t>미추홀구 숭의동 34-32</x:t>
  </x:si>
  <x:si>
    <x:t>남동구 구월동 20-1 일원</x:t>
  </x:si>
  <x:si>
    <x:t>남구 관교동 산102 일원</x:t>
  </x:si>
  <x:si>
    <x:t>서운동209-3번지일원</x:t>
  </x:si>
  <x:si>
    <x:t>남동구 논현동 595-21</x:t>
  </x:si>
  <x:si>
    <x:t>부평구 삼산동 389-9</x:t>
  </x:si>
  <x:si>
    <x:t>남동구 서창동552-6</x:t>
  </x:si>
  <x:si>
    <x:t>인고243
(14.12.1)</x:t>
  </x:si>
  <x:si>
    <x:t>남동구 도림동 648-1</x:t>
  </x:si>
  <x:si>
    <x:t>인고43
(16.3.21)</x:t>
  </x:si>
  <x:si>
    <x:t>부평구 삼산동 390-10</x:t>
  </x:si>
  <x:si>
    <x:t>부평구 구산동 93-3</x:t>
  </x:si>
  <x:si>
    <x:t>대건학교옆지구주거환경개선계획</x:t>
  </x:si>
  <x:si>
    <x:t>배후지원단지
경관8녹지</x:t>
  </x:si>
  <x:si>
    <x:t>부평구 삼산동 388-4</x:t>
  </x:si>
  <x:si>
    <x:t>연희동 684-7 일원</x:t>
  </x:si>
  <x:si>
    <x:t>경서동 673-23번지</x:t>
  </x:si>
  <x:si>
    <x:t>인고177
(10.6.21)</x:t>
  </x:si>
  <x:si>
    <x:t>옥련동 산31-11 일원</x:t>
  </x:si>
  <x:si>
    <x:t>마전동 1053-2일원</x:t>
  </x:si>
  <x:si>
    <x:t>오류동 1546-3번지 일원</x:t>
  </x:si>
  <x:si>
    <x:t>인고1
(09.1.12)</x:t>
  </x:si>
  <x:si>
    <x:t>인고77
(16.4.25)</x:t>
  </x:si>
  <x:si>
    <x:t>남동구 논현동 668-5</x:t>
  </x:si>
  <x:si>
    <x:t>오류동 1575-1번지 일원</x:t>
  </x:si>
  <x:si>
    <x:t>부평구 삼산동 390-8</x:t>
  </x:si>
  <x:si>
    <x:t>인고116
(97.5.20)</x:t>
  </x:si>
  <x:si>
    <x:t>부평구 삼산동 388-9</x:t>
  </x:si>
  <x:si>
    <x:t>부평구 십정동 120-28</x:t>
  </x:si>
  <x:si>
    <x:t>인고2
(09.1.12)</x:t>
  </x:si>
  <x:si>
    <x:t>부평구 부개동 516-1</x:t>
  </x:si>
  <x:si>
    <x:t>서운동221-4번지일원</x:t>
  </x:si>
  <x:si>
    <x:t>서운동219-6번지일원</x:t>
  </x:si>
  <x:si>
    <x:t>심곡동 257-17 일원</x:t>
  </x:si>
  <x:si>
    <x:t>남동구 장수동 767-4</x:t>
  </x:si>
  <x:si>
    <x:t>십정1구역
주거환경개선사업</x:t>
  </x:si>
  <x:si>
    <x:t>서운동218-1번지일원</x:t>
  </x:si>
  <x:si>
    <x:t>남동구 서창동 560-1</x:t>
  </x:si>
  <x:si>
    <x:t>마전동 1066-7일원</x:t>
  </x:si>
  <x:si>
    <x:t>부평구 삼산동 389-12</x:t>
  </x:si>
  <x:si>
    <x:t>당하동 1075-1일원</x:t>
  </x:si>
  <x:si>
    <x:t>마전동 1065-3일원</x:t>
  </x:si>
  <x:si>
    <x:t>남동구 간석동 911-1</x:t>
  </x:si>
  <x:si>
    <x:t>부평구 삼산동 391-1</x:t>
  </x:si>
  <x:si>
    <x:t>부평구 삼산동 388-38</x:t>
  </x:si>
  <x:si>
    <x:t>서운동125-19 일원</x:t>
  </x:si>
  <x:si>
    <x:t>서운동220-10번지일원</x:t>
  </x:si>
  <x:si>
    <x:t>오류동 1584번지 일원</x:t>
  </x:si>
  <x:si>
    <x:t>서운동221-6번지일원</x:t>
  </x:si>
  <x:si>
    <x:t>오류동 1573-7번지 일원</x:t>
  </x:si>
  <x:si>
    <x:t>인고233
(10.8.2)</x:t>
  </x:si>
  <x:si>
    <x:t>남동구 서창동 557-10</x:t>
  </x:si>
  <x:si>
    <x:t>경서동 678-20번지</x:t>
  </x:si>
  <x:si>
    <x:t>부평구 삼산동 388-6</x:t>
  </x:si>
  <x:si>
    <x:t>서운동220-12번지일원</x:t>
  </x:si>
  <x:si>
    <x:t>서운동208-12번지 일원</x:t>
  </x:si>
  <x:si>
    <x:t>마전동 산61-1 일원</x:t>
  </x:si>
  <x:si>
    <x:t>인고47
(09. 2. 9)</x:t>
  </x:si>
  <x:si>
    <x:t>부평구 부개동 501-5</x:t>
  </x:si>
  <x:si>
    <x:t>검단2지구 지구단위 계획</x:t>
  </x:si>
  <x:si>
    <x:t>건고75
(75. 5.16)</x:t>
  </x:si>
  <x:si>
    <x:t>동구 송림동 116-58</x:t>
  </x:si>
  <x:si>
    <x:t>당하동 1090-6일원</x:t>
  </x:si>
  <x:si>
    <x:t>부평구 십정동 623 일원</x:t>
  </x:si>
  <x:si>
    <x:t>부평구 부개동 501-7</x:t>
  </x:si>
  <x:si>
    <x:t>부평구 삼산동 387-5</x:t>
  </x:si>
  <x:si>
    <x:t>인고172
(01.10.9)</x:t>
  </x:si>
  <x:si>
    <x:t>동구 화평동 1-5 일원</x:t>
  </x:si>
  <x:si>
    <x:t>부평구 삼산동 393-7</x:t>
  </x:si>
  <x:si>
    <x:t>인고91
(00.6.7)</x:t>
  </x:si>
  <x:si>
    <x:t>남동구 논현동 602-5</x:t>
  </x:si>
  <x:si>
    <x:t>동고72
(17.11. 2)</x:t>
  </x:si>
  <x:si>
    <x:t>인고69
(14. 3.31)</x:t>
  </x:si>
  <x:si>
    <x:t>인고41
(04. 3.18)</x:t>
  </x:si>
  <x:si>
    <x:t>인고165
(20.5.)</x:t>
  </x:si>
  <x:si>
    <x:t>옥련동 산28-12일원</x:t>
  </x:si>
  <x:si>
    <x:t>국제화복합단지 
2호경관녹지</x:t>
  </x:si>
  <x:si>
    <x:t>검암1지구 지구단위계획</x:t>
  </x:si>
  <x:si>
    <x:t>인고76
(18. 4. 2)</x:t>
  </x:si>
  <x:si>
    <x:t>동인천주변재정비촉진지구</x:t>
  </x:si>
  <x:si>
    <x:t>인고24
(15.2.9)</x:t>
  </x:si>
  <x:si>
    <x:t>누리공원(서창3호어린이공원)</x:t>
  </x:si>
  <x:si>
    <x:t>인고34
(04.2.24)</x:t>
  </x:si>
  <x:si>
    <x:t>동구 송현동 12-37 일원</x:t>
  </x:si>
  <x:si>
    <x:t>부평구 부개동 502-16</x:t>
  </x:si>
  <x:si>
    <x:t>인고34
(91.3.9)</x:t>
  </x:si>
  <x:si>
    <x:t>재경부18
(05.8.25)</x:t>
  </x:si>
  <x:si>
    <x:t>인고45
(18. 2.26)</x:t>
  </x:si>
  <x:si>
    <x:t>남동구 간석동 514 일원</x:t>
  </x:si>
  <x:si>
    <x:t>서구 석남동 521-1</x:t>
  </x:si>
  <x:si>
    <x:t>서구 시천동 97-3 일원</x:t>
  </x:si>
  <x:si>
    <x:t>도시개발사업
(계산의료단지)</x:t>
  </x:si>
  <x:si>
    <x:t>최종도시
계획결정(변경)</x:t>
  </x:si>
  <x:si>
    <x:t>인고123
(04.7.15)</x:t>
  </x:si>
  <x:si>
    <x:t>서구 마전동 507 일원</x:t>
  </x:si>
  <x:si>
    <x:t>남동구 논현동 751-6</x:t>
  </x:si>
  <x:si>
    <x:t>부평6-1공원
(예다움공원)</x:t>
  </x:si>
  <x:si>
    <x:t>동구 송림동 170-7 일원</x:t>
  </x:si>
  <x:si>
    <x:t>동구 화수동 35-38 일원</x:t>
  </x:si>
  <x:si>
    <x:t>동구 금곡동 1-24 일원</x:t>
  </x:si>
  <x:si>
    <x:t>*실제준공:64882㎡</x:t>
  </x:si>
  <x:si>
    <x:t>인고84
(92. 6.13)</x:t>
  </x:si>
  <x:si>
    <x:t>인고16
(00. 2. 8)</x:t>
  </x:si>
  <x:si>
    <x:t>인고31
(04.2.23)</x:t>
  </x:si>
  <x:si>
    <x:t>경제청6
(19. 1.21)</x:t>
  </x:si>
  <x:si>
    <x:t>동고17
(98. 7.20)</x:t>
  </x:si>
  <x:si>
    <x:t>서구 심곡동 330-3</x:t>
  </x:si>
  <x:si>
    <x:t>동구 화수동 39-9 일원</x:t>
  </x:si>
  <x:si>
    <x:t>서구 연희동 688-6</x:t>
  </x:si>
  <x:si>
    <x:t>인고4
(18.1.8)</x:t>
  </x:si>
  <x:si>
    <x:t>인고12
(03. 1.13)</x:t>
  </x:si>
  <x:si>
    <x:t>청라동 105-140 일원</x:t>
  </x:si>
  <x:si>
    <x:t>절골공원
(연희13공원)</x:t>
  </x:si>
  <x:si>
    <x:t>서구 심곡동 238-5</x:t>
  </x:si>
  <x:si>
    <x:t>동고71
(18.11.21)</x:t>
  </x:si>
  <x:si>
    <x:t>인고83
(91. 6.18)</x:t>
  </x:si>
  <x:si>
    <x:t>가정동 603-9 일원</x:t>
  </x:si>
  <x:si>
    <x:t>서구 마전동 278 일원</x:t>
  </x:si>
  <x:si>
    <x:t>영종하늘 27호
완충녹지</x:t>
  </x:si>
  <x:si>
    <x:t>청라동 171-20 일원</x:t>
  </x:si>
  <x:si>
    <x:t>인고52
(10.02.16)</x:t>
  </x:si>
  <x:si>
    <x:t>서구 연희동 735-2</x:t>
  </x:si>
  <x:si>
    <x:t>검단지구택지8호
어린이공원</x:t>
  </x:si>
  <x:si>
    <x:t>인고55
(01. 4.13)</x:t>
  </x:si>
  <x:si>
    <x:t>서구 불로동 802-6</x:t>
  </x:si>
  <x:si>
    <x:t>동구 송현동 1-173</x:t>
  </x:si>
  <x:si>
    <x:t>서구 마전동 362 일원</x:t>
  </x:si>
  <x:si>
    <x:t>검단지구택지15호
경관녹지</x:t>
  </x:si>
  <x:si>
    <x:t>학산공원
(학익6공원)</x:t>
  </x:si>
  <x:si>
    <x:t>인고55
(08. 3.31)</x:t>
  </x:si>
  <x:si>
    <x:t>동구 창영동 21-15</x:t>
  </x:si>
  <x:si>
    <x:t>여우재공원
(주공2단지공원)</x:t>
  </x:si>
  <x:si>
    <x:t>동고5
(00. 1.17)</x:t>
  </x:si>
  <x:si>
    <x:t>대평공원
(연희2공원)</x:t>
  </x:si>
  <x:si>
    <x:t>동고58
(17. 8.22)</x:t>
  </x:si>
  <x:si>
    <x:t>인고2
(96. 1. 9)</x:t>
  </x:si>
  <x:si>
    <x:t>청라동 165-1 일원</x:t>
  </x:si>
  <x:si>
    <x:t>남고45
(11. 8. 1)</x:t>
  </x:si>
  <x:si>
    <x:t>서구 불로동 484-2 일원</x:t>
  </x:si>
  <x:si>
    <x:t>인고43
(90. 4.18)</x:t>
  </x:si>
  <x:si>
    <x:t>서구 마전동 270-2 일원</x:t>
  </x:si>
  <x:si>
    <x:t>경서동 249-95 일원</x:t>
  </x:si>
  <x:si>
    <x:t>청라동 174-12 일원</x:t>
  </x:si>
  <x:si>
    <x:t>청라동 108-29 일원</x:t>
  </x:si>
  <x:si>
    <x:t>청라동 127-10 일원</x:t>
  </x:si>
  <x:si>
    <x:t>청라동 165-9 일원</x:t>
  </x:si>
  <x:si>
    <x:t>청라동 104-14 일원</x:t>
  </x:si>
  <x:si>
    <x:t>청라동 179-1 일원</x:t>
  </x:si>
  <x:si>
    <x:t>청라동 102-4 일원</x:t>
  </x:si>
  <x:si>
    <x:t>청라동 174-1 일원</x:t>
  </x:si>
  <x:si>
    <x:t>청라동 149-3 일원</x:t>
  </x:si>
  <x:si>
    <x:t>검단일반산업단지
㉲호녹지</x:t>
  </x:si>
  <x:si>
    <x:t>가정동 603-15 일원</x:t>
  </x:si>
  <x:si>
    <x:t>청라동 193-3 일원</x:t>
  </x:si>
  <x:si>
    <x:t>왕길동 356-10 일원</x:t>
  </x:si>
  <x:si>
    <x:t>청라동 155-18 일원</x:t>
  </x:si>
  <x:si>
    <x:t>청라동 103-17 일원</x:t>
  </x:si>
  <x:si>
    <x:t>청라동 185-2 일원</x:t>
  </x:si>
  <x:si>
    <x:t>청라동 116-7 일원</x:t>
  </x:si>
  <x:si>
    <x:t>청라동 103-14 일원</x:t>
  </x:si>
  <x:si>
    <x:t>가정지구
10호완충녹지</x:t>
  </x:si>
  <x:si>
    <x:t>청라동 154-2 일원</x:t>
  </x:si>
  <x:si>
    <x:t>청라동 115-2 일원</x:t>
  </x:si>
  <x:si>
    <x:t>청라동 155-1 일원</x:t>
  </x:si>
  <x:si>
    <x:t>청라동 150-2 일원</x:t>
  </x:si>
  <x:si>
    <x:t>청라동 130-1 일원</x:t>
  </x:si>
  <x:si>
    <x:t>청라동 105-150 일원</x:t>
  </x:si>
  <x:si>
    <x:t>가정동 603-7 일원</x:t>
  </x:si>
  <x:si>
    <x:t>신현동 304-11 일원</x:t>
  </x:si>
  <x:si>
    <x:t>청라동 182-4 일원</x:t>
  </x:si>
  <x:si>
    <x:t>청라동 133-1 일원</x:t>
  </x:si>
  <x:si>
    <x:t>청라동 144-26 일원</x:t>
  </x:si>
  <x:si>
    <x:t>청라동 105-144 일원</x:t>
  </x:si>
  <x:si>
    <x:t>가좌동 380, 399</x:t>
  </x:si>
  <x:si>
    <x:t>왕길동 159-2 일원</x:t>
  </x:si>
  <x:si>
    <x:t>왕길동 128-46 일원</x:t>
  </x:si>
  <x:si>
    <x:t>경서동 249-129 일원</x:t>
  </x:si>
  <x:si>
    <x:t>인고89
(17. 4.17)</x:t>
  </x:si>
  <x:si>
    <x:t>재경부18
(05.8.24)</x:t>
  </x:si>
  <x:si>
    <x:t>청라동 189-1 일원</x:t>
  </x:si>
  <x:si>
    <x:t>청라동 130-5 일원</x:t>
  </x:si>
  <x:si>
    <x:t>효성동 101-9 일원</x:t>
  </x:si>
  <x:si>
    <x:t>청라동 105-87 일원</x:t>
  </x:si>
  <x:si>
    <x:t>백석동 144-3 일원</x:t>
  </x:si>
  <x:si>
    <x:t>경서동 124-179 일원</x:t>
  </x:si>
  <x:si>
    <x:t>연수구 송도동 2-14</x:t>
  </x:si>
  <x:si>
    <x:t>청라동 121-1 일원</x:t>
  </x:si>
  <x:si>
    <x:t>청라동 102-9 일원</x:t>
  </x:si>
  <x:si>
    <x:t>용현학익1블럭
녹지1호</x:t>
  </x:si>
  <x:si>
    <x:t>미추홀구 도화동 987-2</x:t>
  </x:si>
  <x:si>
    <x:t>경서동 249-119 일원</x:t>
  </x:si>
  <x:si>
    <x:t>인고157
(10.5.31)</x:t>
  </x:si>
  <x:si>
    <x:t>송림1,2동구역
주택재개발</x:t>
  </x:si>
  <x:si>
    <x:t>청라동 102-17 일원</x:t>
  </x:si>
  <x:si>
    <x:t>청라동 169-10 일원</x:t>
  </x:si>
  <x:si>
    <x:t>경서동 249-67 일원</x:t>
  </x:si>
  <x:si>
    <x:t>남동구 구월동 258-1</x:t>
  </x:si>
  <x:si>
    <x:t>백석동 57-13 일원</x:t>
  </x:si>
  <x:si>
    <x:t>청라동 173-3 일원</x:t>
  </x:si>
  <x:si>
    <x:t>인천검단지구 택지개발사업</x:t>
  </x:si>
  <x:si>
    <x:t>가정동 598-4 일원</x:t>
  </x:si>
  <x:si>
    <x:t>남동구 장수동 792-1</x:t>
  </x:si>
  <x:si>
    <x:t>청라동 184-2 일원</x:t>
  </x:si>
  <x:si>
    <x:t>청라동 144-1 일원</x:t>
  </x:si>
  <x:si>
    <x:t>연수구 송도동 991-13</x:t>
  </x:si>
  <x:si>
    <x:t>서구 당하동 산36-1 일원</x:t>
  </x:si>
  <x:si>
    <x:t>청라동 103-28 일원</x:t>
  </x:si>
  <x:si>
    <x:t>남동구 논현동 601-3</x:t>
  </x:si>
  <x:si>
    <x:t>남동구 논현동 749-4</x:t>
  </x:si>
  <x:si>
    <x:t>남동구 서창동 550-4</x:t>
  </x:si>
  <x:si>
    <x:t>용현학익1블럭
녹지6호</x:t>
  </x:si>
  <x:si>
    <x:t>인고56
(10.2.22)</x:t>
  </x:si>
  <x:si>
    <x:t>인고90
(90.7.2)</x:t>
  </x:si>
  <x:si>
    <x:t>인고120
(20.4.6)</x:t>
  </x:si>
  <x:si>
    <x:t>인고208
(13.12.9)</x:t>
  </x:si>
  <x:si>
    <x:t>미추홀구 도화동 987-1</x:t>
  </x:si>
  <x:si>
    <x:t>서구 경서동 563-1 일원</x:t>
  </x:si>
  <x:si>
    <x:t>용현학익1블럭
녹지2호</x:t>
  </x:si>
  <x:si>
    <x:t>인고58
(17. 3.20)</x:t>
  </x:si>
  <x:si>
    <x:t>연수구 송도동 112-2</x:t>
  </x:si>
  <x:si>
    <x:t>용현학익1블럭
녹지4호</x:t>
  </x:si>
  <x:si>
    <x:t>남동구 논현동 651-15</x:t>
  </x:si>
  <x:si>
    <x:t>인고49
(19.3.11)</x:t>
  </x:si>
  <x:si>
    <x:t>남동구 논현동 755-8</x:t>
  </x:si>
  <x:si>
    <x:t>남동구 논현동 757-3</x:t>
  </x:si>
  <x:si>
    <x:t>남동구 논현동 596-11</x:t>
  </x:si>
  <x:si>
    <x:t>미추홀구 문학동 161-1</x:t>
  </x:si>
  <x:si>
    <x:t>남동구 도림동 630-3</x:t>
  </x:si>
  <x:si>
    <x:t>남동구 만수동 37 일원</x:t>
  </x:si>
  <x:si>
    <x:t>연수구 송도동 100-1</x:t>
  </x:si>
  <x:si>
    <x:t>학골공원
(학익3공원)</x:t>
  </x:si>
  <x:si>
    <x:t>인고38
(19.02.11)</x:t>
  </x:si>
  <x:si>
    <x:t>연수구 연수동 631-7</x:t>
  </x:si>
  <x:si>
    <x:t>부평구 부개동 497-3</x:t>
  </x:si>
  <x:si>
    <x:t>인고14
(12.1.25)</x:t>
  </x:si>
  <x:si>
    <x:t>미추홀구 문학동 81-2</x:t>
  </x:si>
  <x:si>
    <x:t>첨단클러스터단지© 9호</x:t>
  </x:si>
  <x:si>
    <x:t>인고22
(02.2.4)</x:t>
  </x:si>
  <x:si>
    <x:t>주안4동406-22일원</x:t>
  </x:si>
  <x:si>
    <x:t>계양구 계산동
 907-1</x:t>
  </x:si>
  <x:si>
    <x:t>인고1
(04.1.6)</x:t>
  </x:si>
  <x:si>
    <x:t>첨단클러스터단지© 14호</x:t>
  </x:si>
  <x:si>
    <x:t>인고15
(18.1.22)</x:t>
  </x:si>
  <x:si>
    <x:t>도화1구역주택재개발정비사업</x:t>
  </x:si>
  <x:si>
    <x:t>주안동 490-10 일원</x:t>
  </x:si>
  <x:si>
    <x:t>남동구 간석동 941-2</x:t>
  </x:si>
  <x:si>
    <x:t>인고67
(96. 4.25)</x:t>
  </x:si>
  <x:si>
    <x:t>인고109
(99.9.9)</x:t>
  </x:si>
  <x:si>
    <x:t>인고96
(04.5.29)</x:t>
  </x:si>
  <x:si>
    <x:t>인고99
(09.4.6.)</x:t>
  </x:si>
  <x:si>
    <x:t>인고4
(01.1.30)</x:t>
  </x:si>
  <x:si>
    <x:t>인고93
(07.5.8)</x:t>
  </x:si>
  <x:si>
    <x:t>서구 연희동 산129 일원</x:t>
  </x:si>
  <x:si>
    <x:t>인고315
(09.10.5)</x:t>
  </x:si>
  <x:si>
    <x:t>인고207
(09.6.29)</x:t>
  </x:si>
  <x:si>
    <x:t>인고85
(03. 5. 1)</x:t>
  </x:si>
  <x:si>
    <x:t>건고492
(07.11.9)</x:t>
  </x:si>
  <x:si>
    <x:t>인고52
(20.2.24)</x:t>
  </x:si>
  <x:si>
    <x:t>남동구 간석동
941-1</x:t>
  </x:si>
  <x:si>
    <x:t>지경부160            (08.11.10)</x:t>
  </x:si>
  <x:si>
    <x:t xml:space="preserve">인고214
(02.11.26)               </x:t>
  </x:si>
  <x:si>
    <x:t>영종하늘도시                  32호근린공원</x:t>
  </x:si>
  <x:si>
    <x:t>영종하늘도시                  33호근린공원</x:t>
  </x:si>
  <x:si>
    <x:t>영종하늘도시                  34호근린공원</x:t>
  </x:si>
  <x:si>
    <x:t>영종하늘도시                   3호근린공원</x:t>
  </x:si>
  <x:si>
    <x:t>영종하늘도시                   8호근린공원</x:t>
  </x:si>
  <x:si>
    <x:t>국토부760(15.10.27)에 따른 공원 결정 폐지</x:t>
  </x:si>
  <x:si>
    <x:t>밭고잔공원              
(오류지구1호 )</x:t>
  </x:si>
  <x:si>
    <x:t>서구 가정동 441 일원
서구 가정동 441-45 일원</x:t>
  </x:si>
  <x:si>
    <x:t xml:space="preserve">경제청91
(09. 2.24)            </x:t>
  </x:si>
  <x:si>
    <x:t>송림현대상가구역도시환경정비,인고261(18.11.5)</x:t>
  </x:si>
  <x:si>
    <x:t>을왕산 아이퍼스 힐 재추진
-경제자유구역 쟂지정 추진</x:t>
  </x:si>
  <x:si>
    <x:t>폐기물처리 및 가스공급설비시설 폐지에 따른 경관녹지 신설</x:t>
  </x:si>
  <x:si>
    <x:t>영종하늘도시                   6호근린공원</x:t>
  </x:si>
  <x:si>
    <x:t>서구 가정동 73-33 일원
서구 가정동 597-7 일원</x:t>
  </x:si>
  <x:si>
    <x:t>영종하늘도시                   1호근린공원</x:t>
  </x:si>
  <x:si>
    <x:t>검단2구획정리
인고202 (16.9.5)
공원결정 폐지</x:t>
  </x:si>
  <x:si>
    <x:t>미추홀구 도화동 1008-1, 1010-1, 1010-3</x:t>
  </x:si>
  <x:si>
    <x:t>인고2016-215
루원시티 도시개발사업개발계획/용도변경</x:t>
  </x:si>
  <x:si>
    <x:t>영종하늘도시                   7호근린공원</x:t>
  </x:si>
  <x:si>
    <x:t xml:space="preserve">인고214
(01.11.26)             </x:t>
  </x:si>
  <x:si>
    <x:t>송도역세권도시개발사업(연수구포함 부지면적:26,676㎡)</x:t>
  </x:si>
  <x:si>
    <x:t>미단씨티2단계, 2016이전
*실제준공:6754.6㎡</x:t>
  </x:si>
  <x:si>
    <x:t>영종하늘도시                   5호근린공원</x:t>
  </x:si>
  <x:si>
    <x:t>영종하늘도시                   4호근린공원</x:t>
  </x:si>
  <x:si>
    <x:t>서구 가정동 145 일원
서구 가정동 613-4 일원</x:t>
  </x:si>
  <x:si>
    <x:t xml:space="preserve">경제청220
(16.11.7)             </x:t>
  </x:si>
  <x:si>
    <x:t>검단2구획정리
인고202(16.9.5)
공원결정 폐지</x:t>
  </x:si>
  <x:si>
    <x:t>검단2구획정리
인고234(17.10.10.)공원결정 폐지</x:t>
  </x:si>
  <x:si>
    <x:t>1~3단계완료(140,386㎡)
*실제준공:140386㎡</x:t>
  </x:si>
  <x:si>
    <x:t>동부초교
주거환경개선</x:t>
  </x:si>
  <x:si>
    <x:t>남동구 만수4동 69</x:t>
  </x:si>
  <x:si>
    <x:t>고잔구역도시개발</x:t>
  </x:si>
  <x:si>
    <x:t>부평구 부평동916</x:t>
  </x:si>
  <x:si>
    <x:t>모래마을
주거환경개선</x:t>
  </x:si>
  <x:si>
    <x:t>남동구 남촌동 376</x:t>
  </x:si>
  <x:si>
    <x:t>부개1동
부개구획정리</x:t>
  </x:si>
  <x:si>
    <x:t>남동구 만수동 985</x:t>
  </x:si>
  <x:si>
    <x:t>청라27호경관녹지</x:t>
  </x:si>
  <x:si>
    <x:t>남동구 서창동 716</x:t>
  </x:si>
  <x:si>
    <x:t>부평구 십정동 산90</x:t>
  </x:si>
  <x:si>
    <x:t>남동구 만수동 28</x:t>
  </x:si>
  <x:si>
    <x:t>갈산2동
갈산택지개발</x:t>
  </x:si>
  <x:si>
    <x:t>남동구 간석동 242</x:t>
  </x:si>
  <x:si>
    <x:t>공원촌
주거환경개선</x:t>
  </x:si>
  <x:si>
    <x:t>남동구 만수동 922</x:t>
  </x:si>
  <x:si>
    <x:t>부개동 13-81</x:t>
  </x:si>
  <x:si>
    <x:t>남동구 논현동 555</x:t>
  </x:si>
  <x:si>
    <x:t>소래논현도시개발</x:t>
  </x:si>
  <x:si>
    <x:t>남동구 서창동 659</x:t>
  </x:si>
  <x:si>
    <x:t>부평구 일신동 411</x:t>
  </x:si>
  <x:si>
    <x:t>계양구 동양동 607</x:t>
  </x:si>
  <x:si>
    <x:t>부평구 십정동 388</x:t>
  </x:si>
  <x:si>
    <x:t>남동구 만수동 929</x:t>
  </x:si>
  <x:si>
    <x:t>부평5동부평2구획정리</x:t>
  </x:si>
  <x:si>
    <x:t>갈산1구역 공원</x:t>
  </x:si>
  <x:si>
    <x:t>부평구 부개동 331</x:t>
  </x:si>
  <x:si>
    <x:t>계양구 방축동 211</x:t>
  </x:si>
  <x:si>
    <x:t>계양구 효성동 223</x:t>
  </x:si>
  <x:si>
    <x:t>도시철도2호선건설</x:t>
  </x:si>
  <x:si>
    <x:t>계양구 병방동 367</x:t>
  </x:si>
  <x:si>
    <x:t>그린벨트해제지역</x:t>
  </x:si>
  <x:si>
    <x:t>부개3동
부개택지개발</x:t>
  </x:si>
  <x:si>
    <x:t>부평구 갈산동 389</x:t>
  </x:si>
  <x:si>
    <x:t>부평5동
갈산택지개발</x:t>
  </x:si>
  <x:si>
    <x:t>계양구 작전동 414</x:t>
  </x:si>
  <x:si>
    <x:t>부평구 십정동 280</x:t>
  </x:si>
  <x:si>
    <x:t>부평구 갈산동 398</x:t>
  </x:si>
  <x:si>
    <x:t>계양구 장기동 136</x:t>
  </x:si>
  <x:si>
    <x:t>부평구 갈산동 366</x:t>
  </x:si>
  <x:si>
    <x:t>십정동 436-1</x:t>
  </x:si>
  <x:si>
    <x:t>귤현3어린이공원</x:t>
  </x:si>
  <x:si>
    <x:t>산곡3구역 공원</x:t>
  </x:si>
  <x:si>
    <x:t>청천2구역 제4호</x:t>
  </x:si>
  <x:si>
    <x:t>계양구 장기동 146</x:t>
  </x:si>
  <x:si>
    <x:t>루원시티 도시개발구역</x:t>
  </x:si>
  <x:si>
    <x:t>신촌공원
(신촌구역)</x:t>
  </x:si>
  <x:si>
    <x:t>부평구 부평동 178</x:t>
  </x:si>
  <x:si>
    <x:t>일신동
일신택지개발</x:t>
  </x:si>
  <x:si>
    <x:t>남동구 서창동 746</x:t>
  </x:si>
  <x:si>
    <x:t>부평6동
부개주거환경</x:t>
  </x:si>
  <x:si>
    <x:t>십정4주택재개발</x:t>
  </x:si>
  <x:si>
    <x:t>부평구 갈산동 380</x:t>
  </x:si>
  <x:si>
    <x:t>십정동 219-175</x:t>
  </x:si>
  <x:si>
    <x:t>귤현2어린이공원</x:t>
  </x:si>
  <x:si>
    <x:t>계양구 장기동 131</x:t>
  </x:si>
  <x:si>
    <x:t>은행나무놀이공원</x:t>
  </x:si>
  <x:si>
    <x:t>인천가정 공공주택지구</x:t>
  </x:si>
  <x:si>
    <x:t>계양구 계산동 949</x:t>
  </x:si>
  <x:si>
    <x:t>귤현1어린이공원</x:t>
  </x:si>
  <x:si>
    <x:t>계양구 작전동 787</x:t>
  </x:si>
  <x:si>
    <x:t>계양구 계산동 982</x:t>
  </x:si>
  <x:si>
    <x:t>가경공원
(가정4호)</x:t>
  </x:si>
  <x:si>
    <x:t>계양구 임학동 135</x:t>
  </x:si>
  <x:si>
    <x:t>연수구 송도동 5-1</x:t>
  </x:si>
  <x:si>
    <x:t>고속4공구구획정리</x:t>
  </x:si>
  <x:si>
    <x:t>꿈나무어린이공원</x:t>
  </x:si>
  <x:si>
    <x:t>계양구 동양동 592</x:t>
  </x:si>
  <x:si>
    <x:t>계양구 임학동 25</x:t>
  </x:si>
  <x:si>
    <x:t>연수구 송도동 9-1</x:t>
  </x:si>
  <x:si>
    <x:t>서구 석남1동 483</x:t>
  </x:si>
  <x:si>
    <x:t>계양구 장기동 124</x:t>
  </x:si>
  <x:si>
    <x:t>남구 관교동 일원</x:t>
  </x:si>
  <x:si>
    <x:t>청라27호 완충녹지</x:t>
  </x:si>
  <x:si>
    <x:t>마장공원
(산곡남)</x:t>
  </x:si>
  <x:si>
    <x:t>연수구 연수동 578</x:t>
  </x:si>
  <x:si>
    <x:t>소래습지생태
공원</x:t>
  </x:si>
  <x:si>
    <x:t xml:space="preserve">    ④ 근린공원</x:t>
  </x:si>
  <x:si>
    <x:t>연수구 송도동 113</x:t>
  </x:si>
  <x:si>
    <x:t>효성도시개발 추진</x:t>
  </x:si>
  <x:si>
    <x:t>왁자지껄어린이공원</x:t>
  </x:si>
  <x:si>
    <x:t>12.12.27</x:t>
  </x:si>
  <x:si>
    <x:t>문자박물관 부지 제척</x:t>
  </x:si>
  <x:si>
    <x:t>윗말공원
(가정1호)</x:t>
  </x:si>
  <x:si>
    <x:t>서구 가정동 494</x:t>
  </x:si>
  <x:si>
    <x:t>백운2구역 공원</x:t>
  </x:si>
  <x:si>
    <x:t>화수화평주택재개발</x:t>
  </x:si>
  <x:si>
    <x:t>동구 송현동 163</x:t>
  </x:si>
  <x:si>
    <x:t>수차공원
(가정3호)</x:t>
  </x:si>
  <x:si>
    <x:t>연수구 송도동 322</x:t>
  </x:si>
  <x:si>
    <x:t>세영공원
(부개3)</x:t>
  </x:si>
  <x:si>
    <x:t>연수구 송도동 166</x:t>
  </x:si>
  <x:si>
    <x:t>주안동 1578</x:t>
  </x:si>
  <x:si>
    <x:t>도화동 1007-3</x:t>
  </x:si>
  <x:si>
    <x:t>사근공원
(갈산2)</x:t>
  </x:si>
  <x:si>
    <x:t>방촌공원
(부개4)</x:t>
  </x:si>
  <x:si>
    <x:t>들놀이어린이공원</x:t>
  </x:si>
  <x:si>
    <x:t>연수구 송도동 147</x:t>
  </x:si>
  <x:si>
    <x:t>청라48호 완충녹지</x:t>
  </x:si>
  <x:si>
    <x:t>도화동 994-1</x:t>
  </x:si>
  <x:si>
    <x:t>연수구 송도동 326</x:t>
  </x:si>
  <x:si>
    <x:t>청라37호 완충녹지</x:t>
  </x:si>
  <x:si>
    <x:t>연수구 송도동 325</x:t>
  </x:si>
  <x:si>
    <x:t>서창(2)보금자리지구</x:t>
  </x:si>
  <x:si>
    <x:t>부개공원
(부개1)</x:t>
  </x:si>
  <x:si>
    <x:t>연수구 송도동 329</x:t>
  </x:si>
  <x:si>
    <x:t>청라41호 완충녹지</x:t>
  </x:si>
  <x:si>
    <x:t>청라39호 완충녹지</x:t>
  </x:si>
  <x:si>
    <x:t>청라46호 완충녹지</x:t>
  </x:si>
  <x:si>
    <x:t>연수구 청학동 467</x:t>
  </x:si>
  <x:si>
    <x:t xml:space="preserve">민간특례사업 추진 </x:t>
  </x:si>
  <x:si>
    <x:t>굴포공원
(갈산1)</x:t>
  </x:si>
  <x:si>
    <x:t xml:space="preserve">주안3동, 학익2동 </x:t>
  </x:si>
  <x:si>
    <x:t>남동공단(2단계)</x:t>
  </x:si>
  <x:si>
    <x:t>청라동 85-2 일원</x:t>
  </x:si>
  <x:si>
    <x:t>청운공원
(부개2)</x:t>
  </x:si>
  <x:si>
    <x:t>외국인묘지 이전부지</x:t>
  </x:si>
  <x:si>
    <x:t>연수구 송도동 321</x:t>
  </x:si>
  <x:si>
    <x:t>청라42호 완충녹지</x:t>
  </x:si>
  <x:si>
    <x:t>남동공단(1단계)</x:t>
  </x:si>
  <x:si>
    <x:t>청라43호 완충녹지</x:t>
  </x:si>
  <x:si>
    <x:t>계양1 주택재개발</x:t>
  </x:si>
  <x:si>
    <x:t>청라28호 완충녹지</x:t>
  </x:si>
  <x:si>
    <x:t>대촌공원
(부개5)</x:t>
  </x:si>
  <x:si>
    <x:t>청라56호 완충녹지</x:t>
  </x:si>
  <x:si>
    <x:t>신트리공원
(갈산2)</x:t>
  </x:si>
  <x:si>
    <x:t>청라45호 완충녹지</x:t>
  </x:si>
  <x:si>
    <x:t>송도15호
어린이공원</x:t>
  </x:si>
  <x:si>
    <x:t>청라55호 완충녹지</x:t>
  </x:si>
  <x:si>
    <x:t>연수구 송도동 80</x:t>
  </x:si>
  <x:si>
    <x:t>청라44호 완충녹지</x:t>
  </x:si>
  <x:si>
    <x:t>연수구 청학동 501</x:t>
  </x:si>
  <x:si>
    <x:t>청라32호 완충녹지</x:t>
  </x:si>
  <x:si>
    <x:t>청라47호 완충녹지</x:t>
  </x:si>
  <x:si>
    <x:t>청라26호 완충녹지</x:t>
  </x:si>
  <x:si>
    <x:t>부평구 삼산동 386</x:t>
  </x:si>
  <x:si>
    <x:t>청라51호 완충녹지</x:t>
  </x:si>
  <x:si>
    <x:t>청라50호 완충녹지</x:t>
  </x:si>
  <x:si>
    <x:t>귤현동148-2일원</x:t>
  </x:si>
  <x:si>
    <x:t>청라54호 완충녹지</x:t>
  </x:si>
  <x:si>
    <x:t>청라62호경관녹지</x:t>
  </x:si>
  <x:si>
    <x:t>청라61호 완충녹지</x:t>
  </x:si>
  <x:si>
    <x:t>청라53호 완충녹지</x:t>
  </x:si>
  <x:si>
    <x:t>청라53호경관녹지</x:t>
  </x:si>
  <x:si>
    <x:t>청라38호 완충녹지</x:t>
  </x:si>
  <x:si>
    <x:t xml:space="preserve">    ③ 어린이공원</x:t>
  </x:si>
  <x:si>
    <x:t>청라36호 완충녹지</x:t>
  </x:si>
  <x:si>
    <x:t>청라40호 완충녹지</x:t>
  </x:si>
  <x:si>
    <x:t>청라66호 완충녹지</x:t>
  </x:si>
  <x:si>
    <x:t>청라55호경관녹지</x:t>
  </x:si>
  <x:si>
    <x:t>청라동 62-2 일원</x:t>
  </x:si>
  <x:si>
    <x:t>청라63호 완충녹지</x:t>
  </x:si>
  <x:si>
    <x:t>청라30호 완충녹지</x:t>
  </x:si>
  <x:si>
    <x:t>최초도시계획결정</x:t>
  </x:si>
  <x:si>
    <x:t>상방주제공원 1</x:t>
  </x:si>
  <x:si>
    <x:t>청라31호 완충녹지</x:t>
  </x:si>
  <x:si>
    <x:t>인고215         (16. 9. 19)</x:t>
  </x:si>
  <x:si>
    <x:t>십정5주택재개발
(기존 석정공원 폐지 후 신설)</x:t>
  </x:si>
  <x:si>
    <x:t>대촌근린공원           (오류지구1공원)</x:t>
  </x:si>
  <x:si>
    <x:t>재경부41          (06.10.31)</x:t>
  </x:si>
  <x:si>
    <x:t>경관녹지→체육공원('01)→문화공원('18)</x:t>
  </x:si>
  <x:si>
    <x:t>인고75          (17. 4.10)</x:t>
  </x:si>
  <x:si>
    <x:t>포리마루공원            (항만 1호공원)</x:t>
  </x:si>
  <x:si>
    <x:t>인고18         (18.  1.22)</x:t>
  </x:si>
  <x:si>
    <x:t>소래어시장현대화사업(공공청사와78㎡ 중복결정)</x:t>
  </x:si>
  <x:si>
    <x:t>경서동 993일원
(경서동 산43-5임 일원)</x:t>
  </x:si>
  <x:si>
    <x:t>첨단산업클러스터          2호 완충녹지</x:t>
  </x:si>
  <x:si>
    <x:t>인고154          (18. 7. 2)</x:t>
  </x:si>
  <x:si>
    <x:t>중구 덕교동 산73 ~
중구 을왕동 산105</x:t>
  </x:si>
  <x:si>
    <x:t>송림동 337 일원
(송림동 103-9 일원)</x:t>
  </x:si>
  <x:si>
    <x:t>계 : 153,801
(서구 : 21,309)</x:t>
  </x:si>
  <x:si>
    <x:t>연수구 송도동 13-20,12-8,221-2 일원</x:t>
  </x:si>
  <x:si>
    <x:t>인고202(2016.9.5)에 따른 공원결정 폐지</x:t>
  </x:si>
  <x:si>
    <x:t>인고73          (17. 4.10)</x:t>
  </x:si>
  <x:si>
    <x:t>국토760(15.10.27)
 공원 결정 폐지</x:t>
  </x:si>
  <x:si>
    <x:t>6,8공구, 40,850.3(워터프런트 수로부)</x:t>
  </x:si>
  <x:si>
    <x:t>첨단산업클러스터          3호 완충녹지</x:t>
  </x:si>
  <x:si>
    <x:t>지경부160          (08.11.10)</x:t>
  </x:si>
  <x:si>
    <x:t>서고125         (17. 9.25)</x:t>
  </x:si>
  <x:si>
    <x:t>인고118(2011.5.16)
공원 결정 폐지</x:t>
  </x:si>
  <x:si>
    <x:t>송림동 335 일원
(송림동 122-8 일원)</x:t>
  </x:si>
  <x:si>
    <x:t>서고35            (17. 3.27)</x:t>
  </x:si>
  <x:si>
    <x:t>그린벨트해제지역
(냉정지구)/완춛녹지-&gt;경관녹지</x:t>
  </x:si>
  <x:si>
    <x:t>첨단산업클러스터          1호 완충녹지</x:t>
  </x:si>
  <x:si>
    <x:t>인고16          (18. 1.22)</x:t>
  </x:si>
  <x:si>
    <x:t>인고248         (20. 6. 29)</x:t>
  </x:si>
  <x:si>
    <x:t xml:space="preserve">금송구역주택재개발,인고24(17. 2.6) </x:t>
  </x:si>
  <x:si>
    <x:t>인고2016-44의 문화공원8호(폐지)로 추정됨.</x:t>
  </x:si>
  <x:si>
    <x:t>미추홀구도화동985-6, 985-7,985-8</x:t>
  </x:si>
  <x:si>
    <x:t>인고380(19.12.9)에 따라 근린2→1 변경</x:t>
  </x:si>
  <x:si>
    <x:t>미단시티 1단계, 중구이관(16) / 3단계 사업</x:t>
  </x:si>
  <x:si>
    <x:t>인고218         (16. 9.19)</x:t>
  </x:si>
  <x:si>
    <x:t>인고318(17.12.26)
공원 결정 폐지</x:t>
  </x:si>
  <x:si>
    <x:t>송도랜드마크씨티16호 근린공원
(7호 근린공원)</x:t>
  </x:si>
  <x:si>
    <x:t>송림3주택재개발,
인고 54(19.3.18)</x:t>
  </x:si>
  <x:si>
    <x:t>국토부967(2019.1.6) 공원결정 폐지</x:t>
  </x:si>
  <x:si>
    <x:t>남동구논현동594-24,605-13, 611-7</x:t>
  </x:si>
  <x:si>
    <x:t>송도랜드마크씨티 1호 체육공원
(1호 근린공원)</x:t>
  </x:si>
  <x:si>
    <x:t>인고275         (18.11.19)</x:t>
  </x:si>
  <x:si>
    <x:t>남동구논현동578-1,648-1, 644-1</x:t>
  </x:si>
  <x:si>
    <x:t>소리공원                (송도26호)</x:t>
  </x:si>
  <x:si>
    <x:t>지경부42            (08. 5. 9)</x:t>
  </x:si>
  <x:si>
    <x:t>인고 67         (17. 4. 3)</x:t>
  </x:si>
  <x:si>
    <x:t>계  140,890
(서구: 46,821.2)</x:t>
  </x:si>
  <x:si>
    <x:t>인고6            (16. 1.18)</x:t>
  </x:si>
  <x:si>
    <x:t>국토760(15.10.27)
공원 결정 폐지</x:t>
  </x:si>
  <x:si>
    <x:t>남고51
(17.04.03)</x:t>
  </x:si>
  <x:si>
    <x:t>인고118
(98.6.12)</x:t>
  </x:si>
  <x:si>
    <x:t>*실제준공:570769.3</x:t>
  </x:si>
  <x:si>
    <x:t>남동구 고잔동 641-1</x:t>
  </x:si>
  <x:si>
    <x:t>전갈자리공원
(청라5호)</x:t>
  </x:si>
  <x:si>
    <x:t>늘푸른공원
(청라4호)</x:t>
  </x:si>
  <x:si>
    <x:t>서구 청라동 71-47 일원</x:t>
  </x:si>
  <x:si>
    <x:t>토 지 소 유 현 황(㎡)</x:t>
  </x:si>
  <x:si>
    <x:t>연수구 송도동 16-1 일원</x:t>
  </x:si>
  <x:si>
    <x:t>녹청문화공원
(청라1호)</x:t>
  </x:si>
  <x:si>
    <x:t>종다리공원
(왕길2공원)</x:t>
  </x:si>
  <x:si>
    <x:t>청천1구역 
제1호공원</x:t>
  </x:si>
  <x:si>
    <x:t>산곡어린이공원
(산곡2-1)</x:t>
  </x:si>
  <x:si>
    <x:t>서구 청라동 92-20 일원</x:t>
  </x:si>
  <x:si>
    <x:t>강화고73
(21.4.9)</x:t>
  </x:si>
  <x:si>
    <x:t>서구 가좌동 396일원</x:t>
  </x:si>
  <x:si>
    <x:t>연수구 송도동 15-9 일원</x:t>
  </x:si>
  <x:si>
    <x:t>인고25
(17. 2. 6)</x:t>
  </x:si>
  <x:si>
    <x:t>인고80
(99 .6.23)</x:t>
  </x:si>
  <x:si>
    <x:t>2호공원
(아암물류단지)</x:t>
  </x:si>
  <x:si>
    <x:t>인고69
(93. 6.12)</x:t>
  </x:si>
  <x:si>
    <x:t>송내공원(주택재개발미추8)</x:t>
  </x:si>
  <x:si>
    <x:t>인고15
(20. 1.13)</x:t>
  </x:si>
  <x:si>
    <x:t>최종도시
계획결정
(변경)</x:t>
  </x:si>
  <x:si>
    <x:t>창해문화공원
(청라2호)</x:t>
  </x:si>
  <x:si>
    <x:t>옥련동 510-7 일원</x:t>
  </x:si>
  <x:si>
    <x:t>숲속공원(서창2호어린이공원)</x:t>
  </x:si>
  <x:si>
    <x:t>허암공원
(검암9공원)</x:t>
  </x:si>
  <x:si>
    <x:t>인고57
(17. 3.20)</x:t>
  </x:si>
  <x:si>
    <x:t>인고6
(95. 1.12)</x:t>
  </x:si>
  <x:si>
    <x:t>*실제준공:65683㎡</x:t>
  </x:si>
  <x:si>
    <x:t>건고54
(70 .2. 9)</x:t>
  </x:si>
  <x:si>
    <x:t>초록공원
(청라30호)</x:t>
  </x:si>
  <x:si>
    <x:t>서고45
(05. 7.27)</x:t>
  </x:si>
  <x:si>
    <x:t>서구 청라동 
1-401일원</x:t>
  </x:si>
  <x:si>
    <x:t>검단지구택지11호
어린이공원</x:t>
  </x:si>
  <x:si>
    <x:t>우송어린이공원
(금송)</x:t>
  </x:si>
  <x:si>
    <x:t>검단지구택지1호
어린이공원</x:t>
  </x:si>
  <x:si>
    <x:t>서구 당하동 산18 일원</x:t>
  </x:si>
  <x:si>
    <x:t>검단지구택지7호
어린이공원</x:t>
  </x:si>
  <x:si>
    <x:t>남동구 구월동 1503-9</x:t>
  </x:si>
  <x:si>
    <x:t>중구 운서동 3081-1</x:t>
  </x:si>
  <x:si>
    <x:t>서구 경서동 282일원</x:t>
  </x:si>
  <x:si>
    <x:t>인고53
17.03.20</x:t>
  </x:si>
  <x:si>
    <x:t>부평구 산곡동 43-2 일원</x:t>
  </x:si>
  <x:si>
    <x:t>당하동 1076-2 일원</x:t>
  </x:si>
  <x:si>
    <x:t>까투렴공원
(청라33호)</x:t>
  </x:si>
  <x:si>
    <x:t>루원시티1호
어린이공원</x:t>
  </x:si>
  <x:si>
    <x:t>정서진공원
(청라3호)</x:t>
  </x:si>
  <x:si>
    <x:t>서구 원당동 426 일원</x:t>
  </x:si>
  <x:si>
    <x:t>인고30
(09. 1.28)</x:t>
  </x:si>
  <x:si>
    <x:t>서구 불로동 248-4 일원</x:t>
  </x:si>
  <x:si>
    <x:t>검단지구택지10호
어린이공원</x:t>
  </x:si>
  <x:si>
    <x:t>서구 청라동  12-6 일원</x:t>
  </x:si>
  <x:si>
    <x:t>인천검단지역도시계획결정</x:t>
  </x:si>
  <x:si>
    <x:t>검단지구택지6호
어린이공원</x:t>
  </x:si>
  <x:si>
    <x:t>놀터공원
(청라31호)</x:t>
  </x:si>
  <x:si>
    <x:t>서구 청라동 8-129</x:t>
  </x:si>
  <x:si>
    <x:t>인고6
(20.1.8.)</x:t>
  </x:si>
  <x:si>
    <x:t>경서2구역
도시개발사업</x:t>
  </x:si>
  <x:si>
    <x:t>서구 원당동 250 일원</x:t>
  </x:si>
  <x:si>
    <x:t>물방울공원
(청라16호)</x:t>
  </x:si>
  <x:si>
    <x:t>동화공원(주택재개발미추2)</x:t>
  </x:si>
  <x:si>
    <x:t>조성계획결정(최종변경)</x:t>
  </x:si>
  <x:si>
    <x:t>찬우물공원
(구월보금자리3)</x:t>
  </x:si>
  <x:si>
    <x:t>연수구 송도동 15-1</x:t>
  </x:si>
  <x:si>
    <x:t>미추홀구 문학동 147-1</x:t>
  </x:si>
  <x:si>
    <x:t>남동구 도림동 629-3</x:t>
  </x:si>
  <x:si>
    <x:t>연수구 송도동 991-17</x:t>
  </x:si>
  <x:si>
    <x:t>학익동 329-6 일원</x:t>
  </x:si>
  <x:si>
    <x:t>운남공원
(운남제1호공원)</x:t>
  </x:si>
  <x:si>
    <x:t>청천2구역 재개발정비사업</x:t>
  </x:si>
  <x:si>
    <x:t>계산동 산52-11 일원</x:t>
  </x:si>
  <x:si>
    <x:t>남동구 도림동 630-2</x:t>
  </x:si>
  <x:si>
    <x:t>도화1구역 주택재개발사업</x:t>
  </x:si>
  <x:si>
    <x:t>미추홀구 숭의동 379-59</x:t>
  </x:si>
  <x:si>
    <x:t>연고42
(21. 5. 3)</x:t>
  </x:si>
  <x:si>
    <x:t>남동구 장수동 45 일원</x:t>
  </x:si>
  <x:si>
    <x:t>건고48
(08. 2. 5)</x:t>
  </x:si>
  <x:si>
    <x:t>용현학익1블럭
녹지10호</x:t>
  </x:si>
  <x:si>
    <x:t>인고139
(10.5.24)</x:t>
  </x:si>
  <x:si>
    <x:t>주안3구역 재개발정비사업</x:t>
  </x:si>
  <x:si>
    <x:t>십정5구역 주택재개발구역</x:t>
  </x:si>
  <x:si>
    <x:t>남동구 서창동 576-1</x:t>
  </x:si>
  <x:si>
    <x:t>용현학익1블럭
녹지9호</x:t>
  </x:si>
  <x:si>
    <x:t>물푸레공원
(청학6호)</x:t>
  </x:si>
  <x:si>
    <x:t>계양구 동양동 276-2</x:t>
  </x:si>
  <x:si>
    <x:t>연수구 송도동 991-36</x:t>
  </x:si>
  <x:si>
    <x:t>인고192
(20.6.8)</x:t>
  </x:si>
  <x:si>
    <x:t>연수구 청학동 545-5</x:t>
  </x:si>
  <x:si>
    <x:t>2019년 관리권 이관</x:t>
  </x:si>
  <x:si>
    <x:t>양지말소공원
(간석소공원2)</x:t>
  </x:si>
  <x:si>
    <x:t>남동구 남촌동 634 일원</x:t>
  </x:si>
  <x:si>
    <x:t>인고117
(09.4.13)</x:t>
  </x:si>
  <x:si>
    <x:t>연수구 동춘동 303 일원</x:t>
  </x:si>
  <x:si>
    <x:t>연수구 송도동 192-11</x:t>
  </x:si>
  <x:si>
    <x:t>인고11
(17.01.16)</x:t>
  </x:si>
  <x:si>
    <x:t>남동구 서창동 575-7</x:t>
  </x:si>
  <x:si>
    <x:t>인고85
(20. 3.16)</x:t>
  </x:si>
  <x:si>
    <x:t>남동구 만수동 33 일원</x:t>
  </x:si>
  <x:si>
    <x:t>부평구 부평동 55-2 일원</x:t>
  </x:si>
  <x:si>
    <x:t>연수구 송도동 103-1</x:t>
  </x:si>
  <x:si>
    <x:t>연수구 동춘동 930-1</x:t>
  </x:si>
  <x:si>
    <x:t>인고230
(20.6.22)</x:t>
  </x:si>
  <x:si>
    <x:t>용현학익1블럭
녹지11호</x:t>
  </x:si>
  <x:si>
    <x:t>남동구 도림동 648-3</x:t>
  </x:si>
  <x:si>
    <x:t>용현학익1블럭
녹지15호</x:t>
  </x:si>
  <x:si>
    <x:t>인고13
(20.01.13)</x:t>
  </x:si>
  <x:si>
    <x:t>남동구 간석동 762-2</x:t>
  </x:si>
  <x:si>
    <x:t>연수구 송도동 19-4</x:t>
  </x:si>
  <x:si>
    <x:t>인고46
(04. 3.29)</x:t>
  </x:si>
  <x:si>
    <x:t>인고83
(91. 6.28)</x:t>
  </x:si>
  <x:si>
    <x:t>인고178
(16.7.25)</x:t>
  </x:si>
  <x:si>
    <x:t>인고348
(19.11.4)</x:t>
  </x:si>
  <x:si>
    <x:t>검단일반산업단지
㉷호녹지</x:t>
  </x:si>
  <x:si>
    <x:t>남동구 도림동 654-3</x:t>
  </x:si>
  <x:si>
    <x:t>대로3-532 남측일원</x:t>
  </x:si>
  <x:si>
    <x:t>남동구 서창동 564-4</x:t>
  </x:si>
  <x:si>
    <x:t>서고23
(11.5.23)</x:t>
  </x:si>
  <x:si>
    <x:t>효성동 123-40 일원</x:t>
  </x:si>
  <x:si>
    <x:t>계양고52
(19.6.14)</x:t>
  </x:si>
  <x:si>
    <x:t>인고11
(08. 1.28)</x:t>
  </x:si>
  <x:si>
    <x:t>남동구 간석3동 610</x:t>
  </x:si>
  <x:si>
    <x:t>건고54
(70. 2. 9)</x:t>
  </x:si>
  <x:si>
    <x:t>인고49
(10. 2.16)</x:t>
  </x:si>
  <x:si>
    <x:t>옥련동 620-1 일원</x:t>
  </x:si>
  <x:si>
    <x:t>중구 운서동 1008 일원</x:t>
  </x:si>
  <x:si>
    <x:t>인고255
(15.9.30)</x:t>
  </x:si>
  <x:si>
    <x:t>서고4
(05.7.12)</x:t>
  </x:si>
  <x:si>
    <x:t>연수구 송도동 33-2 일원</x:t>
  </x:si>
  <x:si>
    <x:t>인고85
(07. 5. 7)</x:t>
  </x:si>
  <x:si>
    <x:t>동고39
(12.07.09)</x:t>
  </x:si>
  <x:si>
    <x:t>남동구 논현동 587-16</x:t>
  </x:si>
  <x:si>
    <x:t>옥련동 620-7 일원</x:t>
  </x:si>
  <x:si>
    <x:t>남동구 서창동 577-1</x:t>
  </x:si>
  <x:si>
    <x:t>청라2지구공유수면매립사업지구</x:t>
  </x:si>
  <x:si>
    <x:t>학익동 409-8 일원</x:t>
  </x:si>
  <x:si>
    <x:t>인고18
(18. 4. 9)</x:t>
  </x:si>
  <x:si>
    <x:t>서고54
(18. 4.30)</x:t>
  </x:si>
  <x:si>
    <x:t>검단지구택지22호어린이공원</x:t>
  </x:si>
  <x:si>
    <x:t>인고7
(09. 1.12)</x:t>
  </x:si>
  <x:si>
    <x:t>루원시티 2호 
근린공원</x:t>
  </x:si>
  <x:si>
    <x:t>서구 마전동 산91 일원</x:t>
  </x:si>
  <x:si>
    <x:t>소래구역지구단위계획완충녹지2</x:t>
  </x:si>
  <x:si>
    <x:t>인고53
(08. 3.31)</x:t>
  </x:si>
  <x:si>
    <x:t>주공2단지 
경관1녹지</x:t>
  </x:si>
  <x:si>
    <x:t>경제청91
(09.2.24)</x:t>
  </x:si>
  <x:si>
    <x:t>소래구역지구단위계획완충녹지1</x:t>
  </x:si>
  <x:si>
    <x:t>건고73
(81. 3.13)</x:t>
  </x:si>
  <x:si>
    <x:t>1호공원
(아암물류단지)</x:t>
  </x:si>
  <x:si>
    <x:t>남동고20
(20.2.12)</x:t>
  </x:si>
  <x:si>
    <x:t>토담공원
(검단3호공원)</x:t>
  </x:si>
  <x:si>
    <x:t>인고124
(00.7.6)</x:t>
  </x:si>
  <x:si>
    <x:t>서운산단 
완충녹지10</x:t>
  </x:si>
  <x:si>
    <x:t>청라 66호 
경관녹지</x:t>
  </x:si>
  <x:si>
    <x:t>청라호수공원
(청라14호)</x:t>
  </x:si>
  <x:si>
    <x:t>연수구 동춘동 199일원</x:t>
  </x:si>
  <x:si>
    <x:t>서구 금곡동 산194 일원</x:t>
  </x:si>
  <x:si>
    <x:t>하얀공원(서창5호어린이공원)</x:t>
  </x:si>
  <x:si>
    <x:t>국제업무단지 14호
경관녹지</x:t>
  </x:si>
  <x:si>
    <x:t>인고33
(04.2.24)</x:t>
  </x:si>
  <x:si>
    <x:t xml:space="preserve">주안2,4동
재정비촉진지구 </x:t>
  </x:si>
  <x:si>
    <x:t>대건학교옆구역
(주거)녹지</x:t>
  </x:si>
  <x:si>
    <x:t>인고42
(01. 4. 3)</x:t>
  </x:si>
  <x:si>
    <x:t>재경부
(07.10.2)</x:t>
  </x:si>
  <x:si>
    <x:t>인고61
(00. 4.14)</x:t>
  </x:si>
  <x:si>
    <x:t>장성제공원
(서운산업단지2)</x:t>
  </x:si>
  <x:si>
    <x:t>인고77
(16. 4.25)</x:t>
  </x:si>
  <x:si>
    <x:t>인고46
(98. 2.19)</x:t>
  </x:si>
  <x:si>
    <x:t>인고67
(17. 4. 3)</x:t>
  </x:si>
  <x:si>
    <x:t>용현학익4블럭도시개발사업</x:t>
  </x:si>
  <x:si>
    <x:t>연수구 동춘동 950 일원</x:t>
  </x:si>
  <x:si>
    <x:t>인고43
(16. 3.21)</x:t>
  </x:si>
  <x:si>
    <x:t>인고9
(97.1.13)</x:t>
  </x:si>
  <x:si>
    <x:t>인고20
(18. 1.29)</x:t>
  </x:si>
  <x:si>
    <x:t>*실제준공:66789㎡</x:t>
  </x:si>
  <x:si>
    <x:t>오류동 680-4 번지 일원</x:t>
  </x:si>
  <x:si>
    <x:t>서고20
(13. 3.22)</x:t>
  </x:si>
  <x:si>
    <x:t>인고172
(06. 9.25)</x:t>
  </x:si>
  <x:si>
    <x:t>부평구 삼산동 106-57 일원</x:t>
  </x:si>
  <x:si>
    <x:t>부평고114
(20.09.14)</x:t>
  </x:si>
  <x:si>
    <x:t>인고1521
(89.8.28.)</x:t>
  </x:si>
  <x:si>
    <x:t>건고593
(89.10.21.)</x:t>
  </x:si>
  <x:si>
    <x:t>경제청37
(14.02.17)</x:t>
  </x:si>
  <x:si>
    <x:t>중구 운서동 2706-3 일원</x:t>
  </x:si>
  <x:si>
    <x:t>메아리공원(서창6호어린이공원)</x:t>
  </x:si>
  <x:si>
    <x:t>서구 마전동 산159-2 일원</x:t>
  </x:si>
  <x:si>
    <x:t>인고208
(94.11.29)</x:t>
  </x:si>
  <x:si>
    <x:t>인고143
(02. 6.24)</x:t>
  </x:si>
  <x:si>
    <x:t>부평구 산곡동 228-1 일원</x:t>
  </x:si>
  <x:si>
    <x:t>연수구 동춘동 769-24 일원</x:t>
  </x:si>
  <x:si>
    <x:t>인고101
(09. 4. 6)</x:t>
  </x:si>
  <x:si>
    <x:t>인고247
(02.11. 4)</x:t>
  </x:si>
  <x:si>
    <x:t>인고349
(18.12.31.)</x:t>
  </x:si>
  <x:si>
    <x:t>중구 운서동 산296-15 일원</x:t>
  </x:si>
  <x:si>
    <x:t>국토부218
(10. 4.16)</x:t>
  </x:si>
  <x:si>
    <x:t>부평구 십정동 186-90 일원</x:t>
  </x:si>
  <x:si>
    <x:t>인고311
(20.08.10)</x:t>
  </x:si>
  <x:si>
    <x:t>인고198
(94.11.12.)</x:t>
  </x:si>
  <x:si>
    <x:t>중구 운북동 산107-2 일원</x:t>
  </x:si>
  <x:si>
    <x:t>국해부132
(16.03.25)</x:t>
  </x:si>
  <x:si>
    <x:t>인고280
(97.12.17.)</x:t>
  </x:si>
  <x:si>
    <x:t>건고568
(85.12.24.)</x:t>
  </x:si>
  <x:si>
    <x:t>남동고118
(20. 7. 7)</x:t>
  </x:si>
  <x:si>
    <x:t>남동고39
(17. 4. 21)</x:t>
  </x:si>
  <x:si>
    <x:t>인고108
(07. 5.23)</x:t>
  </x:si>
  <x:si>
    <x:t>인고9
(2018.01.22)</x:t>
  </x:si>
  <x:si>
    <x:t>인고169
(20.05.25)</x:t>
  </x:si>
  <x:si>
    <x:t>서구 불로동 247-29 일원</x:t>
  </x:si>
  <x:si>
    <x:t>인고178
(17. 7.24)</x:t>
  </x:si>
  <x:si>
    <x:t>인고163
(20. 5.25)</x:t>
  </x:si>
  <x:si>
    <x:t>인고403
(20.11.23)</x:t>
  </x:si>
  <x:si>
    <x:t>인고 247
(06.12.21)</x:t>
  </x:si>
  <x:si>
    <x:t>경제청145
(16. 7. 4)</x:t>
  </x:si>
  <x:si>
    <x:t>동고 20
(04. 5.13)</x:t>
  </x:si>
  <x:si>
    <x:t>인고248
(02.11. 4)</x:t>
  </x:si>
  <x:si>
    <x:t>남동고20
(20. 2.12.)</x:t>
  </x:si>
  <x:si>
    <x:t>미추홀고53
(19. 5. 7.)</x:t>
  </x:si>
  <x:si>
    <x:t>인고116
(06.07.18)</x:t>
  </x:si>
  <x:si>
    <x:t>중구 운남동 1764-6 일원</x:t>
  </x:si>
  <x:si>
    <x:t>인고154
(20.10.30)</x:t>
  </x:si>
  <x:si>
    <x:t>인고183
(2020.6.1)</x:t>
  </x:si>
  <x:si>
    <x:t>인고286
(19. 9. 9)</x:t>
  </x:si>
  <x:si>
    <x:t>인고74
(18.04.09.)</x:t>
  </x:si>
  <x:si>
    <x:t>중구 중산동 1914-5 일원</x:t>
  </x:si>
  <x:si>
    <x:t>인고274
(10.09.28)</x:t>
  </x:si>
  <x:si>
    <x:t>남동177
(15.12.11)</x:t>
  </x:si>
  <x:si>
    <x:t>남동구 도림동 96-12 일원</x:t>
  </x:si>
  <x:si>
    <x:t>인고339
(92. 6.30)</x:t>
  </x:si>
  <x:si>
    <x:t>인고201
(20.06.15)</x:t>
  </x:si>
  <x:si>
    <x:t>인고285
(12.11.26)</x:t>
  </x:si>
  <x:si>
    <x:t>인고140
(13. 8. 26.)</x:t>
  </x:si>
  <x:si>
    <x:t>건고317
(86.07.22)</x:t>
  </x:si>
  <x:si>
    <x:t>남동고54
(05.12.05.)</x:t>
  </x:si>
  <x:si>
    <x:t>인고228
(03.12.02)</x:t>
  </x:si>
  <x:si>
    <x:t>인고132
(97. 6.18)</x:t>
  </x:si>
  <x:si>
    <x:t>인고170
(20.05.25)</x:t>
  </x:si>
  <x:si>
    <x:t>인고205
(09. 6.29)</x:t>
  </x:si>
  <x:si>
    <x:t>인고255
(11. 9.14)</x:t>
  </x:si>
  <x:si>
    <x:t>흰여울공원(서창1호어린이공원)</x:t>
  </x:si>
  <x:si>
    <x:t>인고138
(93.10.25)</x:t>
  </x:si>
  <x:si>
    <x:t>인고392
(19.12.16)</x:t>
  </x:si>
  <x:si>
    <x:t>건고423
(89. 8. 3)</x:t>
  </x:si>
  <x:si>
    <x:t>동고234
(04. 12. 27.)</x:t>
  </x:si>
  <x:si>
    <x:t>부평구 삼산동 184-8 일원</x:t>
  </x:si>
  <x:si>
    <x:t>건고462
(86.10.16)</x:t>
  </x:si>
  <x:si>
    <x:t>서구 당하동 산125-14 일원</x:t>
  </x:si>
  <x:si>
    <x:t>인고333
(09.11. 2)</x:t>
  </x:si>
  <x:si>
    <x:t>인고165
(91.12.22)</x:t>
  </x:si>
  <x:si>
    <x:t>남동구 간석동 438-1 일원</x:t>
  </x:si>
  <x:si>
    <x:t>연수구 동춘동 774-6 일원</x:t>
  </x:si>
  <x:si>
    <x:t>서구 청라동 101-12 일원</x:t>
  </x:si>
  <x:si>
    <x:t>서구 왕길동 128-13 일원</x:t>
  </x:si>
  <x:si>
    <x:t>경제청222
(16.11.14)</x:t>
  </x:si>
  <x:si>
    <x:t>국토부335
(18.6.18)</x:t>
  </x:si>
  <x:si>
    <x:t>인고168
(20.05.25)</x:t>
  </x:si>
  <x:si>
    <x:t>인고97
(15. 4.27.)</x:t>
  </x:si>
  <x:si>
    <x:t>남동고141
(19.10.25)</x:t>
  </x:si>
  <x:si>
    <x:t>남동고39
(01.8.31.)</x:t>
  </x:si>
  <x:si>
    <x:t>인고118
(98.06.05)</x:t>
  </x:si>
  <x:si>
    <x:t>경제청48
(17.12.11)</x:t>
  </x:si>
  <x:si>
    <x:t>서구 청라동 101-10 일원</x:t>
  </x:si>
  <x:si>
    <x:t>부평고 114
(20.04.08)</x:t>
  </x:si>
  <x:si>
    <x:t>국토부470
(07.11. 6)</x:t>
  </x:si>
  <x:si>
    <x:t>인고348
(20.09.04).</x:t>
  </x:si>
  <x:si>
    <x:t>인고867
(08.11.24)</x:t>
  </x:si>
  <x:si>
    <x:t>인고119
(19. 5.20)</x:t>
  </x:si>
  <x:si>
    <x:t>동고19
(18. 5. 16.)</x:t>
  </x:si>
  <x:si>
    <x:t>중구 운남동 1206-1 일원</x:t>
  </x:si>
  <x:si>
    <x:t>인고228
(12.8.27.)</x:t>
  </x:si>
  <x:si>
    <x:t>부평구 삼산동 440-4 일원</x:t>
  </x:si>
  <x:si>
    <x:t>강화고114
(18. 2.14)</x:t>
  </x:si>
  <x:si>
    <x:t>인고301
(20.07.20)</x:t>
  </x:si>
  <x:si>
    <x:t>인고125
(96. 7.29)</x:t>
  </x:si>
  <x:si>
    <x:t>지경부101
(10. 5.12)</x:t>
  </x:si>
  <x:si>
    <x:t>인고223
(94.12.15.)</x:t>
  </x:si>
  <x:si>
    <x:t>미고132
(19.11.11)</x:t>
  </x:si>
  <x:si>
    <x:t>인고290
(16.11.21)</x:t>
  </x:si>
  <x:si>
    <x:t>경제청123
(15. 6. 1)</x:t>
  </x:si>
  <x:si>
    <x:t>인고141
(99.10. 7)</x:t>
  </x:si>
  <x:si>
    <x:t>인고264
(18.11.05)</x:t>
  </x:si>
  <x:si>
    <x:t>인고105
(08.10.20)</x:t>
  </x:si>
  <x:si>
    <x:t>국해부818
(11.12.27)</x:t>
  </x:si>
  <x:si>
    <x:t>인고311
(16.12.12)</x:t>
  </x:si>
  <x:si>
    <x:t>인고275
(17.11.20)</x:t>
  </x:si>
  <x:si>
    <x:t>서구 청라동 105-155 일원</x:t>
  </x:si>
  <x:si>
    <x:t>계양구 박촌동 287-36 일원</x:t>
  </x:si>
  <x:si>
    <x:t>인고173
(09. 6. 8)</x:t>
  </x:si>
  <x:si>
    <x:t>서구 마전동 산120-12 일원</x:t>
  </x:si>
  <x:si>
    <x:t>경제청42
(17.11.13)</x:t>
  </x:si>
  <x:si>
    <x:t>서구 청라동 131-30 일원</x:t>
  </x:si>
  <x:si>
    <x:t>인고197
(21. 12.17)</x:t>
  </x:si>
  <x:si>
    <x:t>인고365
(09.11.30)</x:t>
  </x:si>
  <x:si>
    <x:t>인고1063
(87. 1. 8)</x:t>
  </x:si>
  <x:si>
    <x:t>부평구 부평동 756-8 일원</x:t>
  </x:si>
  <x:si>
    <x:t>부평구 십정동 186-390 일원</x:t>
  </x:si>
  <x:si>
    <x:t>서구 마전동 515-22 일원</x:t>
  </x:si>
  <x:si>
    <x:t>남동고38
(12. 4. 6)</x:t>
  </x:si>
  <x:si>
    <x:t>재경부23
(05.11.25)</x:t>
  </x:si>
  <x:si>
    <x:t>부평구 산곡1동 87-869 일원</x:t>
  </x:si>
  <x:si>
    <x:t>인고188
(13.11.25)</x:t>
  </x:si>
  <x:si>
    <x:t>인고154
(18. 7. 2)</x:t>
  </x:si>
  <x:si>
    <x:t>인고253
(19.12.30)</x:t>
  </x:si>
  <x:si>
    <x:t>부평구 삼산동 294-5 일원</x:t>
  </x:si>
  <x:si>
    <x:t>가좌주공2단지
주택재건축정비사업</x:t>
  </x:si>
  <x:si>
    <x:t>부평구 삼산동 294-9 일원</x:t>
  </x:si>
  <x:si>
    <x:t>인고222
(13.12. 1)</x:t>
  </x:si>
  <x:si>
    <x:t>부평구 삼산동 184-11 일원</x:t>
  </x:si>
  <x:si>
    <x:t>부평고66
(11.12.12)</x:t>
  </x:si>
  <x:si>
    <x:t>서구 경서동 124-34 일원</x:t>
  </x:si>
  <x:si>
    <x:t>중구 운서동 3073-1 일원</x:t>
  </x:si>
  <x:si>
    <x:t>인고291
(10.10.11)</x:t>
  </x:si>
  <x:si>
    <x:t>송도랜드마크씨티
2호 근린공원</x:t>
  </x:si>
  <x:si>
    <x:t>부평구 부평동 634-1 일원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</x:si>
  <x:si>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5"/>
            <x:color rgb="ff000000"/>
          </x:rPr>
        </mc:Fallback>
      </mc:AlternateContent>
      <x:t>이야기꽃어린이공원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</x:rPr>
        </mc:Fallback>
      </mc:AlternateContent>
      <x:t xml:space="preserve">
(부평목련아파트)</x:t>
    </x:r>
  </x:si>
  <x:si>
    <x:t>부평구 삼산동 448-6 일원</x:t>
  </x:si>
  <x:si>
    <x:t>부평구 삼산동 441-5 일원</x:t>
  </x:si>
  <x:si>
    <x:t>인고331
(08.12.22)</x:t>
  </x:si>
  <x:si>
    <x:t>인고352
(10.12.16)</x:t>
  </x:si>
  <x:si>
    <x:t>남동고185
(15.12.24)</x:t>
  </x:si>
  <x:si>
    <x:t>인고210
(20.06.15)</x:t>
  </x:si>
  <x:si>
    <x:t>인고180
(98.10. 8)</x:t>
  </x:si>
  <x:si>
    <x:t>연수구 동춘동 717-29 일원</x:t>
  </x:si>
  <x:si>
    <x:t>서구 청라동 171-21 일원</x:t>
  </x:si>
  <x:si>
    <x:t>서구 청라동 101-13 일원</x:t>
  </x:si>
  <x:si>
    <x:t>인고384
(09.12.14)</x:t>
  </x:si>
  <x:si>
    <x:t>부평구 삼산동 440-2 일원</x:t>
  </x:si>
  <x:si>
    <x:t>서구 가정동 284-339 일원</x:t>
  </x:si>
  <x:si>
    <x:t>연수구 송도동 109-2 일원</x:t>
  </x:si>
  <x:si>
    <x:t>서구 마전동 240-10 일원</x:t>
  </x:si>
  <x:si>
    <x:t>인고275
(95.12.28)</x:t>
  </x:si>
  <x:si>
    <x:t>계양구 하야동 64-29 일원</x:t>
  </x:si>
  <x:si>
    <x:t>인고93
(15. 4.27.)</x:t>
  </x:si>
  <x:si>
    <x:t>부평구 삼산동 451-5 일원</x:t>
  </x:si>
  <x:si>
    <x:t>인고153
(15. 6.29)</x:t>
  </x:si>
  <x:si>
    <x:t>계양구87
(17. 7.28)</x:t>
  </x:si>
  <x:si>
    <x:t>경제청91
(09. 2.24)</x:t>
  </x:si>
  <x:si>
    <x:t>계양구 다남동 101-7 일원</x:t>
  </x:si>
  <x:si>
    <x:t>인고119
(02. 5.13)</x:t>
  </x:si>
  <x:si>
    <x:t>부평구 삼산동 449-4 일원</x:t>
  </x:si>
  <x:si>
    <x:t>인고278
(09.12. 2)</x:t>
  </x:si>
  <x:si>
    <x:t>부평구 삼산동 453-5 일원</x:t>
  </x:si>
  <x:si>
    <x:t>송도지구 국제업무단지10호 완충녹지</x:t>
  </x:si>
  <x:si>
    <x:t>부평구 삼산동 448-8 일원</x:t>
  </x:si>
  <x:si>
    <x:t>부평구 삼산동 106-19 일원</x:t>
  </x:si>
  <x:si>
    <x:t>서구 청라동 101-14 일원</x:t>
  </x:si>
  <x:si>
    <x:t>강화군 강화읍 옥림리 750-12공</x:t>
  </x:si>
  <x:si>
    <x:t>부평구 삼산동 450-4 일원</x:t>
  </x:si>
  <x:si>
    <x:t>검단일반산업단지
검단당하2녹지</x:t>
  </x:si>
  <x:si>
    <x:t>지경부42
(05.05.09)</x:t>
  </x:si>
  <x:si>
    <x:t>인고250
(19.12.30)</x:t>
  </x:si>
  <x:si>
    <x:t>인고280
(12.11.19)</x:t>
  </x:si>
  <x:si>
    <x:t>부평구 삼산동 279-4 일원</x:t>
  </x:si>
  <x:si>
    <x:t>남동구 간석동 144-1 일원</x:t>
  </x:si>
  <x:si>
    <x:t>부평구 삼산동 279-1 일원</x:t>
  </x:si>
  <x:si>
    <x:t>서구 청라동 104-218 일원</x:t>
  </x:si>
  <x:si>
    <x:t>동고234
(04.12.27)</x:t>
  </x:si>
  <x:si>
    <x:t>부평구 삼산동 279-5 일원</x:t>
  </x:si>
  <x:si>
    <x:t>남동구 남촌동 518번지 일원</x:t>
  </x:si>
  <x:si>
    <x:t>남동고87
(12. 8.10)</x:t>
  </x:si>
  <x:si>
    <x:t>미고146
(19.12. 9)</x:t>
  </x:si>
  <x:si>
    <x:t>인고302
(10.10.25)</x:t>
  </x:si>
  <x:si>
    <x:t>인고186
(16. 8. 8)</x:t>
  </x:si>
  <x:si>
    <x:t>인고193
(17. 8.21)</x:t>
  </x:si>
  <x:si>
    <x:t>인고336
(11.12.26)</x:t>
  </x:si>
  <x:si>
    <x:t>인고132
(09. 4.27)</x:t>
  </x:si>
  <x:si>
    <x:t>알록달록공원(십정4주택2재개발공원)</x:t>
  </x:si>
  <x:si>
    <x:t>백석공원(검단일반산업단지라호공원)</x:t>
  </x:si>
  <x:si>
    <x:t>부평구 삼산동 441-3 일원</x:t>
  </x:si>
  <x:si>
    <x:t>인고197
(00.11. 6)</x:t>
  </x:si>
  <x:si>
    <x:t>부평구 삼산동 279-6 일원</x:t>
  </x:si>
  <x:si>
    <x:t>경제청289
(14.10.27)</x:t>
  </x:si>
  <x:si>
    <x:t>부평구 삼산동 450-2 일원</x:t>
  </x:si>
  <x:si>
    <x:t>남동구 간석동 939-5 일원</x:t>
  </x:si>
  <x:si>
    <x:t>중구 운남동 1690-14 일원</x:t>
  </x:si>
  <x:si>
    <x:t>부평구 삼산동 453-3 일원</x:t>
  </x:si>
  <x:si>
    <x:t>남동구 서창동 614-1, -2</x:t>
  </x:si>
  <x:si>
    <x:t>인고224
(12. 8.27)</x:t>
  </x:si>
  <x:si>
    <x:t>검단일반산업단지
검단당하1녹지</x:t>
  </x:si>
  <x:si>
    <x:t>주안2,4동재정비촉진(주안11구역)</x:t>
  </x:si>
  <x:si>
    <x:t>재경부53
(06.12. 5)</x:t>
  </x:si>
  <x:si>
    <x:t>인고310
(95. 8.29)</x:t>
  </x:si>
  <x:si>
    <x:t>인고255
(15. 9.30)</x:t>
  </x:si>
  <x:si>
    <x:t>인고198
(13.12. 2)</x:t>
  </x:si>
  <x:si>
    <x:t>중구 운남동 1113-59 일원</x:t>
  </x:si>
  <x:si>
    <x:t>인고121
(11. 5.23)</x:t>
  </x:si>
  <x:si>
    <x:t>연수구 동춘동 산58-7 일원</x:t>
  </x:si>
  <x:si>
    <x:t>검암동 525-4, 525-9 일원</x:t>
  </x:si>
  <x:si>
    <x:t>연수구 청학동 504-6 일원</x:t>
  </x:si>
  <x:si>
    <x:t>인고118
(98. 6.12)</x:t>
  </x:si>
  <x:si>
    <x:t>인고316
(19.10.28)</x:t>
  </x:si>
  <x:si>
    <x:t>경제청46
(19. 9.30)</x:t>
  </x:si>
  <x:si>
    <x:t>중구 운남동 1745-10 일원</x:t>
  </x:si>
  <x:si>
    <x:t>인고245
(15. 9.21)</x:t>
  </x:si>
  <x:si>
    <x:t>남동구 구월동 1215-32 일원</x:t>
  </x:si>
  <x:si>
    <x:t>경제청134
(16. 6.27)</x:t>
  </x:si>
  <x:si>
    <x:t>인고130
(11. 6. 7)</x:t>
  </x:si>
  <x:si>
    <x:t>4,5공구
(인접 공유수면 포함)</x:t>
  </x:si>
  <x:si>
    <x:t>중구 운서동 3076-4 일원</x:t>
  </x:si>
  <x:si>
    <x:t>인고274
(10. 9.28)</x:t>
  </x:si>
  <x:si>
    <x:t>인고286
(12.11.26)</x:t>
  </x:si>
  <x:si>
    <x:t>주안2,4동재정비촉진 (미추A구역)</x:t>
  </x:si>
  <x:si>
    <x:t>중구 운남동 1727-29 일원</x:t>
  </x:si>
  <x:si>
    <x:t>주안2,4동재정비촉진 (미추B구역)</x:t>
  </x:si>
  <x:si>
    <x:t>인고 253
(18.10.29)</x:t>
  </x:si>
  <x:si>
    <x:t>인고109
(09. 4. 6)</x:t>
  </x:si>
  <x:si>
    <x:t>연수구 동춘동 산45-2 일원</x:t>
  </x:si>
  <x:si>
    <x:t>가좌라이프빌라
주택재건축 1녹지</x:t>
  </x:si>
  <x:si>
    <x:t>인고178
(94.10.24)</x:t>
  </x:si>
  <x:si>
    <x:t>인고151
(18. 6.25)</x:t>
  </x:si>
  <x:si>
    <x:t>가좌라이프빌라 주택재건축 정비구역</x:t>
  </x:si>
  <x:si>
    <x:t>인고199
(13.12. 2)</x:t>
  </x:si>
  <x:si>
    <x:t>인고425
(10. 1. 4)</x:t>
  </x:si>
  <x:si>
    <x:t>인고140
(13. 8.26)</x:t>
  </x:si>
  <x:si>
    <x:t>동고 26
(17. 4.20)</x:t>
  </x:si>
  <x:si>
    <x:t>남동고73
(11. 9.16)</x:t>
  </x:si>
  <x:si>
    <x:t>연수고38
(12. 4.23)</x:t>
  </x:si>
  <x:si>
    <x:t>인고231
(11. 9.19)</x:t>
  </x:si>
  <x:si>
    <x:t>남동고60
(05.12.29)</x:t>
  </x:si>
  <x:si>
    <x:t>국토부947
(12.12.27)</x:t>
  </x:si>
  <x:si>
    <x:t>인고193
(11. 8. 8)</x:t>
  </x:si>
  <x:si>
    <x:t>부평구 삼산동 451-7 일원</x:t>
  </x:si>
  <x:si>
    <x:t>남동구 장수동 807-1 일원</x:t>
  </x:si>
  <x:si>
    <x:t>경제청227
(16.12.12)</x:t>
  </x:si>
  <x:si>
    <x:t>중구 운남동 1733-36 일원</x:t>
  </x:si>
  <x:si>
    <x:t>인고139
(10. 5.24)</x:t>
  </x:si>
  <x:si>
    <x:t>미추홀구 주안동 320-1 일원</x:t>
  </x:si>
  <x:si>
    <x:t>재경부58
(08. 6. 3)</x:t>
  </x:si>
  <x:si>
    <x:t>주안2,4동재정비촉진 (미추C구역)</x:t>
  </x:si>
  <x:si>
    <x:t>인고159
(13. 9.30)</x:t>
  </x:si>
  <x:si>
    <x:t>가좌라이프빌라
주택재건축 3녹지</x:t>
  </x:si>
  <x:si>
    <x:t>인고241
(10. 8.16)</x:t>
  </x:si>
  <x:si>
    <x:t>인고376
(10.12.13)</x:t>
  </x:si>
  <x:si>
    <x:t>남동고76
(12. 7. 6)</x:t>
  </x:si>
  <x:si>
    <x:t>남구 67
(11.10.24)</x:t>
  </x:si>
  <x:si>
    <x:t>북항배후부지 지구단위계획(2단계)</x:t>
  </x:si>
  <x:si>
    <x:t>인고185
(00.10.16)</x:t>
  </x:si>
  <x:si>
    <x:t>서구 경서동 산253-1 일원</x:t>
  </x:si>
  <x:si>
    <x:t>인고249
(10. 8.30.)</x:t>
  </x:si>
  <x:si>
    <x:t>인고317
(19.10.28)</x:t>
  </x:si>
  <x:si>
    <x:t>연고122
(18.12.10)</x:t>
  </x:si>
  <x:si>
    <x:t>재경부41
(06.10.31)</x:t>
  </x:si>
  <x:si>
    <x:t>경제청29
(17. 6. 5)</x:t>
  </x:si>
  <x:si>
    <x:t>남고 86
(15. 7.27)</x:t>
  </x:si>
  <x:si>
    <x:t>도란뜰공원(송도16호어린이공원)</x:t>
  </x:si>
  <x:si>
    <x:t>중구 운북동 290-63 일원</x:t>
  </x:si>
  <x:si>
    <x:t>대헌학교뒤·송림4구역주거환경개선</x:t>
  </x:si>
  <x:si>
    <x:t>인고300
(16.12. 5)</x:t>
  </x:si>
  <x:si>
    <x:t>경제청185
(16. 8.16)</x:t>
  </x:si>
  <x:si>
    <x:t>인고137
(19. 6.17)</x:t>
  </x:si>
  <x:si>
    <x:t>푸름공원(첨단산업클러스터2호)</x:t>
  </x:si>
  <x:si>
    <x:t>남동구 논현동 763-2 일원</x:t>
  </x:si>
  <x:si>
    <x:t>중구 운북동 933-69 일원</x:t>
  </x:si>
  <x:si>
    <x:t>국토부898
(13.12.30)</x:t>
  </x:si>
  <x:si>
    <x:t>미추홀구 주안동 592-15 일원</x:t>
  </x:si>
  <x:si>
    <x:t>검단8호녹지
(오류8호완충녹지)</x:t>
  </x:si>
  <x:si>
    <x:t>연수구 동춘동 514-2 일원</x:t>
  </x:si>
  <x:si>
    <x:t>중구 중산동 1935-13 일원</x:t>
  </x:si>
  <x:si>
    <x:t>부평구 부개동 120-343 일원</x:t>
  </x:si>
  <x:si>
    <x:t>인고323
(11.12.26)</x:t>
  </x:si>
  <x:si>
    <x:t>부평구 삼산동 11-81 일원</x:t>
  </x:si>
  <x:si>
    <x:t>중구 송월동1가 10-28 일원</x:t>
  </x:si>
  <x:si>
    <x:t>햇무리공원(국제화복합단지4호)</x:t>
  </x:si>
  <x:si>
    <x:t>인공1807
(21.06.28.)</x:t>
  </x:si>
  <x:si>
    <x:t>인고266
(20. 7. 1)</x:t>
  </x:si>
  <x:si>
    <x:t>동고 50
(19. 8.23)</x:t>
  </x:si>
  <x:si>
    <x:t>중구 운북동 산73-35 일원</x:t>
  </x:si>
  <x:si>
    <x:t>북항배후부지 지구단위계획(1단계)</x:t>
  </x:si>
  <x:si>
    <x:t>인고208
(09. 6.29)</x:t>
  </x:si>
  <x:si>
    <x:t>인고287
(20. 7.13.)</x:t>
  </x:si>
  <x:si>
    <x:t>미단시티 2단계(20년 이관)</x:t>
  </x:si>
  <x:si>
    <x:t>경제청30
(19. 6.27)</x:t>
  </x:si>
  <x:si>
    <x:t>재경주23
(05.11.25)</x:t>
  </x:si>
  <x:si>
    <x:t>인고427
(20.12.07.)</x:t>
  </x:si>
  <x:si>
    <x:t>인고291
(12.12.24)</x:t>
  </x:si>
  <x:si>
    <x:t>인고145
(03. 7. 14.)</x:t>
  </x:si>
  <x:si>
    <x:t>인고101
(10 .4.12)</x:t>
  </x:si>
  <x:si>
    <x:t>중구 중산동 1871-6 일원</x:t>
  </x:si>
  <x:si>
    <x:t>인고49
(19. 3. 11.)</x:t>
  </x:si>
  <x:si>
    <x:t>서구 경서동 509-18 일원</x:t>
  </x:si>
  <x:si>
    <x:t>안양골공원
(12호 근린공원)</x:t>
  </x:si>
  <x:si>
    <x:t>어울림공원(첨단산업클러스터5호)</x:t>
  </x:si>
  <x:si>
    <x:t>인고199
(15. 8.10)</x:t>
  </x:si>
  <x:si>
    <x:t>중구 운북동 1352-7 일원</x:t>
  </x:si>
  <x:si>
    <x:t>인고151
(18.6.25.)</x:t>
  </x:si>
  <x:si>
    <x:t>미추홀고135
(20.08.31.)</x:t>
  </x:si>
  <x:si>
    <x:t>인고178
(02. 8.12)</x:t>
  </x:si>
  <x:si>
    <x:t>중구 운북동 199-32 일원</x:t>
  </x:si>
  <x:si>
    <x:t>인고100
(09. 4. 6)</x:t>
  </x:si>
  <x:si>
    <x:t>남동구 간석동 산15-1 일원</x:t>
  </x:si>
  <x:si>
    <x:t>경제경248
(11.12.21)</x:t>
  </x:si>
  <x:si>
    <x:t>파크골프공원
(28호 근린공원)</x:t>
  </x:si>
  <x:si>
    <x:t>중구 중산동 1938-39 일원</x:t>
  </x:si>
  <x:si>
    <x:t>계양구 둑실동 116-4 일원</x:t>
  </x:si>
  <x:si>
    <x:t>남동고73
(19.06.14)</x:t>
  </x:si>
  <x:si>
    <x:t>인고355
(10.12. 6)</x:t>
  </x:si>
  <x:si>
    <x:t>반딧불이공원
(청학사거리공원)</x:t>
  </x:si>
  <x:si>
    <x:t>남동고54
(05. 12. 5)</x:t>
  </x:si>
  <x:si>
    <x:t>건고561
(88.11.23.)</x:t>
  </x:si>
  <x:si>
    <x:t>서고74  (10.12.30)</x:t>
  </x:si>
  <x:si>
    <x:t>인고208
(21. 6.28)</x:t>
  </x:si>
  <x:si>
    <x:t>중구 운북동 1353-14 일원</x:t>
  </x:si>
  <x:si>
    <x:t>인고128
(05. 7. 11)</x:t>
  </x:si>
  <x:si>
    <x:t>미단씨티1단계, 2015년 이관</x:t>
  </x:si>
  <x:si>
    <x:t>남동고157
(20.10. 8.)</x:t>
  </x:si>
  <x:si>
    <x:t>경제청175
(10. 3.29)</x:t>
  </x:si>
  <x:si>
    <x:t>하늘2-3, 중구청 이관(2021)</x:t>
  </x:si>
  <x:si>
    <x:t>인고425
(10.12. 2)</x:t>
  </x:si>
  <x:si>
    <x:t>혜윰공원(첨단산업클러스터3호)</x:t>
  </x:si>
  <x:si>
    <x:t>연수구 동춘동 산53-58 일원</x:t>
  </x:si>
  <x:si>
    <x:t>인고286
(12.11.26.)</x:t>
  </x:si>
  <x:si>
    <x:t>남동고118
(11.12.30.)</x:t>
  </x:si>
  <x:si>
    <x:t>인고213
(01.11.01)</x:t>
  </x:si>
  <x:si>
    <x:t>인고1476
(15.07.20)</x:t>
  </x:si>
  <x:si>
    <x:t>경제청39
(14. 2.17)</x:t>
  </x:si>
  <x:si>
    <x:t>인고 1521
(89.06.28.)</x:t>
  </x:si>
  <x:si>
    <x:t>인고222
(94.12.15)</x:t>
  </x:si>
  <x:si>
    <x:t>인고267
(17.11.20)</x:t>
  </x:si>
  <x:si>
    <x:t>하늘도시1단계, 2015년 이관</x:t>
  </x:si>
  <x:si>
    <x:t>지경부160
(08.11.10.)</x:t>
  </x:si>
  <x:si>
    <x:t>인고410
(20.11.30.)</x:t>
  </x:si>
  <x:si>
    <x:t>인고190
(06.10.25)</x:t>
  </x:si>
  <x:si>
    <x:t>서구 석남동 322-32 일원</x:t>
  </x:si>
  <x:si>
    <x:t>서구 불로동 산128-7 일원</x:t>
  </x:si>
  <x:si>
    <x:t>미단씨티2단계, 2020년 이관</x:t>
  </x:si>
  <x:si>
    <x:t>인고253
(18.10.29.)</x:t>
  </x:si>
  <x:si>
    <x:t>인고439
(21.10.18)</x:t>
  </x:si>
  <x:si>
    <x:t>남동구 논현동 756-5 일원</x:t>
  </x:si>
  <x:si>
    <x:t>건고568
(85.12.24)</x:t>
  </x:si>
  <x:si>
    <x:t>중구 운남동 1711-62 일원</x:t>
  </x:si>
  <x:si>
    <x:t>인고159
(14. 7.21)</x:t>
  </x:si>
  <x:si>
    <x:t>남동구 간석동 산36-7 일원</x:t>
  </x:si>
  <x:si>
    <x:t>인고164
(04.09.13.)</x:t>
  </x:si>
  <x:si>
    <x:t>남동구 논현동 66-96 일원</x:t>
  </x:si>
  <x:si>
    <x:t>지경부42
(08.05.09)</x:t>
  </x:si>
  <x:si>
    <x:t>인고1154
(08.12.22)</x:t>
  </x:si>
  <x:si>
    <x:t>남동구 구월동 산1-14 일원</x:t>
  </x:si>
  <x:si>
    <x:t>잎새공원(송도11호어린이공원)</x:t>
  </x:si>
  <x:si>
    <x:t>주안2,4동재정비
(주안11)</x:t>
  </x:si>
  <x:si>
    <x:t>인고348
(10.12. 6)</x:t>
  </x:si>
  <x:si>
    <x:t>인고248
(06.12.21)</x:t>
  </x:si>
  <x:si>
    <x:t>인고222
(09. 7.13)</x:t>
  </x:si>
  <x:si>
    <x:t>건고561
(88.11.23)</x:t>
  </x:si>
  <x:si>
    <x:t>인고76
(18. 4. 2.)</x:t>
  </x:si>
  <x:si>
    <x:t>인고2550
(20.11.30)</x:t>
  </x:si>
  <x:si>
    <x:t>인고 74
(18.04.09.)</x:t>
  </x:si>
  <x:si>
    <x:t>계양구01
(09. 1.12)</x:t>
  </x:si>
  <x:si>
    <x:t>인고130
(16. 6.13)</x:t>
  </x:si>
  <x:si>
    <x:t>인고282
(97.12.17)</x:t>
  </x:si>
  <x:si>
    <x:t>인고183
(95. 9.26)</x:t>
  </x:si>
  <x:si>
    <x:t>건고138
(97. 6.16)</x:t>
  </x:si>
  <x:si>
    <x:t>인고137
(19.06.17)</x:t>
  </x:si>
  <x:si>
    <x:t>인고383
(10.12.20)</x:t>
  </x:si>
  <x:si>
    <x:t>인고208
(00.11.22)</x:t>
  </x:si>
  <x:si>
    <x:t>인천고71
(21.04.05)</x:t>
  </x:si>
  <x:si>
    <x:t>인고244
(18.10.15)</x:t>
  </x:si>
  <x:si>
    <x:t>인고203
(20.06.15)</x:t>
  </x:si>
  <x:si>
    <x:t>인고152
(04. 8.30)</x:t>
  </x:si>
  <x:si>
    <x:t>남동구 서창동 558-1 일원</x:t>
  </x:si>
  <x:si>
    <x:t>인고201
(13.12. 2)</x:t>
  </x:si>
  <x:si>
    <x:t>건고310
(95.09.02)</x:t>
  </x:si>
  <x:si>
    <x:t>인고425
(20.12. 7.)</x:t>
  </x:si>
  <x:si>
    <x:t>인고269
(14.12.15)</x:t>
  </x:si>
  <x:si>
    <x:t>인고221
(14.11.10)</x:t>
  </x:si>
  <x:si>
    <x:t>서구 원당동 산108-1 일원</x:t>
  </x:si>
  <x:si>
    <x:t>인고217
(16. 9.12)</x:t>
  </x:si>
  <x:si>
    <x:t>경제청94
(11. 5.11)</x:t>
  </x:si>
  <x:si>
    <x:t>인고194
(06.10.25)</x:t>
  </x:si>
  <x:si>
    <x:t>인고158
(10. 6.27)</x:t>
  </x:si>
  <x:si>
    <x:t>경제청113
(16. 5.31)</x:t>
  </x:si>
  <x:si>
    <x:t>인고246
(10. 8.23)</x:t>
  </x:si>
  <x:si>
    <x:t>인고182
(16. 7.25)</x:t>
  </x:si>
  <x:si>
    <x:t>인고233
(10. 8. 2)</x:t>
  </x:si>
  <x:si>
    <x:t>인고195
(97. 8.21)</x:t>
  </x:si>
  <x:si>
    <x:t>서구 원당동 산111-24 일원</x:t>
  </x:si>
  <x:si>
    <x:t>인고142
(99.10.14)</x:t>
  </x:si>
  <x:si>
    <x:t>부평고375
(21.02.25)</x:t>
  </x:si>
  <x:si>
    <x:t>인고143
(16.06.20)</x:t>
  </x:si>
  <x:si>
    <x:t>인고172
(20.05.25)</x:t>
  </x:si>
  <x:si>
    <x:t>계양구 귤현동 산1-10 일원</x:t>
  </x:si>
  <x:si>
    <x:t>인고 149
(11. 6.20)</x:t>
  </x:si>
  <x:si>
    <x:t>인고140
(19. 6.24)</x:t>
  </x:si>
  <x:si>
    <x:t>인고206
(20.06.15)</x:t>
  </x:si>
  <x:si>
    <x:t>인고290
(15.11. 9)</x:t>
  </x:si>
  <x:si>
    <x:t>인고395
(21. 9. 6)</x:t>
  </x:si>
  <x:si>
    <x:t>아라공원(송도17호어린이공원)</x:t>
  </x:si>
  <x:si>
    <x:t>서구 마전동 273-14 일원</x:t>
  </x:si>
  <x:si>
    <x:t>인고236
(12. 9. 3)</x:t>
  </x:si>
  <x:si>
    <x:t>인고306
(16.12.5.)</x:t>
  </x:si>
  <x:si>
    <x:t>미추홀구 주안동 504-4 일원</x:t>
  </x:si>
  <x:si>
    <x:t>미추홀고143
(18.10.08)</x:t>
  </x:si>
  <x:si>
    <x:t>인천고500
(21.12.13.)</x:t>
  </x:si>
  <x:si>
    <x:t>서구 원당동 824-11 일원</x:t>
  </x:si>
  <x:si>
    <x:t>초록빛공원
(학익3-2소공원)</x:t>
  </x:si>
  <x:si>
    <x:t>인고351
(10.12.06)</x:t>
  </x:si>
  <x:si>
    <x:t>서구 불로동 산153-4 일원</x:t>
  </x:si>
  <x:si>
    <x:t>부평고66
(18.08.02)</x:t>
  </x:si>
  <x:si>
    <x:t>인고209
(09.6.29.)</x:t>
  </x:si>
  <x:si>
    <x:t>인고336
(08.12.22)</x:t>
  </x:si>
  <x:si>
    <x:t>인고207
(20.06.15)</x:t>
  </x:si>
  <x:si>
    <x:t>인고285
(11.11.14)</x:t>
  </x:si>
  <x:si>
    <x:t>강화군 강화읍 관청리 산8-1 일원</x:t>
  </x:si>
  <x:si>
    <x:t>인고230
(18. 9.27)</x:t>
  </x:si>
  <x:si>
    <x:t>인고126
(00. 7. 5)</x:t>
  </x:si>
  <x:si>
    <x:t>서구 왕길동 130-31 일원</x:t>
  </x:si>
  <x:si>
    <x:t>인고299
(15.11.16)</x:t>
  </x:si>
  <x:si>
    <x:t>경제345
(15.12.31)</x:t>
  </x:si>
  <x:si>
    <x:t>미추홀고58
(19.05.27)</x:t>
  </x:si>
  <x:si>
    <x:t>부평구 십정동 186-380 일원</x:t>
  </x:si>
  <x:si>
    <x:t>서구 원당동 산125-1 일원</x:t>
  </x:si>
  <x:si>
    <x:t>부평구 십정동 436-2 일원</x:t>
  </x:si>
  <x:si>
    <x:t>서구 왕길동 산113-1 일원</x:t>
  </x:si>
  <x:si>
    <x:t>인고112
(20.03.30)</x:t>
  </x:si>
  <x:si>
    <x:t>인고219
(08.10.13)</x:t>
  </x:si>
  <x:si>
    <x:t>서구 원창동 381-114 일원</x:t>
  </x:si>
  <x:si>
    <x:t>꼬마과학공원(십정4주택1재개발공원)</x:t>
  </x:si>
  <x:si>
    <x:t>인고162
(20.05.25)</x:t>
  </x:si>
  <x:si>
    <x:t>인고318
(17.12.26)</x:t>
  </x:si>
  <x:si>
    <x:t>인고157
(07. 7.30)</x:t>
  </x:si>
  <x:si>
    <x:t>인고147
(14. 7. 7)</x:t>
  </x:si>
  <x:si>
    <x:t>인고391
(19.12.16)</x:t>
  </x:si>
  <x:si>
    <x:t>인고212
(18. 9.10)</x:t>
  </x:si>
  <x:si>
    <x:t>건고815
(92.12.18)</x:t>
  </x:si>
  <x:si>
    <x:t>창리2지역주택조합
아파트
경관녹지</x:t>
  </x:si>
  <x:si>
    <x:r>
      <x:t xml:space="preserve">너울가지공원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4"/>
            <x:color rgb="ff000000"/>
          </x:rPr>
        </mc:Fallback>
      </mc:AlternateContent>
      <x:t>(테크노파크2호공원)</x:t>
    </x:r>
  </x:si>
  <x:si>
    <x:r>
      <x:t xml:space="preserve">포리마루소공원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</x:rPr>
        </mc:Fallback>
      </mc:AlternateContent>
      <x:t>(북항목재단지3)</x:t>
    </x:r>
  </x:si>
  <x:si>
    <x:t>강화군 강화읍 월곳리 753-1</x:t>
  </x:si>
  <x:si>
    <x:r>
      <x:t xml:space="preserve">꿈나래공원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4"/>
            <x:color rgb="ff000000"/>
          </x:rPr>
        </mc:Fallback>
      </mc:AlternateContent>
      <x:t>(학익3-2어린이공원)</x:t>
    </x:r>
  </x:si>
  <x:si>
    <x:r>
      <x:t xml:space="preserve">꿈자람공원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4"/>
            <x:color rgb="ff000000"/>
          </x:rPr>
        </mc:Fallback>
      </mc:AlternateContent>
      <x:t>(학익3-1어린이공원)</x:t>
    </x:r>
  </x:si>
  <x:si>
    <x:r>
      <x:t xml:space="preserve">씨사이드파크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(영종하늘도시506호)</x:t>
    </x:r>
  </x:si>
  <x:si>
    <x:r>
      <x:t xml:space="preserve">송도누리공원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(첨단산업클러스터)</x:t>
    </x:r>
  </x:si>
  <x:si>
    <x:r>
      <x:t>강화군 함허동천지구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8"/>
            <x:color rgb="ff000000"/>
          </x:rPr>
        </mc:Fallback>
      </mc:AlternateContent>
      <x:t>(산73-1)</x:t>
    </x:r>
  </x:si>
  <x:si>
    <x:r>
      <x:t>강화군 함허동천지구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8"/>
            <x:color rgb="ff000000"/>
          </x:rPr>
        </mc:Fallback>
      </mc:AlternateContent>
      <x:t>(산56-3)</x:t>
    </x:r>
  </x:si>
  <x:si>
    <x:r>
      <x:t xml:space="preserve">꿈꾸는공원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000000"/>
          </x:rPr>
        </mc:Fallback>
      </mc:AlternateContent>
      <x:t>(첨단산업클러스터1호)</x:t>
    </x:r>
  </x:si>
  <x:si>
    <x:r>
      <x:t>강화고114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8"/>
            <x:color rgb="ff000000"/>
          </x:rPr>
        </mc:Fallback>
      </mc:AlternateContent>
      <x:t xml:space="preserve">
(18. 8. 1)</x:t>
    </x:r>
  </x:si>
  <x:si>
    <x:t>인고198       (16. 9. 5)</x:t>
  </x:si>
  <x:si>
    <x:t>서고29         (17. 3.13)</x:t>
  </x:si>
  <x:si>
    <x:t xml:space="preserve">재경부18
(05.8.24)     </x:t>
  </x:si>
  <x:si>
    <x:t>소래구역1종지구단위계획(지하주차장중복결정)</x:t>
  </x:si>
  <x:si>
    <x:t>삼산1동삼산도시개발구역(주차장중복결정)</x:t>
  </x:si>
  <x:si>
    <x:t>남촌농수산물도매시장(시장내 중복결정)</x:t>
  </x:si>
  <x:si>
    <x:t xml:space="preserve">재경부23
(05.11.25)       </x:t>
  </x:si>
  <x:si>
    <x:t>미추홀구 도화동 985-5, 985-9</x:t>
  </x:si>
  <x:si>
    <x:t>인천검단지구택지개발
*실제준공:75516㎡</x:t>
  </x:si>
  <x:si>
    <x:t>미단씨티 개발사업
*실제준공:1668.5㎡</x:t>
  </x:si>
  <x:si>
    <x:t>국토부335      (18. 6.18)</x:t>
  </x:si>
  <x:si>
    <x:t>샛골 주택재개발,
인고24(17. 2.6)</x:t>
  </x:si>
  <x:si>
    <x:t>버들어린이공원       
(오류지구2호)</x:t>
  </x:si>
  <x:si>
    <x:t>강화군 강화읍 신문리 산14-1 일원</x:t>
  </x:si>
  <x:si>
    <x:t>서고44         (18. 3.12)</x:t>
  </x:si>
  <x:si>
    <x:t>검단지역: 왕길동 356-104일원(현재)</x:t>
  </x:si>
  <x:si>
    <x:t>개발제한구역우선해제집단취락지구단위계획</x:t>
  </x:si>
  <x:si>
    <x:t>제24호근린공원,제10호광장포함,(2-2)</x:t>
  </x:si>
  <x:si>
    <x:t>중구 운서동 2745-4, 2709-7</x:t>
  </x:si>
  <x:si>
    <x:t xml:space="preserve">주안2,4동재정비촉진(도시개발1구역) </x:t>
  </x:si>
  <x:si>
    <x:t>왕길동∼오류동
(대로3-58호변 북측)</x:t>
  </x:si>
  <x:si>
    <x:t>미추홀구 도화동 993-2, 993-3</x:t>
  </x:si>
  <x:si>
    <x:t>검단지구택지개발(저류지6,256㎡중복결정)</x:t>
  </x:si>
  <x:si>
    <x:t>인고234(17.10.10.)공원결정 폐지</x:t>
  </x:si>
  <x:si>
    <x:t>솔찬공원         
(송도24호)</x:t>
  </x:si>
  <x:si>
    <x:t>도로,수변공원,공공공지,유수지 중복결정</x:t>
  </x:si>
  <x:si>
    <x:t>인고44(16.3.21)
 공원결정폐지</x:t>
  </x:si>
  <x:si>
    <x:t>국토부967(19.1.6)
공원결정폐지</x:t>
  </x:si>
  <x:si>
    <x:t>소계:162,648
동구:141,339</x:t>
  </x:si>
  <x:si>
    <x:t>중구 신흥동3가 69-10,69-16 일원</x:t>
  </x:si>
  <x:si>
    <x:t>(주안2,4동재정비촉진, 미추6구역)</x:t>
  </x:si>
  <x:si>
    <x:t>대로3-58호선
서구 왕길동 64번지 일원</x:t>
  </x:si>
  <x:si>
    <x:t>만석동 괭이부리마을구역 주거환경개선사업</x:t>
  </x:si>
  <x:si>
    <x:t>인고311(16.12.12)
공원결정 폐지</x:t>
  </x:si>
  <x:si>
    <x:t>인고152(15.6.29)
공원결정폐지</x:t>
  </x:si>
  <x:si>
    <x:t>(주안2,4동재정비촉진, 미추5구역)</x:t>
  </x:si>
  <x:si>
    <x:t>경제청219        (16.11.7)</x:t>
  </x:si>
  <x:si>
    <x:t>미단씨티 개발사업
*실제준공:1077.7㎡</x:t>
  </x:si>
  <x:si>
    <x:t>(주안2,4동재정비촉진, 미추7구역)</x:t>
  </x:si>
  <x:si>
    <x:t>인천항 영종도 준설토 투기장 항만재개발</x:t>
  </x:si>
  <x:si>
    <x:t>금송구역주택재개발,인고24(17. 2.6)</x:t>
  </x:si>
  <x:si>
    <x:t>송도 대우자동차판매㈜부지 도시개발사업</x:t>
  </x:si>
  <x:si>
    <x:t>인고231        (18. 9.27)</x:t>
  </x:si>
  <x:si>
    <x:t>2020년 12월 경제청-&gt;연수구 관리이관</x:t>
  </x:si>
  <x:si>
    <x:t>검단지역: 오류동 799-6일원(현재)</x:t>
  </x:si>
  <x:si>
    <x:t>검단지역: 왕길동 529-4일원(현재)</x:t>
  </x:si>
  <x:si>
    <x:t>괭이부리소공원
(괭이부리마을
공원1)</x:t>
  </x:si>
  <x:si>
    <x:t>(주안2,4동재정비촉진, 미추3구역)</x:t>
  </x:si>
  <x:si>
    <x:t>광로2-4호선
서구 왕길동 64번지 일원</x:t>
  </x:si>
  <x:si>
    <x:t>지경부 2010-99
(10.05.11)</x:t>
  </x:si>
  <x:si>
    <x:t>국토부967(19.1.6)공원결정 폐지</x:t>
  </x:si>
  <x:si>
    <x:t>국토부967(2019.1.6)공원결정 폐지</x:t>
  </x:si>
  <x:si>
    <x:t>중구 운서동2747-1,2808 일원</x:t>
  </x:si>
  <x:si>
    <x:t>남촌농산물도매시장경관녹지(훼손지복구)</x:t>
  </x:si>
  <x:si>
    <x:t>영종1지구/영종해안북로(공항입구JC) 주변</x:t>
  </x:si>
  <x:si>
    <x:t>2021년 7월 경제청-&gt;연수구청 관리이관</x:t>
  </x:si>
  <x:si>
    <x:t>광로3-23호선
서구 왕길동 64번지 일원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</x:si>
  <x:si>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</x:rPr>
        </mc:Fallback>
      </mc:AlternateContent>
      <x:t>다람쥐어린이공원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8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(십정동집단취락지구)</x:t>
    </x:r>
  </x:si>
  <x:si>
    <x:t>미단씨티 개발사업
*실제준공:3865㎡</x:t>
  </x:si>
  <x:si>
    <x:t>도로, 근린공원 공공공지, 유수지 중복결정</x:t>
  </x:si>
  <x:si>
    <x:t>강화군 선원면 창리 산173번지 일원</x:t>
  </x:si>
  <x:si>
    <x:r>
      <x:t xml:space="preserve">92.3.25.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000000"/>
          </x:rPr>
        </mc:Fallback>
      </mc:AlternateContent>
      <x:t>(토지개발공사에서
이관)</x:t>
    </x:r>
  </x:si>
  <x:si>
    <x:t>미추홀구 학익동 733,734,737</x:t>
  </x:si>
  <x:si>
    <x:r>
      <x:t xml:space="preserve">반월공원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(검단일반산업단지
나호공원)</x:t>
    </x:r>
  </x:si>
  <x:si>
    <x:r>
      <x:t xml:space="preserve">한들방죽공원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(검단일반산업
단지다호공원)</x:t>
    </x:r>
  </x:si>
  <x:si>
    <x:t>연수구 선학동 359</x:t>
  </x:si>
  <x:si>
    <x:t>도화지구도시개발사업</x:t>
  </x:si>
  <x:si>
    <x:t>주안동 1579-10</x:t>
  </x:si>
  <x:si>
    <x:t>연수구 연수동 603</x:t>
  </x:si>
  <x:si>
    <x:t>연수구 송도동 153</x:t>
  </x:si>
  <x:si>
    <x:t>한들1호경관녹지</x:t>
  </x:si>
  <x:si>
    <x:t>루원시티
3호경관녹지</x:t>
  </x:si>
  <x:si>
    <x:t>연수구 연수동 514</x:t>
  </x:si>
  <x:si>
    <x:t>도화동 362-7</x:t>
  </x:si>
  <x:si>
    <x:t>주안동 1512-15</x:t>
  </x:si>
  <x:si>
    <x:t>도화동 797 일원</x:t>
  </x:si>
  <x:si>
    <x:t>숭의동 231-27</x:t>
  </x:si>
  <x:si>
    <x:t>도담공원
(송도5호)</x:t>
  </x:si>
  <x:si>
    <x:t>연수구 송도동 2-8</x:t>
  </x:si>
  <x:si>
    <x:t>연수구 선학동 391</x:t>
  </x:si>
  <x:si>
    <x:t>연수구 청학동 471</x:t>
  </x:si>
  <x:si>
    <x:t>서창보금자리
5녹지</x:t>
  </x:si>
  <x:si>
    <x:t>송도12호경관녹지</x:t>
  </x:si>
  <x:si>
    <x:t>청라131호
완충녹지</x:t>
  </x:si>
  <x:si>
    <x:t>연수구 연수동 622</x:t>
  </x:si>
  <x:si>
    <x:t>*실제준공:8136㎡</x:t>
  </x:si>
  <x:si>
    <x:t>송도유원지경관녹지</x:t>
  </x:si>
  <x:si>
    <x:t>송도21호경관녹지</x:t>
  </x:si>
  <x:si>
    <x:t>송도7호경관녹지</x:t>
  </x:si>
  <x:si>
    <x:t>도화동 50-9 일원</x:t>
  </x:si>
  <x:si>
    <x:t>용현동 664-5</x:t>
  </x:si>
  <x:si>
    <x:t>연수구 송도동 2-1</x:t>
  </x:si>
  <x:si>
    <x:t>도화동 64-1 일원</x:t>
  </x:si>
  <x:si>
    <x:t>청라130호
완충녹지</x:t>
  </x:si>
  <x:si>
    <x:t>송도15호경관녹지</x:t>
  </x:si>
  <x:si>
    <x:t>송도13호경관녹지</x:t>
  </x:si>
  <x:si>
    <x:t>청라124호
완충녹지</x:t>
  </x:si>
  <x:si>
    <x:t>청라135호
완충녹지</x:t>
  </x:si>
  <x:si>
    <x:t>서창보금자리
3녹지</x:t>
  </x:si>
  <x:si>
    <x:t>청라132호
완충녹지</x:t>
  </x:si>
  <x:si>
    <x:t>청라126호
완충녹지</x:t>
  </x:si>
  <x:si>
    <x:t>청라134호
완충녹지</x:t>
  </x:si>
  <x:si>
    <x:t>청라128호
완충녹지</x:t>
  </x:si>
  <x:si>
    <x:t>청라138호
완충녹지</x:t>
  </x:si>
  <x:si>
    <x:t>청라117호
완충녹지</x:t>
  </x:si>
  <x:si>
    <x:t>시천1지구
소공원</x:t>
  </x:si>
  <x:si>
    <x:t>연수구 선학동 346</x:t>
  </x:si>
  <x:si>
    <x:t>학익동 233-4</x:t>
  </x:si>
  <x:si>
    <x:t>청라137호
완충녹지</x:t>
  </x:si>
  <x:si>
    <x:t>연수구 송도동 152</x:t>
  </x:si>
  <x:si>
    <x:t>청라142호
완충녹지</x:t>
  </x:si>
  <x:si>
    <x:t>구월보금자리
3녹지</x:t>
  </x:si>
  <x:si>
    <x:t>청라118호
완충녹지</x:t>
  </x:si>
  <x:si>
    <x:t>95.5.12.</x:t>
  </x:si>
  <x:si>
    <x:t>옥련동 4 일원</x:t>
  </x:si>
  <x:si>
    <x:t>15.09.30</x:t>
  </x:si>
  <x:si>
    <x:t>08.10.20</x:t>
  </x:si>
  <x:si>
    <x:t>07.07.21.</x:t>
  </x:si>
  <x:si>
    <x:t>마전동1131-3</x:t>
  </x:si>
  <x:si>
    <x:t>(01.5.4.)</x:t>
  </x:si>
  <x:si>
    <x:t>93.12.30</x:t>
  </x:si>
  <x:si>
    <x:t>19.05.29.</x:t>
  </x:si>
  <x:si>
    <x:t>04.09.22</x:t>
  </x:si>
  <x:si>
    <x:t>연수구 송도동 165</x:t>
  </x:si>
  <x:si>
    <x:t>옥련동 41-4 일원</x:t>
  </x:si>
  <x:si>
    <x:t>10.09.30.</x:t>
  </x:si>
  <x:si>
    <x:t>10.06.22.</x:t>
  </x:si>
  <x:si>
    <x:t>97.11.27.</x:t>
  </x:si>
  <x:si>
    <x:t>19.05.29</x:t>
  </x:si>
  <x:si>
    <x:t>마전동1125-3</x:t>
  </x:si>
  <x:si>
    <x:t>옥련동 620-3</x:t>
  </x:si>
  <x:si>
    <x:t>부평6 주택재개발</x:t>
  </x:si>
  <x:si>
    <x:t>원창동 494일원</x:t>
  </x:si>
  <x:si>
    <x:t>2019.6.22</x:t>
  </x:si>
  <x:si>
    <x:t>2020.12.31</x:t>
  </x:si>
  <x:si>
    <x:t>연수구 송도동 163</x:t>
  </x:si>
  <x:si>
    <x:t>05.10.16.</x:t>
  </x:si>
  <x:si>
    <x:t>첨단1호경관녹지</x:t>
  </x:si>
  <x:si>
    <x:t>88.11.26</x:t>
  </x:si>
  <x:si>
    <x:t>연수구 송도동 164</x:t>
  </x:si>
  <x:si>
    <x:t>2014.6.19</x:t>
  </x:si>
  <x:si>
    <x:t>10.09.30</x:t>
  </x:si>
  <x:si>
    <x:t>08.12.22</x:t>
  </x:si>
  <x:si>
    <x:t>12.12.31</x:t>
  </x:si>
  <x:si>
    <x:t>13.08.05.</x:t>
  </x:si>
  <x:si>
    <x:t>16.09.05.</x:t>
  </x:si>
  <x:si>
    <x:t>10.06.12.</x:t>
  </x:si>
  <x:si>
    <x:t>(00.12.22)</x:t>
  </x:si>
  <x:si>
    <x:t>91.12.10.</x:t>
  </x:si>
  <x:si>
    <x:t>청학동 103-20</x:t>
  </x:si>
  <x:si>
    <x:t>89.12.29</x:t>
  </x:si>
  <x:si>
    <x:t>루원시티
4호경관녹지</x:t>
  </x:si>
  <x:si>
    <x:t>십정3 주택재개발</x:t>
  </x:si>
  <x:si>
    <x:t>19.11.12</x:t>
  </x:si>
  <x:si>
    <x:t>서구 마전동 1131</x:t>
  </x:si>
  <x:si>
    <x:t>마전동1125-19</x:t>
  </x:si>
  <x:si>
    <x:t>91.9.30.</x:t>
  </x:si>
  <x:si>
    <x:t>2024.8.30</x:t>
  </x:si>
  <x:si>
    <x:t>11.10.10</x:t>
  </x:si>
  <x:si>
    <x:t>91. 6.28</x:t>
  </x:si>
  <x:si>
    <x:t>2013.6.28.</x:t>
  </x:si>
  <x:si>
    <x:t>2023.12.31</x:t>
  </x:si>
  <x:si>
    <x:t>08.06.16</x:t>
  </x:si>
  <x:si>
    <x:t>12.12.27.</x:t>
  </x:si>
  <x:si>
    <x:t>02.12.11</x:t>
  </x:si>
  <x:si>
    <x:t>88.08.16.</x:t>
  </x:si>
  <x:si>
    <x:t>98.12.16</x:t>
  </x:si>
  <x:si>
    <x:t>05.12.29</x:t>
  </x:si>
  <x:si>
    <x:t>마전동 1125</x:t>
  </x:si>
  <x:si>
    <x:t>05.09.30</x:t>
  </x:si>
  <x:si>
    <x:t>2014.6.18</x:t>
  </x:si>
  <x:si>
    <x:t>10.04.26</x:t>
  </x:si>
  <x:si>
    <x:t>05.12.23</x:t>
  </x:si>
  <x:si>
    <x:t>간석동 609-1</x:t>
  </x:si>
  <x:si>
    <x:t>07.01.04</x:t>
  </x:si>
  <x:si>
    <x:t>13.12.31</x:t>
  </x:si>
  <x:si>
    <x:t>05.12.26</x:t>
  </x:si>
  <x:si>
    <x:t>17.03.06.</x:t>
  </x:si>
  <x:si>
    <x:t>88.01.15</x:t>
  </x:si>
  <x:si>
    <x:t>98.12.26</x:t>
  </x:si>
  <x:si>
    <x:t>89.12.31</x:t>
  </x:si>
  <x:si>
    <x:t>92.12.24</x:t>
  </x:si>
  <x:si>
    <x:t>08.01.14</x:t>
  </x:si>
  <x:si>
    <x:t>19.11.08</x:t>
  </x:si>
  <x:si>
    <x:t>07.03.26</x:t>
  </x:si>
  <x:si>
    <x:t>97.12.26</x:t>
  </x:si>
  <x:si>
    <x:t>92.12.14</x:t>
  </x:si>
  <x:si>
    <x:t>14.01.17</x:t>
  </x:si>
  <x:si>
    <x:t>91.12.26</x:t>
  </x:si>
  <x:si>
    <x:t>15.08.26</x:t>
  </x:si>
  <x:si>
    <x:t>97.03.27</x:t>
  </x:si>
  <x:si>
    <x:t>1987. 4. 23</x:t>
  </x:si>
  <x:si>
    <x:t>마전동1125-5</x:t>
  </x:si>
  <x:si>
    <x:t>연희공원(특례)</x:t>
  </x:si>
  <x:si>
    <x:t>79.12.30</x:t>
  </x:si>
  <x:si>
    <x:t>95.12.28</x:t>
  </x:si>
  <x:si>
    <x:t>83.12.25</x:t>
  </x:si>
  <x:si>
    <x:t>첨단클러스터© 2호</x:t>
  </x:si>
  <x:si>
    <x:t>88. 5. 9</x:t>
  </x:si>
  <x:si>
    <x:t>91.11. 9</x:t>
  </x:si>
  <x:si>
    <x:t>2007.10.24</x:t>
  </x:si>
  <x:si>
    <x:t>98.11.23</x:t>
  </x:si>
  <x:si>
    <x:t>14.12.31.</x:t>
  </x:si>
  <x:si>
    <x:t>90.12.15</x:t>
  </x:si>
  <x:si>
    <x:t>2015.12.31</x:t>
  </x:si>
  <x:si>
    <x:t>송도동 563-6</x:t>
  </x:si>
  <x:si>
    <x:t>98.12.31</x:t>
  </x:si>
  <x:si>
    <x:t>97.09.19</x:t>
  </x:si>
  <x:si>
    <x:t>03.10.23</x:t>
  </x:si>
  <x:si>
    <x:t>02.12.17</x:t>
  </x:si>
  <x:si>
    <x:t>18.07.13</x:t>
  </x:si>
  <x:si>
    <x:t>18.10.15</x:t>
  </x:si>
  <x:si>
    <x:t>중구 운서동 2915</x:t>
  </x:si>
  <x:si>
    <x:t>중구 운남동 1508</x:t>
  </x:si>
  <x:si>
    <x:t>첨단클러스터© 4호</x:t>
  </x:si>
  <x:si>
    <x:t>97.12.23</x:t>
  </x:si>
  <x:si>
    <x:t>16.03.31</x:t>
  </x:si>
  <x:si>
    <x:t>18.11.30</x:t>
  </x:si>
  <x:si>
    <x:t>첨단클러스터© 3호</x:t>
  </x:si>
  <x:si>
    <x:t>인천대공원사업소</x:t>
  </x:si>
  <x:si>
    <x:t>97.12.11</x:t>
  </x:si>
  <x:si>
    <x:t>99.01.15.</x:t>
  </x:si>
  <x:si>
    <x:t>98.07.22</x:t>
  </x:si>
  <x:si>
    <x:t>숭의3 재개발정비사업</x:t>
  </x:si>
  <x:si>
    <x:t>송도대우자판1공원</x:t>
  </x:si>
  <x:si>
    <x:t>첨단클러스터© 
3호</x:t>
  </x:si>
  <x:si>
    <x:t>중구 운서동 3034</x:t>
  </x:si>
  <x:si>
    <x:t>중구 운남동 1543</x:t>
  </x:si>
  <x:si>
    <x:t>미단시티
1호공원</x:t>
  </x:si>
  <x:si>
    <x:t>21.07.07</x:t>
  </x:si>
  <x:si>
    <x:t>송도동 396-11</x:t>
  </x:si>
  <x:si>
    <x:t>03.12.29</x:t>
  </x:si>
  <x:si>
    <x:t>첨단클러스터© 
2호</x:t>
  </x:si>
  <x:si>
    <x:t>중구 운북동 1273</x:t>
  </x:si>
  <x:si>
    <x:t>연수구 선학동 345</x:t>
  </x:si>
  <x:si>
    <x:t>중구 운서동 2905</x:t>
  </x:si>
  <x:si>
    <x:t>용현동685 일원</x:t>
  </x:si>
  <x:si>
    <x:t>월례공원
(남동1호)</x:t>
  </x:si>
  <x:si>
    <x:t>20.06.30</x:t>
  </x:si>
  <x:si>
    <x:t>남동구 서창동 681</x:t>
  </x:si>
  <x:si>
    <x:t xml:space="preserve">    ⑬ 해안공원</x:t>
  </x:si>
  <x:si>
    <x:t>염골공원
(남동4호)</x:t>
  </x:si>
  <x:si>
    <x:t>연수구 선학동 348</x:t>
  </x:si>
  <x:si>
    <x:t>별빛공원
(선학공원)</x:t>
  </x:si>
  <x:si>
    <x:t>남동구 서창동 713</x:t>
  </x:si>
  <x:si>
    <x:t>복지공원
(남동6호)</x:t>
  </x:si>
  <x:si>
    <x:t>송도동 80-3</x:t>
  </x:si>
  <x:si>
    <x:t>남동구 도림동 631</x:t>
  </x:si>
  <x:si>
    <x:t>남동구 논현동 445</x:t>
  </x:si>
  <x:si>
    <x:t>소래어시장
소공원</x:t>
  </x:si>
  <x:si>
    <x:t>학익동 721-5</x:t>
  </x:si>
  <x:si>
    <x:t xml:space="preserve">나비어린이공원 </x:t>
  </x:si>
  <x:si>
    <x:t>18.08.28</x:t>
  </x:si>
  <x:si>
    <x:t>갯골공원
(논현1호)</x:t>
  </x:si>
  <x:si>
    <x:t>청천동 산4-6</x:t>
  </x:si>
  <x:si>
    <x:t>도화동 699-14</x:t>
  </x:si>
  <x:si>
    <x:t>문학동 403-15</x:t>
  </x:si>
  <x:si>
    <x:t>숭의1 주택건설사업</x:t>
  </x:si>
  <x:si>
    <x:t>중구 운북동 1279</x:t>
  </x:si>
  <x:si>
    <x:t>오봉공원
(도림)</x:t>
  </x:si>
  <x:si>
    <x:t>2006.5.4</x:t>
  </x:si>
  <x:si>
    <x:t>부평동 산 58 일원</x:t>
  </x:si>
  <x:si>
    <x:t>14.4.30.</x:t>
  </x:si>
  <x:si>
    <x:t>승기공원
(남동3호)</x:t>
  </x:si>
  <x:si>
    <x:t>학익동 480-7</x:t>
  </x:si>
  <x:si>
    <x:t>주안동 26-44</x:t>
  </x:si>
  <x:si>
    <x:t>21.01.27.</x:t>
  </x:si>
  <x:si>
    <x:t>21.10.13</x:t>
  </x:si>
  <x:si>
    <x:t>나루공원
(소래논현)</x:t>
  </x:si>
  <x:si>
    <x:t>서운산단 
완충녹지8</x:t>
  </x:si>
  <x:si>
    <x:t>중구 운남동 1533</x:t>
  </x:si>
  <x:si>
    <x:t>21.01.27</x:t>
  </x:si>
  <x:si>
    <x:t>중구 운서동 3110</x:t>
  </x:si>
  <x:si>
    <x:t>문학동 383-7</x:t>
  </x:si>
  <x:si>
    <x:t>연수구)
연결→완충</x:t>
  </x:si>
  <x:si>
    <x:t>서운산단 
완충녹지6</x:t>
  </x:si>
  <x:si>
    <x:t>영종하늘도시 
20호</x:t>
  </x:si>
  <x:si>
    <x:t>서운산단 
완충녹지5</x:t>
  </x:si>
  <x:si>
    <x:t>문학동 336-6</x:t>
  </x:si>
  <x:si>
    <x:t>계양공원
사업소</x:t>
  </x:si>
  <x:si>
    <x:t>남동구 만수4동 15</x:t>
  </x:si>
  <x:si>
    <x:t>문학동 391-20</x:t>
  </x:si>
  <x:si>
    <x:t xml:space="preserve">미단시티 2호 </x:t>
  </x:si>
  <x:si>
    <x:t>서운산단 
완충녹지9</x:t>
  </x:si>
  <x:si>
    <x:t>도화1주택재개발</x:t>
  </x:si>
  <x:si>
    <x:t>문학동 347-1</x:t>
  </x:si>
  <x:si>
    <x:t>2019.9.20</x:t>
  </x:si>
  <x:si>
    <x:t>1998.2.20</x:t>
  </x:si>
  <x:si>
    <x:t>실시계획
인가(최초)</x:t>
  </x:si>
  <x:si>
    <x:t>21.11.30</x:t>
  </x:si>
  <x:si>
    <x:t>학익지구일단의주택지</x:t>
  </x:si>
  <x:si>
    <x:t>서운산단 
완충녹지3</x:t>
  </x:si>
  <x:si>
    <x:t>랜드마크씨티 
11호</x:t>
  </x:si>
  <x:si>
    <x:t>준   공
연월일</x:t>
  </x:si>
  <x:si>
    <x:t>최초도시
계획결정</x:t>
  </x:si>
  <x:si>
    <x:t>서운산단 
완충녹지1</x:t>
  </x:si>
  <x:si>
    <x:t>학익동 721-6</x:t>
  </x:si>
  <x:si>
    <x:t>영종하늘도시 
13호</x:t>
  </x:si>
  <x:si>
    <x:t>2014아시아경기대회</x:t>
  </x:si>
  <x:si>
    <x:t>영종하늘도시 
19호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</x:si>
  <x:si>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남동구</x:t>
    </x:r>
    <x:r>
      <x:rPr>
        <x:rFont val="Arial"/>
        <x:sz val="10"/>
        <x:color rgb="ff000000"/>
      </x:rPr>
      <x:t>:26,031</x:t>
    </x:r>
  </x:si>
  <x:si>
    <x:t>용현4주택재개발</x:t>
  </x:si>
  <x:si>
    <x:t>서운산단 
완충녹지7</x:t>
  </x:si>
  <x:si>
    <x:t>서운산단 
완충녹지2</x:t>
  </x:si>
  <x:si>
    <x:t>랜드마크씨티 
17호</x:t>
  </x:si>
  <x:si>
    <x:t xml:space="preserve">    ① 완충녹지</x:t>
  </x:si>
  <x:si>
    <x:t>영종하늘도시 
22호</x:t>
  </x:si>
  <x:si>
    <x:t>영종하늘도시 
23호</x:t>
  </x:si>
  <x:si>
    <x:t>Ⅳ. 공원 확인 검토</x:t>
  </x:si>
  <x:si>
    <x:t>월미공원
사업소</x:t>
  </x:si>
  <x:si>
    <x:t>영종하늘도시 
11호</x:t>
  </x:si>
  <x:si>
    <x:t>영종하늘도시 
14호</x:t>
  </x:si>
  <x:si>
    <x:t>랜드마크씨티 
14호</x:t>
  </x:si>
  <x:si>
    <x:t>영종하늘도시 
21호</x:t>
  </x:si>
  <x:si>
    <x:t>어린이공원으로 변경</x:t>
  </x:si>
  <x:si>
    <x:t>2009.12.31</x:t>
  </x:si>
  <x:si>
    <x:t>랜드마크씨티 
16호</x:t>
  </x:si>
  <x:si>
    <x:t>서구 연희동 707</x:t>
  </x:si>
  <x:si>
    <x:t>연수구 송도동 1</x:t>
  </x:si>
  <x:si>
    <x:t>랜드마크씨티 
12호</x:t>
  </x:si>
  <x:si>
    <x:t>랜드마크씨티 
19호</x:t>
  </x:si>
  <x:si>
    <x:t>서구 연희동 685</x:t>
  </x:si>
  <x:si>
    <x:t>루원시티 
문화공원</x:t>
  </x:si>
  <x:si>
    <x:t>92.09.12</x:t>
  </x:si>
  <x:si>
    <x:t>서운산단 
완충녹지4</x:t>
  </x:si>
  <x:si>
    <x:t>서구 가좌동 198</x:t>
  </x:si>
  <x:si>
    <x:t>송림초교
(주거)2호</x:t>
  </x:si>
  <x:si>
    <x:t xml:space="preserve">    ② 경관녹지</x:t>
  </x:si>
  <x:si>
    <x:t>서구 연희동 698</x:t>
  </x:si>
  <x:si>
    <x:t>랜드마크씨티 
10호</x:t>
  </x:si>
  <x:si>
    <x:t>(15.12.31)</x:t>
  </x:si>
  <x:si>
    <x:t>서구 심곡동 260</x:t>
  </x:si>
  <x:si>
    <x:t xml:space="preserve">첨단클러스터
7호 </x:t>
  </x:si>
  <x:si>
    <x:t>랜드마크씨티 
18호</x:t>
  </x:si>
  <x:si>
    <x:t>마전동999-6</x:t>
  </x:si>
  <x:si>
    <x:t>랜드마크씨티 
13호</x:t>
  </x:si>
  <x:si>
    <x:t>서구 가좌4동 309</x:t>
  </x:si>
  <x:si>
    <x:t>서구 가좌4동 307</x:t>
  </x:si>
  <x:si>
    <x:t>검단택지묘지공원</x:t>
  </x:si>
  <x:si>
    <x:t>송림현대상가구역
1호</x:t>
  </x:si>
  <x:si>
    <x:t>서구 심곡동 292</x:t>
  </x:si>
  <x:si>
    <x:t>함허동천주제공원3</x:t>
  </x:si>
  <x:si>
    <x:t>마전동1007-11</x:t>
  </x:si>
  <x:si>
    <x:t>쑥공원
(경서3공원)</x:t>
  </x:si>
  <x:si>
    <x:t>광2-4호 동측</x:t>
  </x:si>
  <x:si>
    <x:t>서구 공촌동 304</x:t>
  </x:si>
  <x:si>
    <x:t>서구 가좌4동 339</x:t>
  </x:si>
  <x:si>
    <x:t>서구 검암동 681</x:t>
  </x:si>
  <x:si>
    <x:t>첨단클러스터© 
1호</x:t>
  </x:si>
  <x:si>
    <x:t>왕길동401-5</x:t>
  </x:si>
  <x:si>
    <x:t>영종하늘도시 
12호</x:t>
  </x:si>
  <x:si>
    <x:t>서구 경서동 745</x:t>
  </x:si>
  <x:si>
    <x:t>랜드마크씨티 
15호</x:t>
  </x:si>
  <x:si>
    <x:t>97.02.27</x:t>
  </x:si>
  <x:si>
    <x:t>*실제준공:7437㎡</x:t>
  </x:si>
  <x:si>
    <x:t>16.11.30</x:t>
  </x:si>
  <x:si>
    <x:t>제3호 근린공원</x:t>
  </x:si>
  <x:si>
    <x:t>서구 공촌동 313</x:t>
  </x:si>
  <x:si>
    <x:t>검단택지1호 문화공원</x:t>
  </x:si>
  <x:si>
    <x:t>91.02.01</x:t>
  </x:si>
  <x:si>
    <x:t>10.11.01</x:t>
  </x:si>
  <x:si>
    <x:t>도화동 35-5</x:t>
  </x:si>
  <x:si>
    <x:t>검단3 제 4호</x:t>
  </x:si>
  <x:si>
    <x:t>서구 가좌4동 354</x:t>
  </x:si>
  <x:si>
    <x:t>서구 경서동 739</x:t>
  </x:si>
  <x:si>
    <x:t>2012.12.27</x:t>
  </x:si>
  <x:si>
    <x:t>루원시티 7호
소공원</x:t>
  </x:si>
  <x:si>
    <x:t>93.12.31</x:t>
  </x:si>
  <x:si>
    <x:t>남촌농수산물도매시장</x:t>
  </x:si>
  <x:si>
    <x:t>18.06.28</x:t>
  </x:si>
  <x:si>
    <x:t>89.06.28</x:t>
  </x:si>
  <x:si>
    <x:t xml:space="preserve"> 마전동100-9</x:t>
  </x:si>
  <x:si>
    <x:t>함허동천주제공원2</x:t>
  </x:si>
  <x:si>
    <x:t>서구 심곡동 284</x:t>
  </x:si>
  <x:si>
    <x:t>18.05.22</x:t>
  </x:si>
  <x:si>
    <x:t>부평동 산8-1 일원</x:t>
  </x:si>
  <x:si>
    <x:t>18.12.31</x:t>
  </x:si>
  <x:si>
    <x:t>10.01.18</x:t>
  </x:si>
  <x:si>
    <x:t>18.07.15</x:t>
  </x:si>
  <x:si>
    <x:t>10.04.19</x:t>
  </x:si>
  <x:si>
    <x:t>검단택지2호 문화공원</x:t>
  </x:si>
  <x:si>
    <x:t>검단택지체육공원</x:t>
  </x:si>
  <x:si>
    <x:t>16.12.31</x:t>
  </x:si>
  <x:si>
    <x:t>매소홀
어린이공원</x:t>
  </x:si>
  <x:si>
    <x:t>서구 당하동 1041</x:t>
  </x:si>
  <x:si>
    <x:t>가좌라이프빌라
1호</x:t>
  </x:si>
  <x:si>
    <x:t>02.09.16</x:t>
  </x:si>
  <x:si>
    <x:t>02.12.31</x:t>
  </x:si>
  <x:si>
    <x:t>도시개발
1구역</x:t>
  </x:si>
  <x:si>
    <x:t>98.10.08</x:t>
  </x:si>
  <x:si>
    <x:t>87.04.20</x:t>
  </x:si>
  <x:si>
    <x:t>03.03.24</x:t>
  </x:si>
  <x:si>
    <x:t>07.09.10</x:t>
  </x:si>
  <x:si>
    <x:t>90.11.21</x:t>
  </x:si>
  <x:si>
    <x:t>백운주택
재개발지구</x:t>
  </x:si>
  <x:si>
    <x:t>17.03.13</x:t>
  </x:si>
  <x:si>
    <x:t>91.11.09</x:t>
  </x:si>
  <x:si>
    <x:t>송도동 7-51</x:t>
  </x:si>
  <x:si>
    <x:t>10.04.20</x:t>
  </x:si>
  <x:si>
    <x:t>18.05.28</x:t>
  </x:si>
  <x:si>
    <x:t>랜드마크씨티 9호</x:t>
  </x:si>
  <x:si>
    <x:t>11.04.18</x:t>
  </x:si>
  <x:si>
    <x:t>학익마루
어린이공원</x:t>
  </x:si>
  <x:si>
    <x:t>송도동 396-2</x:t>
  </x:si>
  <x:si>
    <x:t>랜드마크씨티 7호</x:t>
  </x:si>
  <x:si>
    <x:t>랜드마크씨티 2호</x:t>
  </x:si>
  <x:si>
    <x:t>3공구(NSIC)</x:t>
  </x:si>
  <x:si>
    <x:t>11.05.23</x:t>
  </x:si>
  <x:si>
    <x:t>랜드마크씨티 5호</x:t>
  </x:si>
  <x:si>
    <x:t>시)농축산유통과 관리</x:t>
  </x:si>
  <x:si>
    <x:t>11.01.17</x:t>
  </x:si>
  <x:si>
    <x:t>15.12.31</x:t>
  </x:si>
  <x:si>
    <x:t>서구 가정동 545</x:t>
  </x:si>
  <x:si>
    <x:t>송도동 310-4</x:t>
  </x:si>
  <x:si>
    <x:t>10.10.18</x:t>
  </x:si>
  <x:si>
    <x:t>송도동32-11</x:t>
  </x:si>
  <x:si>
    <x:t>도화동 43-7일원</x:t>
  </x:si>
  <x:si>
    <x:t>송도동 563-5</x:t>
  </x:si>
  <x:si>
    <x:t>송도동 308-5</x:t>
  </x:si>
  <x:si>
    <x:t>송도동 394-3</x:t>
  </x:si>
  <x:si>
    <x:t>랜드마크씨티 3호</x:t>
  </x:si>
  <x:si>
    <x:t>랜드마크씨티 1호</x:t>
  </x:si>
  <x:si>
    <x:t>부평구 부평동 487</x:t>
  </x:si>
  <x:si>
    <x:t>동구 송림동 56-7</x:t>
  </x:si>
  <x:si>
    <x:t>91.08.22</x:t>
  </x:si>
  <x:si>
    <x:t>주안3주택재개발</x:t>
  </x:si>
  <x:si>
    <x:t>대 1-502호녹지</x:t>
  </x:si>
  <x:si>
    <x:t>운남지구10녹지</x:t>
  </x:si>
  <x:si>
    <x:t>서구 가정동 529</x:t>
  </x:si>
  <x:si>
    <x:t>송도동 310-3</x:t>
  </x:si>
  <x:si>
    <x:t>송도동 395-4</x:t>
  </x:si>
  <x:si>
    <x:t>송도동 319-2</x:t>
  </x:si>
  <x:si>
    <x:t>주안동 1512-9</x:t>
  </x:si>
  <x:si>
    <x:t>송도동 308-6</x:t>
  </x:si>
  <x:si>
    <x:t>해변공원
(청라2호)</x:t>
  </x:si>
  <x:si>
    <x:t>83. 3. 14</x:t>
  </x:si>
  <x:si>
    <x:t>대2-501호선</x:t>
  </x:si>
  <x:si>
    <x:t>랜드마크씨티 6호</x:t>
  </x:si>
  <x:si>
    <x:t>송도동 397-6</x:t>
  </x:si>
  <x:si>
    <x:t>남동구 서창동 697</x:t>
  </x:si>
  <x:si>
    <x:t>송도동 397-12</x:t>
  </x:si>
  <x:si>
    <x:t>인천항만공사 소유</x:t>
  </x:si>
  <x:si>
    <x:t>송도동 393-2</x:t>
  </x:si>
  <x:si>
    <x:t>송도동 2-14</x:t>
  </x:si>
  <x:si>
    <x:t>송도동 397-3</x:t>
  </x:si>
  <x:si>
    <x:t>대 1-501호녹지</x:t>
  </x:si>
  <x:si>
    <x:t>2021.1.27</x:t>
  </x:si>
  <x:si>
    <x:t>송도동 9-32</x:t>
  </x:si>
  <x:si>
    <x:t>2021.10.13</x:t>
  </x:si>
  <x:si>
    <x:t>남동구 서창동 635</x:t>
  </x:si>
  <x:si>
    <x:t>송도동 397-9</x:t>
  </x:si>
  <x:si>
    <x:t>송도동 392-2</x:t>
  </x:si>
  <x:si>
    <x:t>남동구 서창동 675</x:t>
  </x:si>
  <x:si>
    <x:t>21.12.31</x:t>
  </x:si>
  <x:si>
    <x:t>중구 인현동 일원</x:t>
  </x:si>
  <x:si>
    <x:t>송도동 315-3</x:t>
  </x:si>
  <x:si>
    <x:t>신공항배후
지원단지</x:t>
  </x:si>
  <x:si>
    <x:t>송도동 313-2</x:t>
  </x:si>
  <x:si>
    <x:t>청라34호
근린공원</x:t>
  </x:si>
  <x:si>
    <x:t>랜드마크씨티 4호</x:t>
  </x:si>
  <x:si>
    <x:t>송도동 313-6</x:t>
  </x:si>
  <x:si>
    <x:t>서구 청라동106-2</x:t>
  </x:si>
  <x:si>
    <x:t>송도동32-13</x:t>
  </x:si>
  <x:si>
    <x:t>인천시(로봇랜드)</x:t>
  </x:si>
  <x:si>
    <x:t>가정지구
2호완충녹지</x:t>
  </x:si>
  <x:si>
    <x:t>마전동산170-7일원</x:t>
  </x:si>
  <x:si>
    <x:t>오류동 1663-9</x:t>
  </x:si>
  <x:si>
    <x:t>22.11.28.</x:t>
  </x:si>
  <x:si>
    <x:t>16.07.29.</x:t>
  </x:si>
  <x:si>
    <x:t>가정지구
1호완충녹지</x:t>
  </x:si>
  <x:si>
    <x:t>22. 3.25.</x:t>
  </x:si>
  <x:si>
    <x:t>오류동 1610-8</x:t>
  </x:si>
  <x:si>
    <x:t>청라6호 완충녹지</x:t>
  </x:si>
  <x:si>
    <x:t>청라4호 완충녹지</x:t>
  </x:si>
  <x:si>
    <x:t>검단2-11녹지</x:t>
  </x:si>
  <x:si>
    <x:t>왕길동 696-5</x:t>
  </x:si>
  <x:si>
    <x:t>노을공원
(청라3호)</x:t>
  </x:si>
  <x:si>
    <x:t>송도동 315-2</x:t>
  </x:si>
  <x:si>
    <x:t xml:space="preserve">
강화일반산업단지</x:t>
  </x:si>
  <x:si>
    <x:t>왕길동 697-5</x:t>
  </x:si>
  <x:si>
    <x:t>오류동 1655-8</x:t>
  </x:si>
  <x:si>
    <x:t>아라뱃길10녹지</x:t>
  </x:si>
  <x:si>
    <x:t>청라동 84-1 일원</x:t>
  </x:si>
  <x:si>
    <x:t>청라20호 완충녹지</x:t>
  </x:si>
  <x:si>
    <x:t>2012.12.27.</x:t>
  </x:si>
  <x:si>
    <x:t>가정지구
4호완충녹지</x:t>
  </x:si>
  <x:si>
    <x:t>오류동 1636-3</x:t>
  </x:si>
  <x:si>
    <x:t>가정지구
7호완충녹지</x:t>
  </x:si>
  <x:si>
    <x:t>2014.8.31.</x:t>
  </x:si>
  <x:si>
    <x:t>가정지구
6호완충녹지</x:t>
  </x:si>
  <x:si>
    <x:t>검단2-13녹지</x:t>
  </x:si>
  <x:si>
    <x:t>청라5호 완충녹지</x:t>
  </x:si>
  <x:si>
    <x:t>오류동 1644-10</x:t>
  </x:si>
  <x:si>
    <x:t>오류동 1666</x:t>
  </x:si>
  <x:si>
    <x:t>오류동 1644-11</x:t>
  </x:si>
  <x:si>
    <x:t>아라뱃길12녹지</x:t>
  </x:si>
  <x:si>
    <x:t>원창동 381-115</x:t>
  </x:si>
  <x:si>
    <x:t>오류동 1659-14</x:t>
  </x:si>
  <x:si>
    <x:t>가정지구
3호완충녹지</x:t>
  </x:si>
  <x:si>
    <x:t>원창동 381-1일원</x:t>
  </x:si>
  <x:si>
    <x:t>가정지구
5호완충녹지</x:t>
  </x:si>
  <x:si>
    <x:t>4-1공구(1,2)</x:t>
  </x:si>
  <x:si>
    <x:t>청라7호 완충녹지</x:t>
  </x:si>
  <x:si>
    <x:t>오류동 1663-7</x:t>
  </x:si>
  <x:si>
    <x:t>2016.12.31.</x:t>
  </x:si>
  <x:si>
    <x:t>청라24호 완충녹지</x:t>
  </x:si>
  <x:si>
    <x:t>청라동 84-9 일원</x:t>
  </x:si>
  <x:si>
    <x:t>원창동 392일원</x:t>
  </x:si>
  <x:si>
    <x:t>청라동 13-1 일원</x:t>
  </x:si>
  <x:si>
    <x:t>마전동산170-9일원</x:t>
  </x:si>
  <x:si>
    <x:t>가정지구
9호완충녹지</x:t>
  </x:si>
  <x:si>
    <x:t>석남동 642-4</x:t>
  </x:si>
  <x:si>
    <x:t>청라19호 완충녹지</x:t>
  </x:si>
  <x:si>
    <x:t>청라35호 완충녹지</x:t>
  </x:si>
  <x:si>
    <x:t>오류동 1639-13</x:t>
  </x:si>
  <x:si>
    <x:t>청라17호 완충녹지</x:t>
  </x:si>
  <x:si>
    <x:t>마전동718일원</x:t>
  </x:si>
  <x:si>
    <x:t>청라동 83-2 일원</x:t>
  </x:si>
  <x:si>
    <x:t>청라21호 완충녹지</x:t>
  </x:si>
  <x:si>
    <x:t>청라동 41-1 일원</x:t>
  </x:si>
  <x:si>
    <x:t>청라12호 완충녹지</x:t>
  </x:si>
  <x:si>
    <x:t>청라15호 완충녹지</x:t>
  </x:si>
  <x:si>
    <x:t>청라동 9-95 일원</x:t>
  </x:si>
  <x:si>
    <x:t>청라22호 완충녹지</x:t>
  </x:si>
  <x:si>
    <x:t>원창동 338일원</x:t>
  </x:si>
  <x:si>
    <x:t>가정지구
8호완충녹지</x:t>
  </x:si>
  <x:si>
    <x:t>청라25호 완충녹지</x:t>
  </x:si>
  <x:si>
    <x:t>청라29호 완충녹지</x:t>
  </x:si>
  <x:si>
    <x:t>청라23호 완충녹지</x:t>
  </x:si>
  <x:si>
    <x:t>청라동 14-1 일원</x:t>
  </x:si>
  <x:si>
    <x:t>청라34호 완충녹지</x:t>
  </x:si>
  <x:si>
    <x:t>청라10호 완충녹지</x:t>
  </x:si>
  <x:si>
    <x:t>2016.5.9.</x:t>
  </x:si>
  <x:si>
    <x:t>학익동 52-7</x:t>
  </x:si>
  <x:si>
    <x:t>청라동 55-1 일원</x:t>
  </x:si>
  <x:si>
    <x:t>학익동 704-3</x:t>
  </x:si>
  <x:si>
    <x:t>청라16호 완충녹지</x:t>
  </x:si>
  <x:si>
    <x:t>용현동 619-2</x:t>
  </x:si>
  <x:si>
    <x:t>청라33호 완충녹지</x:t>
  </x:si>
  <x:si>
    <x:t>주안동 923-3</x:t>
  </x:si>
  <x:si>
    <x:t>문학동 351-1</x:t>
  </x:si>
  <x:si>
    <x:t>청라동 62-1 일원</x:t>
  </x:si>
  <x:si>
    <x:t>용현동 623-141</x:t>
  </x:si>
  <x:si>
    <x:t>용현동 621-38</x:t>
  </x:si>
  <x:si>
    <x:t>고속1공구구획정리</x:t>
  </x:si>
  <x:si>
    <x:t>검단지구 택지개발사업</x:t>
  </x:si>
  <x:si>
    <x:t>주안동 1501</x:t>
  </x:si>
  <x:si>
    <x:t>청라동 82-2 일원</x:t>
  </x:si>
  <x:si>
    <x:t>청라18호 완충녹지</x:t>
  </x:si>
  <x:si>
    <x:t>한들제1호근린공원</x:t>
  </x:si>
  <x:si>
    <x:t>남동구 서창동 701</x:t>
  </x:si>
  <x:si>
    <x:t xml:space="preserve">    ⑤ 문화공원</x:t>
  </x:si>
  <x:si>
    <x:t>연수구 옥련동 302</x:t>
  </x:si>
  <x:si>
    <x:t>청라동 40-1 일원</x:t>
  </x:si>
  <x:si>
    <x:t>청라13호 완충녹지</x:t>
  </x:si>
  <x:si>
    <x:t>관교동 516-2</x:t>
  </x:si>
  <x:si>
    <x:t>학익동 677-3</x:t>
  </x:si>
  <x:si>
    <x:t>용현동 622-34</x:t>
  </x:si>
  <x:si>
    <x:t>남동구 서창동 684</x:t>
  </x:si>
  <x:si>
    <x:t>학익동 709-2</x:t>
  </x:si>
  <x:si>
    <x:t>영종하늘도시
묘지공원</x:t>
  </x:si>
  <x:si>
    <x:t>연수구 송도동 400</x:t>
  </x:si>
  <x:si>
    <x:t xml:space="preserve">    ⑦ 묘지공원</x:t>
  </x:si>
  <x:si>
    <x:t xml:space="preserve">    ⑥ 수변공원</x:t>
  </x:si>
  <x:si>
    <x:t>한들제4호근린공원</x:t>
  </x:si>
  <x:si>
    <x:t>학익동 693-3</x:t>
  </x:si>
  <x:si>
    <x:t>주안동 1619</x:t>
  </x:si>
  <x:si>
    <x:t xml:space="preserve">    ⑨ 역사공원</x:t>
  </x:si>
  <x:si>
    <x:t>함허동천주제공원1</x:t>
  </x:si>
  <x:si>
    <x:t>남동구 서창동 696</x:t>
  </x:si>
  <x:si>
    <x:t>한들제2호근린공원</x:t>
  </x:si>
  <x:si>
    <x:t>남동구 서창동 693</x:t>
  </x:si>
  <x:si>
    <x:t>경서3구역2공원</x:t>
  </x:si>
  <x:si>
    <x:t>샛골2호
어린이공원</x:t>
  </x:si>
  <x:si>
    <x:t>한들구역도시개발사업</x:t>
  </x:si>
  <x:si>
    <x:t>민간조성관리(포스코)</x:t>
  </x:si>
  <x:si>
    <x:t>부평동 산11-4</x:t>
  </x:si>
  <x:si>
    <x:t>효성동324-4일원</x:t>
  </x:si>
  <x:si>
    <x:t>계양구 용종동 208</x:t>
  </x:si>
  <x:si>
    <x:t>송림3구역 
1호</x:t>
  </x:si>
  <x:si>
    <x:t>검단2 택지개발 환원</x:t>
  </x:si>
  <x:si>
    <x:t>학익동 587-25</x:t>
  </x:si>
  <x:si>
    <x:t xml:space="preserve">    ⑧ 체육공원</x:t>
  </x:si>
  <x:si>
    <x:t>샛골1호
어린이공원</x:t>
  </x:si>
  <x:si>
    <x:t>2018.10.31</x:t>
  </x:si>
  <x:si>
    <x:t>송월주택재개발정비구역</x:t>
  </x:si>
  <x:si>
    <x:t>한들제3호근린공원</x:t>
  </x:si>
  <x:si>
    <x:t>인천여상주변구역</x:t>
  </x:si>
  <x:si>
    <x:t>청천동 산3-12번지</x:t>
  </x:si>
  <x:si>
    <x:t>실시계획인가(최초)</x:t>
  </x:si>
  <x:si>
    <x:t>도화구역 도시개발사업</x:t>
  </x:si>
  <x:si>
    <x:t>연수구 송도동 300</x:t>
  </x:si>
  <x:si>
    <x:t>학익3주택재개발</x:t>
  </x:si>
  <x:si>
    <x:t>계양구 서운동 204</x:t>
  </x:si>
  <x:si>
    <x:t>동양동 595번지</x:t>
  </x:si>
  <x:si>
    <x:t>사염공원
(청라5호)</x:t>
  </x:si>
  <x:si>
    <x:t>도화동 986-3</x:t>
  </x:si>
  <x:si>
    <x:t>계양구 용종동 224</x:t>
  </x:si>
  <x:si>
    <x:t>방축동8-1일원</x:t>
  </x:si>
  <x:si>
    <x:t>도원동 24-85번지</x:t>
  </x:si>
  <x:si>
    <x:t>용종동 220-1</x:t>
  </x:si>
  <x:si>
    <x:t>불로지구 
소공원5</x:t>
  </x:si>
  <x:si>
    <x:t>서구 불로동 839</x:t>
  </x:si>
  <x:si>
    <x:t>검단일반산업단지</x:t>
  </x:si>
  <x:si>
    <x:t>계양구 동양동 588</x:t>
  </x:si>
  <x:si>
    <x:t>계양구 작전동 908</x:t>
  </x:si>
  <x:si>
    <x:t>서구 석남동 산6-8</x:t>
  </x:si>
  <x:si>
    <x:t>불로지구 
소공원4</x:t>
  </x:si>
  <x:si>
    <x:t>병방동432-6</x:t>
  </x:si>
  <x:si>
    <x:t>경동 166번지 일원</x:t>
  </x:si>
  <x:si>
    <x:t>경서3구역1공원</x:t>
  </x:si>
  <x:si>
    <x:t>방축동28-1일원</x:t>
  </x:si>
  <x:si>
    <x:t>왕길동367-5</x:t>
  </x:si>
  <x:si>
    <x:t>가정공공주택지구</x:t>
  </x:si>
  <x:si>
    <x:t>검단3제1호공원</x:t>
  </x:si>
  <x:si>
    <x:t>인천교공원
(C블럭)</x:t>
  </x:si>
  <x:si>
    <x:t>경서3구역3공원</x:t>
  </x:si>
  <x:si>
    <x:t>당하지구 지구단위계획</x:t>
  </x:si>
  <x:si>
    <x:t>서운일반산업단지개발㈜</x:t>
  </x:si>
  <x:si>
    <x:t>경서3구역도시개발사업</x:t>
  </x:si>
  <x:si>
    <x:t>용종동214-3</x:t>
  </x:si>
  <x:si>
    <x:t>원당지구2호공원</x:t>
  </x:si>
  <x:si>
    <x:t>원당지구1호공원</x:t>
  </x:si>
  <x:si>
    <x:t>경서국민임대주택</x:t>
  </x:si>
  <x:si>
    <x:t>동양동575-3</x:t>
  </x:si>
  <x:si>
    <x:t>용종동213-4</x:t>
  </x:si>
  <x:si>
    <x:t>2016년 관리이관</x:t>
  </x:si>
  <x:si>
    <x:t xml:space="preserve">동양택지1녹지 </x:t>
  </x:si>
  <x:si>
    <x:t>동양동575-2</x:t>
  </x:si>
  <x:si>
    <x:t>작전동923,924</x:t>
  </x:si>
  <x:si>
    <x:t>동양동582-2</x:t>
  </x:si>
  <x:si>
    <x:t>계산구역 지구단위계획</x:t>
  </x:si>
  <x:si>
    <x:t>검단3제2호공원</x:t>
  </x:si>
  <x:si>
    <x:t>원당지구3호공원</x:t>
  </x:si>
  <x:si>
    <x:t>송림1,2구역
2녹지</x:t>
  </x:si>
  <x:si>
    <x:t>연일공원
(청라6호)</x:t>
  </x:si>
  <x:si>
    <x:t>송림동 198-13</x:t>
  </x:si>
  <x:si>
    <x:t>서구 청라동 7-3</x:t>
  </x:si>
  <x:si>
    <x:t>작전동915-3</x:t>
  </x:si>
  <x:si>
    <x:t xml:space="preserve">동양택지4녹지 </x:t>
  </x:si>
  <x:si>
    <x:t>송도1호 완충녹지</x:t>
  </x:si>
  <x:si>
    <x:t>미추2재정비촉진지구</x:t>
  </x:si>
  <x:si>
    <x:t>용현8-1구역녹지</x:t>
  </x:si>
  <x:si>
    <x:t>병방동433-4</x:t>
  </x:si>
  <x:si>
    <x:t>연수구 연수동 585</x:t>
  </x:si>
  <x:si>
    <x:t>미추3재정비촉진지구</x:t>
  </x:si>
  <x:si>
    <x:t>대2-10동측변</x:t>
  </x:si>
  <x:si>
    <x:t>계산동1084-7</x:t>
  </x:si>
  <x:si>
    <x:t>미추1재정비촉진지구</x:t>
  </x:si>
  <x:si>
    <x:t>계산동1085-5</x:t>
  </x:si>
  <x:si>
    <x:t>서구 청라동 9-92</x:t>
  </x:si>
  <x:si>
    <x:t>계산동912-1,6</x:t>
  </x:si>
  <x:si>
    <x:t>효성1 주택재개발</x:t>
  </x:si>
  <x:si>
    <x:t xml:space="preserve">동양택지3녹지 </x:t>
  </x:si>
  <x:si>
    <x:t>동양동581-2</x:t>
  </x:si>
  <x:si>
    <x:t>송림1,2구역
1녹지</x:t>
  </x:si>
  <x:si>
    <x:t>용종동215-4</x:t>
  </x:si>
  <x:si>
    <x:t>송현동 12-65</x:t>
  </x:si>
  <x:si>
    <x:t>동양동581-1</x:t>
  </x:si>
  <x:si>
    <x:t>용종동228-5</x:t>
  </x:si>
  <x:si>
    <x:t>송도3호 완충녹지</x:t>
  </x:si>
  <x:si>
    <x:t>구월녹지
(관교녹지)</x:t>
  </x:si>
  <x:si>
    <x:t>구월택지개발사업</x:t>
  </x:si>
  <x:si>
    <x:t>송림동 298 일원</x:t>
  </x:si>
  <x:si>
    <x:t>송림동 121-35</x:t>
  </x:si>
  <x:si>
    <x:t>송도6호 완충녹지</x:t>
  </x:si>
  <x:si>
    <x:t>남동구 만수동 909</x:t>
  </x:si>
  <x:si>
    <x:t>대헌학교뒤
송림4녹지</x:t>
  </x:si>
  <x:si>
    <x:t xml:space="preserve">동양택지2녹지 </x:t>
  </x:si>
  <x:si>
    <x:t>연수구 송도동 167</x:t>
  </x:si>
  <x:si>
    <x:t>논현2-15녹지</x:t>
  </x:si>
  <x:si>
    <x:t>인하까르푸
기부채납</x:t>
  </x:si>
  <x:si>
    <x:t>도화 도시개발사업</x:t>
  </x:si>
  <x:si>
    <x:t>제1유수지변녹지</x:t>
  </x:si>
  <x:si>
    <x:t>문학 도시개발사업</x:t>
  </x:si>
  <x:si>
    <x:t>송도4호 완충녹지</x:t>
  </x:si>
  <x:si>
    <x:t>제2유수지변녹지</x:t>
  </x:si>
  <x:si>
    <x:t>중구 북성동 97-9</x:t>
  </x:si>
  <x:si>
    <x:t>연수구 동춘동 946</x:t>
  </x:si>
  <x:si>
    <x:t>남동구 장수동 794</x:t>
  </x:si>
  <x:si>
    <x:t>장수구획 2녹지</x:t>
  </x:si>
  <x:si>
    <x:t>논현2-27녹지</x:t>
  </x:si>
  <x:si>
    <x:t>장수구획 3녹지</x:t>
  </x:si>
  <x:si>
    <x:t>송림3구역 녹지</x:t>
  </x:si>
  <x:si>
    <x:t>송도5호 완충녹지</x:t>
  </x:si>
  <x:si>
    <x:t>2019년 관리이관</x:t>
  </x:si>
  <x:si>
    <x:t>연수구 청학동 555</x:t>
  </x:si>
  <x:si>
    <x:t>미추4재정비촉진지구</x:t>
  </x:si>
  <x:si>
    <x:t>논현2-26녹지</x:t>
  </x:si>
  <x:si>
    <x:t>논현2-11녹지</x:t>
  </x:si>
  <x:si>
    <x:t>논현2-24녹지</x:t>
  </x:si>
  <x:si>
    <x:t>연수구 송도동 154</x:t>
  </x:si>
  <x:si>
    <x:t>남동구 도림동 719</x:t>
  </x:si>
  <x:si>
    <x:t>송도7호 완충녹지</x:t>
  </x:si>
  <x:si>
    <x:t>논현2-14녹지</x:t>
  </x:si>
  <x:si>
    <x:t>남동구 도림동 725</x:t>
  </x:si>
  <x:si>
    <x:t>연수구 송도동 148</x:t>
  </x:si>
  <x:si>
    <x:t>논현2-29녹지</x:t>
  </x:si>
  <x:si>
    <x:t>논현2-10녹지</x:t>
  </x:si>
  <x:si>
    <x:t>남동구 도림동 722</x:t>
  </x:si>
  <x:si>
    <x:t>논현2-18녹지</x:t>
  </x:si>
  <x:si>
    <x:t>논현2-17녹지</x:t>
  </x:si>
  <x:si>
    <x:t>논현2-16녹지</x:t>
  </x:si>
  <x:si>
    <x:t>남동구 도림동 720</x:t>
  </x:si>
  <x:si>
    <x:t>논현2-22녹지</x:t>
  </x:si>
  <x:si>
    <x:t>논현2-19녹지</x:t>
  </x:si>
  <x:si>
    <x:t>논현2-38녹지</x:t>
  </x:si>
  <x:si>
    <x:t>남동구 도림동 689</x:t>
  </x:si>
  <x:si>
    <x:t>논현2-28녹지</x:t>
  </x:si>
  <x:si>
    <x:t>논현2-20녹지</x:t>
  </x:si>
  <x:si>
    <x:t>논현2-49녹지</x:t>
  </x:si>
  <x:si>
    <x:t>논현2-23녹지</x:t>
  </x:si>
  <x:si>
    <x:t>논현2-48녹지</x:t>
  </x:si>
  <x:si>
    <x:t>장수구획 1녹지</x:t>
  </x:si>
  <x:si>
    <x:t>논현2-13녹지</x:t>
  </x:si>
  <x:si>
    <x:t>남동구 논현동 670</x:t>
  </x:si>
  <x:si>
    <x:t>논현2-33녹지</x:t>
  </x:si>
  <x:si>
    <x:t>논현2-41녹지</x:t>
  </x:si>
  <x:si>
    <x:t>논현2-12녹지</x:t>
  </x:si>
  <x:si>
    <x:t>논현(1)택지개발</x:t>
  </x:si>
  <x:si>
    <x:t>논현2-42녹지</x:t>
  </x:si>
  <x:si>
    <x:t>논현2-53녹지</x:t>
  </x:si>
  <x:si>
    <x:t>논현2-61녹지</x:t>
  </x:si>
  <x:si>
    <x:t>논현2-21녹지</x:t>
  </x:si>
  <x:si>
    <x:t>논현2-39녹지</x:t>
  </x:si>
  <x:si>
    <x:t>논현2-45녹지</x:t>
  </x:si>
  <x:si>
    <x:t>논현2-37녹지</x:t>
  </x:si>
  <x:si>
    <x:t>논현2-25녹지</x:t>
  </x:si>
  <x:si>
    <x:t>논현2-55녹지</x:t>
  </x:si>
  <x:si>
    <x:t>논현2-35녹지</x:t>
  </x:si>
  <x:si>
    <x:t>논현2-51녹지</x:t>
  </x:si>
  <x:si>
    <x:t>논현2-32녹지</x:t>
  </x:si>
  <x:si>
    <x:t>논현2-56녹지</x:t>
  </x:si>
  <x:si>
    <x:t>논현2-30녹지</x:t>
  </x:si>
  <x:si>
    <x:t>논현2-50녹지</x:t>
  </x:si>
  <x:si>
    <x:t>논현2-44녹지</x:t>
  </x:si>
  <x:si>
    <x:t>논현2-79녹지</x:t>
  </x:si>
  <x:si>
    <x:t>남동구 논현동 663</x:t>
  </x:si>
  <x:si>
    <x:t>논현2-58녹지</x:t>
  </x:si>
  <x:si>
    <x:t>논현2-70녹지</x:t>
  </x:si>
  <x:si>
    <x:t>논현2-52녹지</x:t>
  </x:si>
  <x:si>
    <x:t>논현2-60녹지</x:t>
  </x:si>
  <x:si>
    <x:t>논현2-40녹지</x:t>
  </x:si>
  <x:si>
    <x:t>논현2-66녹지</x:t>
  </x:si>
  <x:si>
    <x:t>논현2-57녹지</x:t>
  </x:si>
  <x:si>
    <x:t>논현2-43녹지</x:t>
  </x:si>
  <x:si>
    <x:t>논현2-47녹지</x:t>
  </x:si>
  <x:si>
    <x:t>논현2-31녹지</x:t>
  </x:si>
  <x:si>
    <x:t>논현2-34녹지</x:t>
  </x:si>
  <x:si>
    <x:t>논현2-67녹지</x:t>
  </x:si>
  <x:si>
    <x:t>논현2-36녹지</x:t>
  </x:si>
  <x:si>
    <x:t>논현2-54녹지</x:t>
  </x:si>
  <x:si>
    <x:t>논현2-75녹지</x:t>
  </x:si>
  <x:si>
    <x:t>논현2-59녹지</x:t>
  </x:si>
  <x:si>
    <x:t>구월보금자리6녹지</x:t>
  </x:si>
  <x:si>
    <x:t>논현2-46녹지</x:t>
  </x:si>
  <x:si>
    <x:t>논현2-78녹지</x:t>
  </x:si>
  <x:si>
    <x:t>논현2-62녹지</x:t>
  </x:si>
  <x:si>
    <x:t>남동구 논현동 657</x:t>
  </x:si>
  <x:si>
    <x:t>논현2-65녹지</x:t>
  </x:si>
  <x:si>
    <x:t>소래논현14녹지</x:t>
  </x:si>
  <x:si>
    <x:t>소래논현10녹지</x:t>
  </x:si>
  <x:si>
    <x:t>삼산2-12녹지</x:t>
  </x:si>
  <x:si>
    <x:t>논현2-69녹지</x:t>
  </x:si>
  <x:si>
    <x:t>남동구 논현동 681</x:t>
  </x:si>
  <x:si>
    <x:t>소래논현13녹지</x:t>
  </x:si>
  <x:si>
    <x:t>논현2-71녹지</x:t>
  </x:si>
  <x:si>
    <x:t>논현2-72녹지</x:t>
  </x:si>
  <x:si>
    <x:t>남동구 구월동 434</x:t>
  </x:si>
  <x:si>
    <x:t>논현2-76녹지</x:t>
  </x:si>
  <x:si>
    <x:t>논현2-73녹지</x:t>
  </x:si>
  <x:si>
    <x:t>소래논현12녹지</x:t>
  </x:si>
  <x:si>
    <x:t>논현2-80녹지</x:t>
  </x:si>
  <x:si>
    <x:t>삼산2-10녹지</x:t>
  </x:si>
  <x:si>
    <x:t>남동구 논현동 748</x:t>
  </x:si>
  <x:si>
    <x:t>구월보금자리5녹지</x:t>
  </x:si>
  <x:si>
    <x:t>논현2-68녹지</x:t>
  </x:si>
  <x:si>
    <x:t>소래논현11녹지</x:t>
  </x:si>
  <x:si>
    <x:t>논현2-64녹지</x:t>
  </x:si>
  <x:si>
    <x:t>구월보금자리4녹지</x:t>
  </x:si>
  <x:si>
    <x:t>논현2-74녹지</x:t>
  </x:si>
  <x:si>
    <x:t>삼산2-11녹지</x:t>
  </x:si>
  <x:si>
    <x:t>논현2-77녹지</x:t>
  </x:si>
  <x:si>
    <x:t>소래논현18녹지</x:t>
  </x:si>
  <x:si>
    <x:t>삼산1-2-5녹지</x:t>
  </x:si>
  <x:si>
    <x:t>소래논현19녹지</x:t>
  </x:si>
  <x:si>
    <x:t>삼산(2)택지개발</x:t>
  </x:si>
  <x:si>
    <x:t>삼산1-3-4녹지</x:t>
  </x:si>
  <x:si>
    <x:t>부평구 삼산동 42</x:t>
  </x:si>
  <x:si>
    <x:t>삼산1-3-8녹지</x:t>
  </x:si>
  <x:si>
    <x:t>삼산1-3-6녹지</x:t>
  </x:si>
  <x:si>
    <x:t>남동구 논현동 745</x:t>
  </x:si>
  <x:si>
    <x:t>삼산2-14녹지</x:t>
  </x:si>
  <x:si>
    <x:t>삼산2-15녹지</x:t>
  </x:si>
  <x:si>
    <x:t>논현2-63녹지</x:t>
  </x:si>
  <x:si>
    <x:t>동양동583-1</x:t>
  </x:si>
  <x:si>
    <x:t>삼산1-4-1녹지</x:t>
  </x:si>
  <x:si>
    <x:t>소래논현16녹지</x:t>
  </x:si>
  <x:si>
    <x:t>삼산1-4-3녹지</x:t>
  </x:si>
  <x:si>
    <x:t>삼산1-4-6녹지</x:t>
  </x:si>
  <x:si>
    <x:t>삼산2-13녹지</x:t>
  </x:si>
  <x:si>
    <x:t xml:space="preserve">동양택지6녹지 </x:t>
  </x:si>
  <x:si>
    <x:t>삼산1-5-2녹지</x:t>
  </x:si>
  <x:si>
    <x:t>삼산2-16녹지</x:t>
  </x:si>
  <x:si>
    <x:t>삼산1-3-5녹지</x:t>
  </x:si>
  <x:si>
    <x:t>삼산1-3-2녹지</x:t>
  </x:si>
  <x:si>
    <x:t>산곡7-2구역녹지</x:t>
  </x:si>
  <x:si>
    <x:t>삼산1-4-5녹지</x:t>
  </x:si>
  <x:si>
    <x:t>삼산1-2-1녹지</x:t>
  </x:si>
  <x:si>
    <x:t>삼산(1)택지개발</x:t>
  </x:si>
  <x:si>
    <x:t>삼산1-3-3녹지</x:t>
  </x:si>
  <x:si>
    <x:t>산곡7-3구역녹지</x:t>
  </x:si>
  <x:si>
    <x:t>산곡7-1구역녹지</x:t>
  </x:si>
  <x:si>
    <x:t>삼산1-2-2녹지</x:t>
  </x:si>
  <x:si>
    <x:t>계산의료단지녹지</x:t>
  </x:si>
  <x:si>
    <x:t>소래논현15녹지</x:t>
  </x:si>
  <x:si>
    <x:t>검단3도시개발구역</x:t>
  </x:si>
  <x:si>
    <x:t>삼산1-2-3녹지</x:t>
  </x:si>
  <x:si>
    <x:t>삼산1-4-4녹지</x:t>
  </x:si>
  <x:si>
    <x:t>삼산1-4-7녹지</x:t>
  </x:si>
  <x:si>
    <x:t>삼산1-2-4녹지</x:t>
  </x:si>
  <x:si>
    <x:t>삼산1-4-9녹지</x:t>
  </x:si>
  <x:si>
    <x:t>삼산1-3-7녹지</x:t>
  </x:si>
  <x:si>
    <x:t>부개구역도시개발사업</x:t>
  </x:si>
  <x:si>
    <x:t>삼산1-3-1녹지</x:t>
  </x:si>
  <x:si>
    <x:t>마전지구 지구단위계획</x:t>
  </x:si>
  <x:si>
    <x:t xml:space="preserve">동양택지7녹지 </x:t>
  </x:si>
  <x:si>
    <x:t>소래논현17녹지</x:t>
  </x:si>
  <x:si>
    <x:t>산곡2-1구역녹지</x:t>
  </x:si>
  <x:si>
    <x:t>구산도시개발사업</x:t>
  </x:si>
  <x:si>
    <x:t>불로지구 
소공원2</x:t>
  </x:si>
  <x:si>
    <x:t xml:space="preserve">동양택지5녹지 </x:t>
  </x:si>
  <x:si>
    <x:t>불로지구 
소공원3</x:t>
  </x:si>
  <x:si>
    <x:t>삼산1-4-2녹지</x:t>
  </x:si>
  <x:si>
    <x:t>청라82호 완충녹지</x:t>
  </x:si>
  <x:si>
    <x:t>십정지구단위계획구역</x:t>
  </x:si>
  <x:si>
    <x:t>하동지구 소공원</x:t>
  </x:si>
  <x:si>
    <x:t>청라60호 완충녹지</x:t>
  </x:si>
  <x:si>
    <x:t>불로지구 
소공원1</x:t>
  </x:si>
  <x:si>
    <x:t>청라64호 완충녹지</x:t>
  </x:si>
  <x:si>
    <x:t>청라59호 완충녹지</x:t>
  </x:si>
  <x:si>
    <x:t>청라73호 완충녹지</x:t>
  </x:si>
  <x:si>
    <x:t>삼산1-4-8녹지</x:t>
  </x:si>
  <x:si>
    <x:t>삼산(3)택지개발</x:t>
  </x:si>
  <x:si>
    <x:t>청라65호 완충녹지</x:t>
  </x:si>
  <x:si>
    <x:t>산곡2-2구역녹지</x:t>
  </x:si>
  <x:si>
    <x:t>삼산1-5-1녹지</x:t>
  </x:si>
  <x:si>
    <x:t>청라69호 완충녹지</x:t>
  </x:si>
  <x:si>
    <x:t>루원시티도시개발구역</x:t>
  </x:si>
  <x:si>
    <x:t>창영지구
주거환경개선</x:t>
  </x:si>
  <x:si>
    <x:t>루원시티2호
문화공원</x:t>
  </x:si>
  <x:si>
    <x:t>94.02.22</x:t>
  </x:si>
  <x:si>
    <x:t>청라70호 완충녹지</x:t>
  </x:si>
  <x:si>
    <x:t>첨단클러스터© 1호</x:t>
  </x:si>
  <x:si>
    <x:t>청라107호
완충녹지</x:t>
  </x:si>
  <x:si>
    <x:t>동구 송현동 60</x:t>
  </x:si>
  <x:si>
    <x:t>학익1구역주택재개발</x:t>
  </x:si>
  <x:si>
    <x:t>주안동 1418-93</x:t>
  </x:si>
  <x:si>
    <x:t>청라72호 완충녹지</x:t>
  </x:si>
  <x:si>
    <x:t>화수화평
주택재개발</x:t>
  </x:si>
  <x:si>
    <x:t>위      치</x:t>
  </x:si>
  <x:si>
    <x:t>송림1,2동 
3호</x:t>
  </x:si>
  <x:si>
    <x:t>송림1,2동 
2호</x:t>
  </x:si>
  <x:si>
    <x:t>청라76호 완충녹지</x:t>
  </x:si>
  <x:si>
    <x:t>14.08.31</x:t>
  </x:si>
  <x:si>
    <x:t>청라3호
완충녹지</x:t>
  </x:si>
  <x:si>
    <x:t>97.08.21</x:t>
  </x:si>
  <x:si>
    <x:t>학익동 686-11</x:t>
  </x:si>
  <x:si>
    <x:t>청라9호
완충녹지</x:t>
  </x:si>
  <x:si>
    <x:t>청라14호
완충녹지</x:t>
  </x:si>
  <x:si>
    <x:t>07.06.19</x:t>
  </x:si>
  <x:si>
    <x:t>16.05.25</x:t>
  </x:si>
  <x:si>
    <x:t>간석초교주변주택재개발</x:t>
  </x:si>
  <x:si>
    <x:t>18.07.10</x:t>
  </x:si>
  <x:si>
    <x:t>14.03.18</x:t>
  </x:si>
  <x:si>
    <x:t>청라115호
완충녹지</x:t>
  </x:si>
  <x:si>
    <x:t>16.05.09</x:t>
  </x:si>
  <x:si>
    <x:t>11.10.31</x:t>
  </x:si>
  <x:si>
    <x:t>15.04.30</x:t>
  </x:si>
  <x:si>
    <x:t>17.11.14</x:t>
  </x:si>
  <x:si>
    <x:t>동구 화수동 7-7</x:t>
  </x:si>
  <x:si>
    <x:t>10.12.31</x:t>
  </x:si>
  <x:si>
    <x:t>루원시티1호
문화공원</x:t>
  </x:si>
  <x:si>
    <x:t>03.08.22</x:t>
  </x:si>
  <x:si>
    <x:t>05.09.23</x:t>
  </x:si>
  <x:si>
    <x:t>06.05.04</x:t>
  </x:si>
  <x:si>
    <x:t>19.11.15</x:t>
  </x:si>
  <x:si>
    <x:t>루원시티3호
문화공원</x:t>
  </x:si>
  <x:si>
    <x:t>99.10.21</x:t>
  </x:si>
  <x:si>
    <x:t>17.05.02</x:t>
  </x:si>
  <x:si>
    <x:t>08.11.17</x:t>
  </x:si>
  <x:si>
    <x:t>동구 송림동 70-5</x:t>
  </x:si>
  <x:si>
    <x:t>98.09.16</x:t>
  </x:si>
  <x:si>
    <x:t>청라1호
완충녹지</x:t>
  </x:si>
  <x:si>
    <x:t>17.12.21</x:t>
  </x:si>
  <x:si>
    <x:t>12.05.31</x:t>
  </x:si>
  <x:si>
    <x:t>청라2호
완충녹지</x:t>
  </x:si>
  <x:si>
    <x:t>11.03.31</x:t>
  </x:si>
  <x:si>
    <x:t>11.06.20</x:t>
  </x:si>
  <x:si>
    <x:t>19.06.26</x:t>
  </x:si>
  <x:si>
    <x:t>16.05.02</x:t>
  </x:si>
  <x:si>
    <x:t>청라101호
완충녹지</x:t>
  </x:si>
  <x:si>
    <x:t>94.05.18</x:t>
  </x:si>
  <x:si>
    <x:t>10.06.07</x:t>
  </x:si>
  <x:si>
    <x:t>송림1,2동 
1호</x:t>
  </x:si>
  <x:si>
    <x:t>청라100호
완충녹지</x:t>
  </x:si>
  <x:si>
    <x:t>98.03.31</x:t>
  </x:si>
  <x:si>
    <x:t>19.03.11</x:t>
  </x:si>
  <x:si>
    <x:t>청라116호
완충녹지</x:t>
  </x:si>
  <x:si>
    <x:t>10.09.28</x:t>
  </x:si>
  <x:si>
    <x:t>17.06.30</x:t>
  </x:si>
  <x:si>
    <x:t>18.09.30</x:t>
  </x:si>
  <x:si>
    <x:t>청라11호
완충녹지</x:t>
  </x:si>
  <x:si>
    <x:t xml:space="preserve">랜드마크씨티
1호 </x:t>
  </x:si>
  <x:si>
    <x:t>14.03.31</x:t>
  </x:si>
  <x:si>
    <x:t>청라104호
완충녹지</x:t>
  </x:si>
  <x:si>
    <x:t>18.10.31</x:t>
  </x:si>
  <x:si>
    <x:t>청라67호경관녹지</x:t>
  </x:si>
  <x:si>
    <x:t>주안4주택재개발</x:t>
  </x:si>
  <x:si>
    <x:t>부평구 구산동 368</x:t>
  </x:si>
  <x:si>
    <x:t>청학도시관리계획</x:t>
  </x:si>
  <x:si>
    <x:t>공   원   명</x:t>
  </x:si>
  <x:si>
    <x:t>운서지구
녹지 2</x:t>
  </x:si>
  <x:si>
    <x:t>신공항배후지원단지</x:t>
  </x:si>
  <x:si>
    <x:t>운서지구
녹지 3</x:t>
  </x:si>
  <x:si>
    <x:t>면    적(㎡)</x:t>
  </x:si>
  <x:si>
    <x:t>청라8호
완충녹지</x:t>
  </x:si>
  <x:si>
    <x:t>문학도시개발사업</x:t>
  </x:si>
  <x:si>
    <x:t>조성계획결정(최초)</x:t>
  </x:si>
  <x:si>
    <x:t>청라66호경관녹지</x:t>
  </x:si>
  <x:si>
    <x:t>소      계</x:t>
  </x:si>
  <x:si>
    <x:t>토지소유현황(㎡)</x:t>
  </x:si>
  <x:si>
    <x:t>미단씨티3호
경관녹지</x:t>
  </x:si>
  <x:si>
    <x:t>운서지구
녹지 1</x:t>
  </x:si>
  <x:si>
    <x:t>문학동 산20-1</x:t>
  </x:si>
  <x:si>
    <x:t>운서지구
녹지 4</x:t>
  </x:si>
  <x:si>
    <x:t>금송구역
주택재개발</x:t>
  </x:si>
  <x:si>
    <x:t>삼산1-11녹지</x:t>
  </x:si>
  <x:si>
    <x:t>도화동 53-64일원</x:t>
  </x:si>
  <x:si>
    <x:t>송림3주택재개발</x:t>
  </x:si>
  <x:si>
    <x:t>부평구 구산동 364</x:t>
  </x:si>
  <x:si>
    <x:t>도화4주택재개발</x:t>
  </x:si>
  <x:si>
    <x:t>미단씨티2호
경관녹지</x:t>
  </x:si>
  <x:si>
    <x:t>만석동 22-1 일원</x:t>
  </x:si>
  <x:si>
    <x:t>작전동918-1</x:t>
  </x:si>
  <x:si>
    <x:t>청학일단의주택지</x:t>
  </x:si>
  <x:si>
    <x:t>남동구 서창동 592</x:t>
  </x:si>
  <x:si>
    <x:t>간석지구녹지-2</x:t>
  </x:si>
  <x:si>
    <x:t>가정지구
1호경관녹지</x:t>
  </x:si>
  <x:si>
    <x:t>동산지구(주거)녹지</x:t>
  </x:si>
  <x:si>
    <x:t>구월보금자리지구</x:t>
  </x:si>
  <x:si>
    <x:t>남동구 서창동 742</x:t>
  </x:si>
  <x:si>
    <x:t>십정2주거환경개선사업</x:t>
  </x:si>
  <x:si>
    <x:t>운서지구
토지구획사업</x:t>
  </x:si>
  <x:si>
    <x:t>백운2 경관녹지</x:t>
  </x:si>
  <x:si>
    <x:t>문학동 344-1</x:t>
  </x:si>
  <x:si>
    <x:t>삼산1-14녹지</x:t>
  </x:si>
  <x:si>
    <x:t xml:space="preserve">    ② 소공원</x:t>
  </x:si>
  <x:si>
    <x:t>미단씨티6호
경관녹지</x:t>
  </x:si>
  <x:si>
    <x:t>미단씨티4호
경관녹지</x:t>
  </x:si>
  <x:si>
    <x:t>남동구 서창동 1-1</x:t>
  </x:si>
  <x:si>
    <x:t>석남동 642-76</x:t>
  </x:si>
  <x:si>
    <x:t>삼산1-15녹지</x:t>
  </x:si>
  <x:si>
    <x:t>송림(주거)녹지</x:t>
  </x:si>
  <x:si>
    <x:t>여의 주택재개발사업</x:t>
  </x:si>
  <x:si>
    <x:t>미추5재정비촉진지구</x:t>
  </x:si>
  <x:si>
    <x:t>송도역세권도시개발</x:t>
  </x:si>
  <x:si>
    <x:t>미추8재정비촉진지구</x:t>
  </x:si>
  <x:si>
    <x:t>미단씨티1호
경관녹지</x:t>
  </x:si>
  <x:si>
    <x:t>남동구 서창동 725</x:t>
  </x:si>
  <x:si>
    <x:t>서운산단 경관녹지</x:t>
  </x:si>
  <x:si>
    <x:t>남동구 서창동 593</x:t>
  </x:si>
  <x:si>
    <x:t>삼산1-10녹지</x:t>
  </x:si>
  <x:si>
    <x:t>원당동 840-6일원</x:t>
  </x:si>
  <x:si>
    <x:t>간석지구녹지-1</x:t>
  </x:si>
  <x:si>
    <x:t>서운동109-51</x:t>
  </x:si>
  <x:si>
    <x:t>원당동 801일원</x:t>
  </x:si>
  <x:si>
    <x:t>청라 5호 경관녹지</x:t>
  </x:si>
  <x:si>
    <x:t>가정지구
6호경관녹지</x:t>
  </x:si>
  <x:si>
    <x:t>남동구 서창동 724</x:t>
  </x:si>
  <x:si>
    <x:t>장기동154-17</x:t>
  </x:si>
  <x:si>
    <x:t>가좌동 309 일원</x:t>
  </x:si>
  <x:si>
    <x:t>남동구 서창동 638</x:t>
  </x:si>
  <x:si>
    <x:t>부개주거환경개선사업</x:t>
  </x:si>
  <x:si>
    <x:t>오류동 1764</x:t>
  </x:si>
  <x:si>
    <x:t>선주지동103-3일원</x:t>
  </x:si>
  <x:si>
    <x:t>왕길동 695-5</x:t>
  </x:si>
  <x:si>
    <x:t>오류동 1758-12</x:t>
  </x:si>
  <x:si>
    <x:t>남동구 서창동 642</x:t>
  </x:si>
  <x:si>
    <x:t>둑실동168일원</x:t>
  </x:si>
  <x:si>
    <x:t>검단2-12녹지</x:t>
  </x:si>
  <x:si>
    <x:t>가정지구
7호경관녹지</x:t>
  </x:si>
  <x:si>
    <x:t>청라 9호 경관녹지</x:t>
  </x:si>
  <x:si>
    <x:t>가정지구
5호경관녹지</x:t>
  </x:si>
  <x:si>
    <x:t>원당동 853-5일원</x:t>
  </x:si>
  <x:si>
    <x:t>장기동154-19</x:t>
  </x:si>
  <x:si>
    <x:t>삼산1-12녹지</x:t>
  </x:si>
  <x:si>
    <x:t>청라 7호 경관녹지</x:t>
  </x:si>
  <x:si>
    <x:t>왕길동 692-8</x:t>
  </x:si>
  <x:si>
    <x:t>가정지구
3호경관녹지</x:t>
  </x:si>
  <x:si>
    <x:t>가정지구
9호경관녹지</x:t>
  </x:si>
  <x:si>
    <x:t>방축동30-11 일원</x:t>
  </x:si>
  <x:si>
    <x:t>불로1지구 1녹지</x:t>
  </x:si>
  <x:si>
    <x:t>석남동 642-75</x:t>
  </x:si>
  <x:si>
    <x:t>불로1지구 4녹지</x:t>
  </x:si>
  <x:si>
    <x:t>불로1지구 7녹지</x:t>
  </x:si>
  <x:si>
    <x:t>삼산1-13녹지</x:t>
  </x:si>
  <x:si>
    <x:t>원당동854-6일원</x:t>
  </x:si>
  <x:si>
    <x:t>오류동 1723-14</x:t>
  </x:si>
  <x:si>
    <x:t>가정지구
2호경관녹지</x:t>
  </x:si>
  <x:si>
    <x:t>원당동 887-1일원</x:t>
  </x:si>
  <x:si>
    <x:t>가정지구
8호경관녹지</x:t>
  </x:si>
  <x:si>
    <x:t>4-1공구(2)</x:t>
  </x:si>
  <x:si>
    <x:t>당하동 산122 일원</x:t>
  </x:si>
  <x:si>
    <x:t>경서동 1006 일원</x:t>
  </x:si>
  <x:si>
    <x:t>원당동 795-1일원</x:t>
  </x:si>
  <x:si>
    <x:t>루원시터
1호경관녹지</x:t>
  </x:si>
  <x:si>
    <x:t>불로동 93 일원</x:t>
  </x:si>
  <x:si>
    <x:t>3공구(1,2)</x:t>
  </x:si>
  <x:si>
    <x:t>불로동 803-6</x:t>
  </x:si>
  <x:si>
    <x:t>불로동 803-7</x:t>
  </x:si>
  <x:si>
    <x:t>가좌동 308 일원</x:t>
  </x:si>
  <x:si>
    <x:t>당하동 282 일원</x:t>
  </x:si>
  <x:si>
    <x:t>오류동 1750-4</x:t>
  </x:si>
  <x:si>
    <x:t>원창동 213-21</x:t>
  </x:si>
  <x:si>
    <x:t>불로동 산74 일원</x:t>
  </x:si>
  <x:si>
    <x:t>한들4호경관녹지</x:t>
  </x:si>
  <x:si>
    <x:t>당하동 426 일원</x:t>
  </x:si>
  <x:si>
    <x:t>루원시티
2호경관녹지</x:t>
  </x:si>
  <x:si>
    <x:t>가정지구
4호경관녹지</x:t>
  </x:si>
  <x:si>
    <x:t>청라 8호 경관녹지</x:t>
  </x:si>
  <x:si>
    <x:t>불로1지구 2녹지</x:t>
  </x:si>
  <x:si>
    <x:t>장기동154-18</x:t>
  </x:si>
  <x:si>
    <x:t>불로1지구 3녹지</x:t>
  </x:si>
  <x:si>
    <x:t>한들3호경관녹지</x:t>
  </x:si>
  <x:si>
    <x:t>원당동 887-2일원</x:t>
  </x:si>
  <x:si>
    <x:t>불로1지구 8녹지</x:t>
  </x:si>
  <x:si>
    <x:t>원당동 857-1일원</x:t>
  </x:si>
  <x:si>
    <x:t>경서동 1005 일원</x:t>
  </x:si>
  <x:si>
    <x:t>불로2지구 1녹지</x:t>
  </x:si>
  <x:si>
    <x:t>불로1지구 9녹지</x:t>
  </x:si>
  <x:si>
    <x:t>청라 6호 경관녹지</x:t>
  </x:si>
  <x:si>
    <x:t>120호공원(한진)</x:t>
  </x:si>
  <x:si>
    <x:t>연수구 송도동 9-8</x:t>
  </x:si>
  <x:si>
    <x:t>새터공원
(송도6호)</x:t>
  </x:si>
  <x:si>
    <x:t>한들2호경관녹지</x:t>
  </x:si>
  <x:si>
    <x:t>강화군 선원면 창리 496,498,504-3,504-4</x:t>
  </x:si>
  <x:si>
    <x:r>
      <x:t xml:space="preserve">소첨도공원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(북항제1호근린공원)</x:t>
    </x:r>
  </x:si>
  <x:si>
    <x:t>청라141호
완충녹지</x:t>
  </x:si>
  <x:si>
    <x:t>서창보금자리
7녹지</x:t>
  </x:si>
  <x:si>
    <x:t>구월보금자리
2녹지</x:t>
  </x:si>
  <x:si>
    <x:t>서창보금자리
4녹지</x:t>
  </x:si>
  <x:si>
    <x:t>청라136호
완충녹지</x:t>
  </x:si>
  <x:si>
    <x:t>서창보금자리
2녹지</x:t>
  </x:si>
  <x:si>
    <x:t>강화산단
경관2녹지</x:t>
  </x:si>
  <x:si>
    <x:t>청라127호
완충녹지</x:t>
  </x:si>
  <x:si>
    <x:t>서창보금자리
9녹지</x:t>
  </x:si>
  <x:si>
    <x:t>송도6호경관녹지</x:t>
  </x:si>
  <x:si>
    <x:t>구월보금자리
1녹지</x:t>
  </x:si>
  <x:si>
    <x:t>2021.11.18.</x:t>
  </x:si>
  <x:si>
    <x:t>비랑이
어린이공원</x:t>
  </x:si>
  <x:si>
    <x:t>영종하늘도시
5호</x:t>
  </x:si>
  <x:si>
    <x:t>서창보금자리
6녹지</x:t>
  </x:si>
  <x:si>
    <x:t>청라133호
완충녹지</x:t>
  </x:si>
  <x:si>
    <x:t>인천
대공원
사업소</x:t>
  </x:si>
  <x:si>
    <x:t>물방울
어린이공원</x:t>
  </x:si>
  <x:si>
    <x:t>청라139호
완충녹지</x:t>
  </x:si>
  <x:si>
    <x:t>청라129호
완충녹지</x:t>
  </x:si>
  <x:si>
    <x:t>영종하늘도시
8호</x:t>
  </x:si>
  <x:si>
    <x:t>서창보금자리
1녹지</x:t>
  </x:si>
  <x:si>
    <x:t>강화산단
경관1녹지</x:t>
  </x:si>
  <x:si>
    <x:t>경찰종합학교
이전부지</x:t>
  </x:si>
  <x:si>
    <x:t>꽃구름
어린이공원</x:t>
  </x:si>
  <x:si>
    <x:t>부개인우구역공원</x:t>
  </x:si>
  <x:si>
    <x:t xml:space="preserve">영종하늘도시
1호 </x:t>
  </x:si>
  <x:si>
    <x:t>강화산단
경관4녹지</x:t>
  </x:si>
  <x:si>
    <x:t>푸르름
어린이공원</x:t>
  </x:si>
  <x:si>
    <x:t>서림구역 주택재개발</x:t>
  </x:si>
  <x:si>
    <x:t>영종하늘도시
2호</x:t>
  </x:si>
  <x:si>
    <x:t>청라140호
완충녹지</x:t>
  </x:si>
  <x:si>
    <x:t>국제화복합
단지 7호</x:t>
  </x:si>
  <x:si>
    <x:t>국제업무
단지 12호</x:t>
  </x:si>
  <x:si>
    <x:t>지식정보산업단지
7호</x:t>
  </x:si>
  <x:si>
    <x:t>영종하늘도시
3호</x:t>
  </x:si>
  <x:si>
    <x:t>강화산단
경관7녹지</x:t>
  </x:si>
  <x:si>
    <x:t>강화산단
경관6녹지</x:t>
  </x:si>
  <x:si>
    <x:t>산곡7 주택재개발</x:t>
  </x:si>
  <x:si>
    <x:t>하늘새
어린이공원</x:t>
  </x:si>
  <x:si>
    <x:t>강화산단
경관3녹지</x:t>
  </x:si>
  <x:si>
    <x:t>시가지조성
단지1호</x:t>
  </x:si>
  <x:si>
    <x:t>다락방지구
소공원</x:t>
  </x:si>
  <x:si>
    <x:t>강화산단
체육공원</x:t>
  </x:si>
  <x:si>
    <x:t>국제화복합
단지 8호</x:t>
  </x:si>
  <x:si>
    <x:t>국제업무
단지 15호</x:t>
  </x:si>
  <x:si>
    <x:t>용마루
어린이공원</x:t>
  </x:si>
  <x:si>
    <x:t>강화산단
경관5녹지</x:t>
  </x:si>
  <x:si>
    <x:t>지식정보산업단지
5호</x:t>
  </x:si>
  <x:si>
    <x:t>학익3 재개발정비사업</x:t>
  </x:si>
  <x:si>
    <x:t>북항배후단지
1호경관</x:t>
  </x:si>
  <x:si>
    <x:t>인천대공원
사업소</x:t>
  </x:si>
  <x:si>
    <x:t>산곡4 주택재개발</x:t>
  </x:si>
  <x:si>
    <x:t>국제업무
단지13호</x:t>
  </x:si>
  <x:si>
    <x:t>서창보금자리
8녹지</x:t>
  </x:si>
  <x:si>
    <x:t>마전지구7호
소공원</x:t>
  </x:si>
  <x:si>
    <x:t>북항배후단지
2호경관</x:t>
  </x:si>
  <x:si>
    <x:t>학익1구역 주택재개발</x:t>
  </x:si>
  <x:si>
    <x:t>장천
어린이공원</x:t>
  </x:si>
  <x:si>
    <x:t>지식정보산업단지
4호</x:t>
  </x:si>
  <x:si>
    <x:t>만석동 5-549</x:t>
  </x:si>
  <x:si>
    <x:t>숭의5 주택재개발</x:t>
  </x:si>
  <x:si>
    <x:t>부평4 주택재개발</x:t>
  </x:si>
  <x:si>
    <x:t>함허동천
주제공원2</x:t>
  </x:si>
  <x:si>
    <x:t>부평6동 604-47</x:t>
  </x:si>
  <x:si>
    <x:t>함허동천
주제공원1</x:t>
  </x:si>
  <x:si>
    <x:t>국제업무
단지 14호</x:t>
  </x:si>
  <x:si>
    <x:t>용현4 주택재개발</x:t>
  </x:si>
  <x:si>
    <x:t>효성구역1어린이공원</x:t>
  </x:si>
  <x:si>
    <x:t>송도대우자판2공원</x:t>
  </x:si>
  <x:si>
    <x:t>누리봄
어린이공원</x:t>
  </x:si>
  <x:si>
    <x:t>백석동 195-4</x:t>
  </x:si>
  <x:si>
    <x:t>산곡3 주택재개발</x:t>
  </x:si>
  <x:si>
    <x:t>마전지구8호
소공원</x:t>
  </x:si>
  <x:si>
    <x:t>산곡2 주택재개발</x:t>
  </x:si>
  <x:si>
    <x:t>지식정보산업단지
6호</x:t>
  </x:si>
  <x:si>
    <x:t>문학동 152 일원</x:t>
  </x:si>
  <x:si>
    <x:t>국제화복합단지
6호</x:t>
  </x:si>
  <x:si>
    <x:t>주안4 재개발정비사업</x:t>
  </x:si>
  <x:si>
    <x:t>간석동 610 일원</x:t>
  </x:si>
  <x:si>
    <x:t>함허동천
주제공원3</x:t>
  </x:si>
  <x:si>
    <x:t>송도대우자판5녹지</x:t>
  </x:si>
  <x:si>
    <x:t>산곡 도시환경정비사업</x:t>
  </x:si>
  <x:si>
    <x:t>신촌 주택재개발구역</x:t>
  </x:si>
  <x:si>
    <x:t>계산종합의료단지공원1</x:t>
  </x:si>
  <x:si>
    <x:t>여의구역 재개발</x:t>
  </x:si>
  <x:si>
    <x:t>부평2 주택재개발</x:t>
  </x:si>
  <x:si>
    <x:t>부개3 주택재개발</x:t>
  </x:si>
  <x:si>
    <x:t>용현도시농업공원</x:t>
  </x:si>
  <x:si>
    <x:t>빛소금
십정2-1호</x:t>
  </x:si>
  <x:si>
    <x:t>효성동 111일원</x:t>
  </x:si>
  <x:si>
    <x:t>효성구역 도시개발사업</x:t>
  </x:si>
  <x:si>
    <x:t>효성구역1소공원</x:t>
  </x:si>
  <x:si>
    <x:t>송도역세권 도시개발</x:t>
  </x:si>
  <x:si>
    <x:t>삼산1 주택재개발구역</x:t>
  </x:si>
  <x:si>
    <x:t>방축구역 도시개발사업</x:t>
  </x:si>
  <x:si>
    <x:t>산곡6 주택재개발</x:t>
  </x:si>
  <x:si>
    <x:t>부개4 주택재개발</x:t>
  </x:si>
  <x:si>
    <x:t>백운2 주택재개발</x:t>
  </x:si>
  <x:si>
    <x:t>동춘동 907-1</x:t>
  </x:si>
  <x:si>
    <x:t>학익4주택재개발</x:t>
  </x:si>
  <x:si>
    <x:t>중로1-684서측일원</x:t>
  </x:si>
  <x:si>
    <x:t>서운동210번지일원</x:t>
  </x:si>
  <x:si>
    <x:t>지식정보산업단지
3호</x:t>
  </x:si>
  <x:si>
    <x:t>영종하늘도시
24호</x:t>
  </x:si>
  <x:si>
    <x:t>부개인우 주택재개발</x:t>
  </x:si>
  <x:si>
    <x:t>청량산림휴양공원</x:t>
  </x:si>
  <x:si>
    <x:t>송도대우자판3녹지</x:t>
  </x:si>
  <x:si>
    <x:t>송도대우자판1녹지</x:t>
  </x:si>
  <x:si>
    <x:t>영종하늘도시
16호</x:t>
  </x:si>
  <x:si>
    <x:t>산곡5 주택재개발</x:t>
  </x:si>
  <x:si>
    <x:t>송도대우자판2녹지</x:t>
  </x:si>
  <x:si>
    <x:t>송도대우자판4녹지</x:t>
  </x:si>
  <x:si>
    <x:t>효성구역녹지(1)</x:t>
  </x:si>
  <x:si>
    <x:t>옥련동 43-1 일원</x:t>
  </x:si>
  <x:si>
    <x:t>동춘동 907-2</x:t>
  </x:si>
  <x:si>
    <x:t>부평4-1경관녹지</x:t>
  </x:si>
  <x:si>
    <x:t>도화동 998일원</x:t>
  </x:si>
  <x:si>
    <x:t>영종하늘도시
17호</x:t>
  </x:si>
  <x:si>
    <x:t>17.4.20.</x:t>
  </x:si>
  <x:si>
    <x:t>영종하늘도시
18호</x:t>
  </x:si>
  <x:si>
    <x:t>서운동223번지일원</x:t>
  </x:si>
  <x:si>
    <x:t>부개5 주택재개발</x:t>
  </x:si>
  <x:si>
    <x:t>영종하늘도시
9호</x:t>
  </x:si>
  <x:si>
    <x:t>중구 운북동 1296</x:t>
  </x:si>
  <x:si>
    <x:t>대로2-517서측일원</x:t>
  </x:si>
  <x:si>
    <x:t>부평4-2경관녹지</x:t>
  </x:si>
  <x:si>
    <x:t>영종하늘도시
15호</x:t>
  </x:si>
  <x:si>
    <x:t>07.06.19.</x:t>
  </x:si>
  <x:si>
    <x:t>영종하늘도시
10호</x:t>
  </x:si>
  <x:si>
    <x:t>2000.10.31</x:t>
  </x:si>
  <x:si>
    <x:t>94.11.24.</x:t>
  </x:si>
  <x:si>
    <x:t>대로3-532남측일원</x:t>
  </x:si>
  <x:si>
    <x:t>중로1-684동측일원</x:t>
  </x:si>
  <x:si>
    <x:t>영종하늘도시
25호</x:t>
  </x:si>
  <x:si>
    <x:t>19.05.01.</x:t>
  </x:si>
  <x:si>
    <x:t>15.10.31.</x:t>
  </x:si>
  <x:si>
    <x:t>09.10.31.</x:t>
  </x:si>
  <x:si>
    <x:t>영종하늘도시
6호</x:t>
  </x:si>
  <x:si>
    <x:t>국공유지 실효유예</x:t>
  </x:si>
  <x:si>
    <x:t>16.12.10</x:t>
  </x:si>
  <x:si>
    <x:t>2019.09.20</x:t>
  </x:si>
  <x:si>
    <x:t>송도대우자판6녹지</x:t>
  </x:si>
  <x:si>
    <x:t>17.12.19.</x:t>
  </x:si>
  <x:si>
    <x:t>영종하늘도시
4호</x:t>
  </x:si>
  <x:si>
    <x:t>92.8.30.</x:t>
  </x:si>
  <x:si>
    <x:t>03.06.05</x:t>
  </x:si>
  <x:si>
    <x:t>88.03.09</x:t>
  </x:si>
  <x:si>
    <x:t>03.11.10</x:t>
  </x:si>
  <x:si>
    <x:t>인천시
부대이전과</x:t>
  </x:si>
  <x:si>
    <x:t>08.10.10</x:t>
  </x:si>
  <x:si>
    <x:t>10.12.30.</x:t>
  </x:si>
  <x:si>
    <x:t>00.5.30.</x:t>
  </x:si>
  <x:si>
    <x:t>04.11.05</x:t>
  </x:si>
  <x:si>
    <x:t>03.11.03</x:t>
  </x:si>
  <x:si>
    <x:t>92.4.20.</x:t>
  </x:si>
  <x:si>
    <x:t>15.10.31</x:t>
  </x:si>
  <x:si>
    <x:t>20.9.30.</x:t>
  </x:si>
  <x:si>
    <x:t>18.08.06</x:t>
  </x:si>
  <x:si>
    <x:t>영종하늘도시
26호</x:t>
  </x:si>
  <x:si>
    <x:t>04.12.30.</x:t>
  </x:si>
  <x:si>
    <x:t>07.12.05.</x:t>
  </x:si>
  <x:si>
    <x:t>12.12.31.</x:t>
  </x:si>
  <x:si>
    <x:t>12.07.31.</x:t>
  </x:si>
  <x:si>
    <x:t>10.04.18</x:t>
  </x:si>
  <x:si>
    <x:t>13.08.05</x:t>
  </x:si>
  <x:si>
    <x:t>07.02.01</x:t>
  </x:si>
  <x:si>
    <x:t>연수구 연수동 580</x:t>
  </x:si>
  <x:si>
    <x:t>08.10.31.</x:t>
  </x:si>
  <x:si>
    <x:t>15.08.31.</x:t>
  </x:si>
  <x:si>
    <x:t>03.11.11</x:t>
  </x:si>
  <x:si>
    <x:t>08.11.26.</x:t>
  </x:si>
  <x:si>
    <x:t>17.11.20</x:t>
  </x:si>
  <x:si>
    <x:t>10.03.13.</x:t>
  </x:si>
  <x:si>
    <x:t>94.12.30.</x:t>
  </x:si>
  <x:si>
    <x:t>09.10.28.</x:t>
  </x:si>
  <x:si>
    <x:t>05.05.31</x:t>
  </x:si>
  <x:si>
    <x:t>서구 경서동 522-1 일원</x:t>
  </x:si>
  <x:si>
    <x:t>인고40
(10. 2. 8)</x:t>
  </x:si>
  <x:si>
    <x:t>남구 도화동 43-3일원</x:t>
  </x:si>
  <x:si>
    <x:t>남구 숭의동 109-898</x:t>
  </x:si>
  <x:si>
    <x:t>동구 금곡동 6-4 일원</x:t>
  </x:si>
  <x:si>
    <x:t>학익동 329-6번지 일원</x:t>
  </x:si>
  <x:si>
    <x:t>동구 송림동 72-45</x:t>
  </x:si>
  <x:si>
    <x:t>서구 경서동 200-1 일원</x:t>
  </x:si>
  <x:si>
    <x:t>송도동 10-71 일원</x:t>
  </x:si>
  <x:si>
    <x:t>서구 원창동 429-4 일원</x:t>
  </x:si>
  <x:si>
    <x:t>경제청13
(17.4.10)</x:t>
  </x:si>
  <x:si>
    <x:t>동구 송림동 32-198</x:t>
  </x:si>
  <x:si>
    <x:t>인고86
(08. 5.26)</x:t>
  </x:si>
  <x:si>
    <x:t>경제청30
(19.6.27)</x:t>
  </x:si>
  <x:si>
    <x:t>중구 운북동 665 일원</x:t>
  </x:si>
  <x:si>
    <x:t>중구 중산동 1971 일원</x:t>
  </x:si>
  <x:si>
    <x:t>서고35
(17. 3.27)</x:t>
  </x:si>
  <x:si>
    <x:t>배후지원단지
완충1녹지</x:t>
  </x:si>
  <x:si>
    <x:t>남구 학익동 587-18</x:t>
  </x:si>
  <x:si>
    <x:t>첨단산업클러스터(B) 4호</x:t>
  </x:si>
  <x:si>
    <x:t>서구 경서동 630-2 일원</x:t>
  </x:si>
  <x:si>
    <x:t>동구 송림동 72-15</x:t>
  </x:si>
  <x:si>
    <x:t>경제청82
(15.3.26)</x:t>
  </x:si>
  <x:si>
    <x:t>중구 운남동 1767 일원</x:t>
  </x:si>
  <x:si>
    <x:t>경제청7
(19.1.21)</x:t>
  </x:si>
  <x:si>
    <x:t>중구 운남동 310-3 일원</x:t>
  </x:si>
  <x:si>
    <x:t>시가지조성사업
영종1지구녹지</x:t>
  </x:si>
  <x:si>
    <x:t>서구 경서동 521-2 일원</x:t>
  </x:si>
  <x:si>
    <x:t>경제청46
(19.9.30)</x:t>
  </x:si>
  <x:si>
    <x:t>서구 불로동 304-1 일원</x:t>
  </x:si>
  <x:si>
    <x:t>남구 학익동 580-1</x:t>
  </x:si>
  <x:si>
    <x:t>인고23
(11.1.31)</x:t>
  </x:si>
  <x:si>
    <x:t>남동구 논현동 582-17</x:t>
  </x:si>
  <x:si>
    <x:t>남동구 장수동 766-7</x:t>
  </x:si>
  <x:si>
    <x:t>남동구 논현동 682-1</x:t>
  </x:si>
  <x:si>
    <x:t>남동구 논현동 608-9</x:t>
  </x:si>
  <x:si>
    <x:t>남동구 논현동 732-2</x:t>
  </x:si>
  <x:si>
    <x:t>남동구 논현동 613-10</x:t>
  </x:si>
  <x:si>
    <x:t>남동구 장수동 479 일원</x:t>
  </x:si>
  <x:si>
    <x:t>남동구 논현동 596-9</x:t>
  </x:si>
  <x:si>
    <x:t>남동구 도림동 648 일원</x:t>
  </x:si>
  <x:si>
    <x:t>남동구 도림동 648-5</x:t>
  </x:si>
  <x:si>
    <x:t>중구 중산동 1950-9</x:t>
  </x:si>
  <x:si>
    <x:t>남동구 논현동 639-2</x:t>
  </x:si>
  <x:si>
    <x:t>중구 운북동 산88-7 일원</x:t>
  </x:si>
  <x:si>
    <x:t>미단씨티 12호
완충녹지</x:t>
  </x:si>
  <x:si>
    <x:t>창영동 120-3 일원</x:t>
  </x:si>
  <x:si>
    <x:t>남동구 논현동 751-4</x:t>
  </x:si>
  <x:si>
    <x:t>남동구 논현동 755-6</x:t>
  </x:si>
  <x:si>
    <x:t>남동구 논현동 756-6</x:t>
  </x:si>
  <x:si>
    <x:t>남동구 논현동 739-6</x:t>
  </x:si>
  <x:si>
    <x:t>남동구 논현동 580-7</x:t>
  </x:si>
  <x:si>
    <x:t>남동구 논현동 751-5</x:t>
  </x:si>
  <x:si>
    <x:t>남동구 논현동 669-3</x:t>
  </x:si>
  <x:si>
    <x:t>남동구 논현동 601-5</x:t>
  </x:si>
  <x:si>
    <x:t>남동구 도림동 658-16</x:t>
  </x:si>
  <x:si>
    <x:t>남동구 논현동 585-26</x:t>
  </x:si>
  <x:si>
    <x:t>남동구 만수동 1018-1</x:t>
  </x:si>
  <x:si>
    <x:t>남동구 논현동 618-6</x:t>
  </x:si>
  <x:si>
    <x:t>남동구 논현동 584-17</x:t>
  </x:si>
  <x:si>
    <x:t>남동구 논현동 600-12</x:t>
  </x:si>
  <x:si>
    <x:t>남동구 논현동 774-5</x:t>
  </x:si>
  <x:si>
    <x:t>남동구 논현동 586-19</x:t>
  </x:si>
  <x:si>
    <x:t>남동구 논현동 635-11</x:t>
  </x:si>
  <x:si>
    <x:t>남동구 논현동 583-21</x:t>
  </x:si>
  <x:si>
    <x:t>남동구 논현동 590-52</x:t>
  </x:si>
  <x:si>
    <x:t>남동구 논현동 604-4</x:t>
  </x:si>
  <x:si>
    <x:t>남동구 논현동 658-22</x:t>
  </x:si>
  <x:si>
    <x:t>남동구 논현동 759-9</x:t>
  </x:si>
  <x:si>
    <x:t>남동구 논현동 600-6</x:t>
  </x:si>
  <x:si>
    <x:t>남동구 논현동 618-2</x:t>
  </x:si>
  <x:si>
    <x:t>남동구 논현동 598-19</x:t>
  </x:si>
  <x:si>
    <x:t>남동구 논현동 639-3</x:t>
  </x:si>
  <x:si>
    <x:t>남동구 논현동 643-4</x:t>
  </x:si>
  <x:si>
    <x:t>남동구 논현동 643-6</x:t>
  </x:si>
  <x:si>
    <x:t>남동구 논현동 591-36</x:t>
  </x:si>
  <x:si>
    <x:t>남동구 논현동 740-5</x:t>
  </x:si>
  <x:si>
    <x:t>남동구 도림동 655-7</x:t>
  </x:si>
  <x:si>
    <x:t>남동구 논현동 599-2</x:t>
  </x:si>
  <x:si>
    <x:t>남동구 논현동 618-4</x:t>
  </x:si>
  <x:si>
    <x:t>남동구 논현동 599-6</x:t>
  </x:si>
  <x:si>
    <x:t>남동구 논현동 658-19</x:t>
  </x:si>
  <x:si>
    <x:t>남동구 논현동 633-4</x:t>
  </x:si>
  <x:si>
    <x:t>남동구 논현동 628-11</x:t>
  </x:si>
  <x:si>
    <x:t>남동구 논현동 589-37</x:t>
  </x:si>
  <x:si>
    <x:t>남동구 논현동 590-48</x:t>
  </x:si>
  <x:si>
    <x:t>남동구 논현동 658-21</x:t>
  </x:si>
  <x:si>
    <x:t>남동구 논현동 976-2</x:t>
  </x:si>
  <x:si>
    <x:t>남동구 논현동 747-2</x:t>
  </x:si>
  <x:si>
    <x:t>남동구 논현동 635-9</x:t>
  </x:si>
  <x:si>
    <x:t>남동구 논현동 603-4</x:t>
  </x:si>
  <x:si>
    <x:t>남동구 논현동 600-4</x:t>
  </x:si>
  <x:si>
    <x:t>남동구 논현동 651-17</x:t>
  </x:si>
  <x:si>
    <x:t>남동구 논현동 635-5</x:t>
  </x:si>
  <x:si>
    <x:t>계양구 계산동 1085-1</x:t>
  </x:si>
  <x:si>
    <x:t>서구 가정동 5-20 일원</x:t>
  </x:si>
  <x:si>
    <x:t>검단지구택지1호
근린공원</x:t>
  </x:si>
  <x:si>
    <x:t>남동구 논현동 580-5</x:t>
  </x:si>
  <x:si>
    <x:t>봉오재공원
(가정1호)</x:t>
  </x:si>
  <x:si>
    <x:t>경서국민임대주택단지근린공원</x:t>
  </x:si>
  <x:si>
    <x:t>서구 백석동 산26-1 일원</x:t>
  </x:si>
  <x:si>
    <x:t>서구 당하동 산140 일원</x:t>
  </x:si>
  <x:si>
    <x:t>남동구 논현동 634-5</x:t>
  </x:si>
  <x:si>
    <x:t>남동구 논현동 605-2</x:t>
  </x:si>
  <x:si>
    <x:t>서구 경서동 384-1 일원</x:t>
  </x:si>
  <x:si>
    <x:t>남동고2
(09. 1. 9)</x:t>
  </x:si>
  <x:si>
    <x:t>서고30
(10. 6.21)</x:t>
  </x:si>
  <x:si>
    <x:t>남동구 논현동 634-7</x:t>
  </x:si>
  <x:si>
    <x:t>남동구 논현동 975-2</x:t>
  </x:si>
  <x:si>
    <x:t>남동구 논현동 592-37</x:t>
  </x:si>
  <x:si>
    <x:t>서구 당하동 427-3 일원</x:t>
  </x:si>
  <x:si>
    <x:t>남동구 고잔동 714-1</x:t>
  </x:si>
  <x:si>
    <x:t>남동구 논현동 633-6</x:t>
  </x:si>
  <x:si>
    <x:t>남동구 논현동 594-21</x:t>
  </x:si>
  <x:si>
    <x:t>검단지구택지5호
근린공원</x:t>
  </x:si>
  <x:si>
    <x:t>남동구 논현동 591-38</x:t>
  </x:si>
  <x:si>
    <x:t>인고99
(15. 5. 4)</x:t>
  </x:si>
  <x:si>
    <x:t>남동구 논현동 651-19</x:t>
  </x:si>
  <x:si>
    <x:t>남동구 논현동 590-50</x:t>
  </x:si>
  <x:si>
    <x:t>남동구 논현동 610-10</x:t>
  </x:si>
  <x:si>
    <x:t>남동구 논현동 598-17</x:t>
  </x:si>
  <x:si>
    <x:t>남동구 논현동 592-39</x:t>
  </x:si>
  <x:si>
    <x:t>남동구 논현동 580-8</x:t>
  </x:si>
  <x:si>
    <x:t>남동구 논현동 635-7</x:t>
  </x:si>
  <x:si>
    <x:t>남동구 논현동 658-17</x:t>
  </x:si>
  <x:si>
    <x:t>남동구 논현동 582-19</x:t>
  </x:si>
  <x:si>
    <x:t>계양구 작전동 89 일원</x:t>
  </x:si>
  <x:si>
    <x:t>서구 경서동 996 일원</x:t>
  </x:si>
  <x:si>
    <x:t>남동구 논현동 604-6</x:t>
  </x:si>
  <x:si>
    <x:t>부평구 부평동 산11-4</x:t>
  </x:si>
  <x:si>
    <x:t>서구 신현동 산34-1 일원</x:t>
  </x:si>
  <x:si>
    <x:t>첨단산업클러스터단지© 4호</x:t>
  </x:si>
  <x:si>
    <x:t>남동구 논현동 600-10</x:t>
  </x:si>
  <x:si>
    <x:t>계양구 작전동 산2 일원</x:t>
  </x:si>
  <x:si>
    <x:t>주안동 659-2번지 일원</x:t>
  </x:si>
  <x:si>
    <x:t>시냇물공원
(삼산1-1공원)</x:t>
  </x:si>
  <x:si>
    <x:t>서구 백석동 산31-1 일원</x:t>
  </x:si>
  <x:si>
    <x:t>청라금산공원
(청라28호)</x:t>
  </x:si>
  <x:si>
    <x:t>부평구 부개동 산7 일원</x:t>
  </x:si>
  <x:si>
    <x:t>남동구 논현동 607-7</x:t>
  </x:si>
  <x:si>
    <x:t>서구 원당동 171 일원</x:t>
  </x:si>
  <x:si>
    <x:t>계양구 서운동 16-9</x:t>
  </x:si>
  <x:si>
    <x:t>검단지구택지19호
근린공원</x:t>
  </x:si>
  <x:si>
    <x:t>남동구 논현동 599-4</x:t>
  </x:si>
  <x:si>
    <x:t>인고50
(16. 3.28)</x:t>
  </x:si>
  <x:si>
    <x:t>계양구 작전동 915-2</x:t>
  </x:si>
  <x:si>
    <x:t>영성공원
(삼산2-2)</x:t>
  </x:si>
  <x:si>
    <x:t>남동구 논현동 593-27</x:t>
  </x:si>
  <x:si>
    <x:t>서구 원창동 392-5 일원</x:t>
  </x:si>
  <x:si>
    <x:t>남동구 논현동 656-2</x:t>
  </x:si>
  <x:si>
    <x:t>서구 당하동 산6-1 일원</x:t>
  </x:si>
  <x:si>
    <x:t>계양구 효성동 산18 일원</x:t>
  </x:si>
  <x:si>
    <x:t>부평구 삼산동 451-1</x:t>
  </x:si>
  <x:si>
    <x:t>남동구 논현동 643-2</x:t>
  </x:si>
  <x:si>
    <x:t>검단지구택지2호
근린공원</x:t>
  </x:si>
  <x:si>
    <x:t>바람꽃공원
(2호수변공원)</x:t>
  </x:si>
  <x:si>
    <x:t>가원숲공원
(가정2호)</x:t>
  </x:si>
  <x:si>
    <x:t>남동구 논현동 603-2</x:t>
  </x:si>
  <x:si>
    <x:t>서구 백석동 산59-6 일원</x:t>
  </x:si>
  <x:si>
    <x:t>서구 원창동 392-2 일원</x:t>
  </x:si>
  <x:si>
    <x:t>서구 원창동 512 일원</x:t>
  </x:si>
  <x:si>
    <x:t>인고95
(12. 4.30)</x:t>
  </x:si>
  <x:si>
    <x:t>남동28
(02. 5.30)</x:t>
  </x:si>
  <x:si>
    <x:t>인고50
(14. 3.10)</x:t>
  </x:si>
  <x:si>
    <x:t>인고5
(12. 1.16)</x:t>
  </x:si>
  <x:si>
    <x:t>서구 백석동 161 일원</x:t>
  </x:si>
  <x:si>
    <x:t>부고48
(11. 9.15)</x:t>
  </x:si>
  <x:si>
    <x:t>주안4동 406-6번지 일원</x:t>
  </x:si>
  <x:si>
    <x:t>인고71
(08. 4.28)</x:t>
  </x:si>
  <x:si>
    <x:t>부평구 십정동 64-3 일원</x:t>
  </x:si>
  <x:si>
    <x:t>첨단산업클러스터단지© 3호</x:t>
  </x:si>
  <x:si>
    <x:t>인고11
(20. 1.13)</x:t>
  </x:si>
  <x:si>
    <x:t>인고90
(01. 6. 3)</x:t>
  </x:si>
  <x:si>
    <x:t>전도관 재개발 정비구역</x:t>
  </x:si>
  <x:si>
    <x:t>경찰종합학교
제2근린공원</x:t>
  </x:si>
  <x:si>
    <x:t>분수공원
(삼산1-3공원)</x:t>
  </x:si>
  <x:si>
    <x:t>남동구 만수동 1-110</x:t>
  </x:si>
  <x:si>
    <x:t>인고77
(98. 3.31)</x:t>
  </x:si>
  <x:si>
    <x:t>계고43
(14. 6.27)</x:t>
  </x:si>
  <x:si>
    <x:t>중구 운서동 산178 일원</x:t>
  </x:si>
  <x:si>
    <x:t>검단지구택지4호
근린공원</x:t>
  </x:si>
  <x:si>
    <x:t>부고28
(14.04.07)</x:t>
  </x:si>
  <x:si>
    <x:t>부고66
(03.11.29)</x:t>
  </x:si>
  <x:si>
    <x:t>부평구 삼산동 388-2</x:t>
  </x:si>
  <x:si>
    <x:t>서구 가정동 549 일원</x:t>
  </x:si>
  <x:si>
    <x:t>후정공원
(삼산2-1)</x:t>
  </x:si>
  <x:si>
    <x:t>남동구 구월동 1248-39</x:t>
  </x:si>
  <x:si>
    <x:t>인고46
(08. 3.10)</x:t>
  </x:si>
  <x:si>
    <x:t>서구 가정동 486-8 일원</x:t>
  </x:si>
  <x:si>
    <x:t>인천검단지구
택지개발사업</x:t>
  </x:si>
  <x:si>
    <x:t>인고80
(99. 6. 7)</x:t>
  </x:si>
  <x:si>
    <x:t>박물관공원
(삼산1-2공원)</x:t>
  </x:si>
  <x:si>
    <x:t>검단지구택지3호
근린공원</x:t>
  </x:si>
  <x:si>
    <x:t>인고60
(98. 3. 9)</x:t>
  </x:si>
  <x:si>
    <x:t>남동41
(02. 9.16)</x:t>
  </x:si>
  <x:si>
    <x:t>서구 가정동 284-9 일원</x:t>
  </x:si>
  <x:si>
    <x:t>첨단산업클러스터단지© 5호</x:t>
  </x:si>
  <x:si>
    <x:t>첨단산업클러스터단지© 2호</x:t>
  </x:si>
  <x:si>
    <x:t>서구 오류동 산169 일원</x:t>
  </x:si>
  <x:si>
    <x:t>남동구 만수동 1-106</x:t>
  </x:si>
  <x:si>
    <x:t>남동구 만수동 842-22</x:t>
  </x:si>
  <x:si>
    <x:t>연구수 연수동 636 일원</x:t>
  </x:si>
  <x:si>
    <x:t>서구 원당동 391 일원</x:t>
  </x:si>
  <x:si>
    <x:t>부평구 삼산동 458-4</x:t>
  </x:si>
  <x:si>
    <x:t>남동구 논현동 757-2</x:t>
  </x:si>
  <x:si>
    <x:t>첨단산업클러스터단지© 6호</x:t>
  </x:si>
  <x:si>
    <x:t>서구 가정동 71-47 일원</x:t>
  </x:si>
  <x:si>
    <x:t>부평구 십정동 88 일원</x:t>
  </x:si>
  <x:si>
    <x:t>경제청7
(17. 1.21)</x:t>
  </x:si>
  <x:si>
    <x:t>남동구 남촌동 558-1</x:t>
  </x:si>
  <x:si>
    <x:t>첨단산업클러스터단지© 1호</x:t>
  </x:si>
  <x:si>
    <x:t>남동구 간석동 37-662</x:t>
  </x:si>
  <x:si>
    <x:t>남동구 논현동 634-4</x:t>
  </x:si>
  <x:si>
    <x:t>남동구 서창동 580-2</x:t>
  </x:si>
  <x:si>
    <x:t>인고16
(11. 1. 1)</x:t>
  </x:si>
  <x:si>
    <x:t>중구 중산동 253-1 일원</x:t>
  </x:si>
  <x:si>
    <x:t>소금꽃공원
(1호 수변공원)</x:t>
  </x:si>
  <x:si>
    <x:t>연수구 송도동 308-2</x:t>
  </x:si>
  <x:si>
    <x:t>남동구 논현동 765-4</x:t>
  </x:si>
  <x:si>
    <x:t>부평구 산곡동 산63-3일원</x:t>
  </x:si>
  <x:si>
    <x:t>서구 당하동 360 일원</x:t>
  </x:si>
  <x:si>
    <x:t>서구 불로동 645 일원</x:t>
  </x:si>
  <x:si>
    <x:t>서구 당하동 186 일원</x:t>
  </x:si>
  <x:si>
    <x:t>남동구 구월동 1509</x:t>
  </x:si>
  <x:si>
    <x:t>남동구 수산동 72-8 일원</x:t>
  </x:si>
  <x:si>
    <x:t>강화군 함허동천지구(산24)</x:t>
  </x:si>
  <x:si>
    <x:t>서구 가좌동 산209-1일원</x:t>
  </x:si>
  <x:si>
    <x:t>남동구 고잔동 21-1</x:t>
  </x:si>
  <x:si>
    <x:t>갯들공원
(3호수변공원)</x:t>
  </x:si>
  <x:si>
    <x:t>남동구 논현동 590-47</x:t>
  </x:si>
  <x:si>
    <x:t>첨단산업클러스터단지© 7호</x:t>
  </x:si>
  <x:si>
    <x:t>남동구 논현동 601-2</x:t>
  </x:si>
  <x:si>
    <x:t>인고16
(02. 3. 5)</x:t>
  </x:si>
  <x:si>
    <x:t>남동구 논현동 739-5</x:t>
  </x:si>
  <x:si>
    <x:t>무지개
(구월보금자리2)</x:t>
  </x:si>
  <x:si>
    <x:t>인고9
(06. 3.30)</x:t>
  </x:si>
  <x:si>
    <x:t>고잔1공원
(고잔어린이공원)</x:t>
  </x:si>
  <x:si>
    <x:t>남동구 간석동 606-19</x:t>
  </x:si>
  <x:si>
    <x:t>남동구 만수동 111-452</x:t>
  </x:si>
  <x:si>
    <x:t>서구 석남동 222 일원</x:t>
  </x:si>
  <x:si>
    <x:t>인고98
(06. 6. 5)</x:t>
  </x:si>
  <x:si>
    <x:t>인고95
(15. 4.27)</x:t>
  </x:si>
  <x:si>
    <x:t>검단지구택지17호
근린공원</x:t>
  </x:si>
  <x:si>
    <x:t>인고92
(00. 6. 7)</x:t>
  </x:si>
  <x:si>
    <x:t>남동47
(02.10.14)</x:t>
  </x:si>
  <x:si>
    <x:t>재경부53
(06.12.5)</x:t>
  </x:si>
  <x:si>
    <x:t>천칭자리공원
(청라2호)</x:t>
  </x:si>
  <x:si>
    <x:t>남동구 논현동 583-1</x:t>
  </x:si>
  <x:si>
    <x:t>인고92
(03. 5.12)</x:t>
  </x:si>
  <x:si>
    <x:t>남동구 논현동 600-7</x:t>
  </x:si>
  <x:si>
    <x:t>인고56
(91. 4.26)</x:t>
  </x:si>
  <x:si>
    <x:t>남동구 논현동 586-1</x:t>
  </x:si>
  <x:si>
    <x:t>남동구 논현동 682-2</x:t>
  </x:si>
  <x:si>
    <x:t>건고17
(89. 1.20)</x:t>
  </x:si>
  <x:si>
    <x:t>검단지구택지1호
수변공원</x:t>
  </x:si>
  <x:si>
    <x:t>상인천초교부근
주택재개발</x:t>
  </x:si>
  <x:si>
    <x:t>남동구 구월동 349-654</x:t>
  </x:si>
  <x:si>
    <x:t>인고58
(03. 3.24)</x:t>
  </x:si>
  <x:si>
    <x:t>남동구 논현동 755-5</x:t>
  </x:si>
  <x:si>
    <x:t>남동구 만수동 111-218</x:t>
  </x:si>
  <x:si>
    <x:t>남동60
(01.12.18)</x:t>
  </x:si>
  <x:si>
    <x:t>인고24
(99. 3.13)</x:t>
  </x:si>
  <x:si>
    <x:t>남구 학익동 587-20</x:t>
  </x:si>
  <x:si>
    <x:t>인고93
(15. 4.27)</x:t>
  </x:si>
  <x:si>
    <x:t>인고44
(10. 2. 8)</x:t>
  </x:si>
  <x:si>
    <x:t>주안2동 1454-54 일원</x:t>
  </x:si>
  <x:si>
    <x:t>남동구 논현동 774-4</x:t>
  </x:si>
  <x:si>
    <x:t>인고97
(03. 5.22)</x:t>
  </x:si>
  <x:si>
    <x:t>성리
(구월보금자리1)</x:t>
  </x:si>
  <x:si>
    <x:t>서창(2)
보금자리지구</x:t>
  </x:si>
  <x:si>
    <x:t>남동구 간석동 33-4</x:t>
  </x:si>
  <x:si>
    <x:t>인고94
(15. 4.27)</x:t>
  </x:si>
  <x:si>
    <x:t>남동구 논현동 599-5</x:t>
  </x:si>
  <x:si>
    <x:t>남동41
(05. 9.30)</x:t>
  </x:si>
  <x:si>
    <x:t>남동구 도림동 104 일원</x:t>
  </x:si>
  <x:si>
    <x:t>남동구 논현동 664-3</x:t>
  </x:si>
  <x:si>
    <x:t>남동구 간석동 746-11</x:t>
  </x:si>
  <x:si>
    <x:t>부평구 갈산동 180-7</x:t>
  </x:si>
  <x:si>
    <x:t>인고11
(94. 3.26)</x:t>
  </x:si>
  <x:si>
    <x:t>인고48
(02. 2.27)</x:t>
  </x:si>
  <x:si>
    <x:t>서구 원당동 산82-1 일원</x:t>
  </x:si>
  <x:si>
    <x:t>인고97
(15. 4.27)</x:t>
  </x:si>
  <x:si>
    <x:t>남동구 논현동 595-17</x:t>
  </x:si>
  <x:si>
    <x:t>인고172
(12.7.16)</x:t>
  </x:si>
  <x:si>
    <x:t>남동구 운연동 143-1</x:t>
  </x:si>
  <x:si>
    <x:t>서구 가정동 489-2 일원</x:t>
  </x:si>
  <x:si>
    <x:t>남동구 논현동 749-5</x:t>
  </x:si>
  <x:si>
    <x:t>남동구 만수동 810-3</x:t>
  </x:si>
  <x:si>
    <x:t>서구 경서동 673-19</x:t>
  </x:si>
  <x:si>
    <x:t>도화동 21-49 일원</x:t>
  </x:si>
  <x:si>
    <x:t xml:space="preserve">    ⑩ 산림휴양공원</x:t>
  </x:si>
  <x:si>
    <x:t>숭의동 109-403 일원</x:t>
  </x:si>
  <x:si>
    <x:t>남동구 논현동 773-4</x:t>
  </x:si>
  <x:si>
    <x:t>서고42
(01.11.29)</x:t>
  </x:si>
  <x:si>
    <x:t>남동구 논현동 592-12</x:t>
  </x:si>
  <x:si>
    <x:t>부평구 부평동 546-105</x:t>
  </x:si>
  <x:si>
    <x:t>동구 송림동 209-9 일원</x:t>
  </x:si>
  <x:si>
    <x:t>검단지구택지8호
근린공원</x:t>
  </x:si>
  <x:si>
    <x:t>검단지구택지11호
근린공원</x:t>
  </x:si>
  <x:si>
    <x:t>남동구 구월동 1304-25</x:t>
  </x:si>
  <x:si>
    <x:t>인고55
(94. 4.18)</x:t>
  </x:si>
  <x:si>
    <x:t>남동구 만수동 111-185</x:t>
  </x:si>
  <x:si>
    <x:t>남동구 만수동 산6-2 일원</x:t>
  </x:si>
  <x:si>
    <x:t>인고28
(09. 1.28)</x:t>
  </x:si>
  <x:si>
    <x:t>남동구 간석동 37-679</x:t>
  </x:si>
  <x:si>
    <x:t>남구 용현동 587-9</x:t>
  </x:si>
  <x:si>
    <x:t>학익동 409-8번지 일원</x:t>
  </x:si>
  <x:si>
    <x:t>남동구 만수동822-31</x:t>
  </x:si>
  <x:si>
    <x:t>남동구 논현동 642-3</x:t>
  </x:si>
  <x:si>
    <x:t>남동구 논현동 740-3</x:t>
  </x:si>
  <x:si>
    <x:t>남동구 간석동 37-264</x:t>
  </x:si>
  <x:si>
    <x:t>남동18
(02. 3.19)</x:t>
  </x:si>
  <x:si>
    <x:t>연수구 연수동 산61-1일원</x:t>
  </x:si>
  <x:si>
    <x:t>역사공원
(장도포대지)</x:t>
  </x:si>
  <x:si>
    <x:t>인고56
(00. 3.31)</x:t>
  </x:si>
  <x:si>
    <x:t>중구 을왕동 산78 일원</x:t>
  </x:si>
  <x:si>
    <x:t>인고4
(96. 1.10)</x:t>
  </x:si>
  <x:si>
    <x:t>남동구 구월동 1544</x:t>
  </x:si>
  <x:si>
    <x:t>학익동 331-14번지 일원</x:t>
  </x:si>
  <x:si>
    <x:t>남동구 구월동 1495</x:t>
  </x:si>
  <x:si>
    <x:t>학익동 587-159 일원</x:t>
  </x:si>
  <x:si>
    <x:t>서구 불로동 산29-7 일원</x:t>
  </x:si>
  <x:si>
    <x:t>강화군 관청리 산39 일원</x:t>
  </x:si>
  <x:si>
    <x:t>학익동 330-14번지 일원</x:t>
  </x:si>
  <x:si>
    <x:t>학익동 587-25 일원</x:t>
  </x:si>
  <x:si>
    <x:t>남구 숭의동 290-1</x:t>
  </x:si>
  <x:si>
    <x:t>첨단클러스터(C) 4호</x:t>
  </x:si>
  <x:si>
    <x:t>부평구 청천동 13-47일원</x:t>
  </x:si>
  <x:si>
    <x:t>서구 마전동 774 일원</x:t>
  </x:si>
  <x:si>
    <x:t>동구 창영동 116-92</x:t>
  </x:si>
  <x:si>
    <x:t>검단지구택지15호
근린공원</x:t>
  </x:si>
  <x:si>
    <x:t>검단지구택지7호
근린공원</x:t>
  </x:si>
  <x:si>
    <x:t>인고44
(07. 2.20)</x:t>
  </x:si>
  <x:si>
    <x:t>용현학익1블록 도시개발사업</x:t>
  </x:si>
  <x:si>
    <x:t>고시13
(44. 1. 8)</x:t>
  </x:si>
  <x:si>
    <x:t>유동 35-1번지 일원</x:t>
  </x:si>
  <x:si>
    <x:t>인고15
(19. 1.21)</x:t>
  </x:si>
  <x:si>
    <x:t>검단지구택지1호
역사공원</x:t>
  </x:si>
  <x:si>
    <x:t>경동 179-1번지 일원</x:t>
  </x:si>
  <x:si>
    <x:t>검단지구택지13호
근린공원</x:t>
  </x:si>
  <x:si>
    <x:t xml:space="preserve">    ⑪ 도시생태공원</x:t>
  </x:si>
  <x:si>
    <x:t>인고88
(09. 3.23)</x:t>
  </x:si>
  <x:si>
    <x:t>검단지구택지14호
근린공원</x:t>
  </x:si>
  <x:si>
    <x:t>검단지구택지2호
역사공원</x:t>
  </x:si>
  <x:si>
    <x:t>검단지구택지12호
근린공원</x:t>
  </x:si>
  <x:si>
    <x:t>남동구 간석동 335-2</x:t>
  </x:si>
  <x:si>
    <x:t>인고40
(20. 2. 6)</x:t>
  </x:si>
  <x:si>
    <x:t>숲아름공원
(연경공원)</x:t>
  </x:si>
  <x:si>
    <x:t>남동구 구월동 349-231</x:t>
  </x:si>
  <x:si>
    <x:t>서구 마전동 산14-3 일원</x:t>
  </x:si>
  <x:si>
    <x:t>소래구역 1종지구단위계획</x:t>
  </x:si>
  <x:si>
    <x:t>학익동 587-152 일원</x:t>
  </x:si>
  <x:si>
    <x:t>사자자리공원
(청라15호)</x:t>
  </x:si>
  <x:si>
    <x:t>영종하늘 7호
완충녹지</x:t>
  </x:si>
  <x:si>
    <x:t>첨단클러스터(C) 3호</x:t>
  </x:si>
  <x:si>
    <x:t>서구 가좌동 30-130일원</x:t>
  </x:si>
  <x:si>
    <x:t>하촌놀이공원
(제81호공원)</x:t>
  </x:si>
  <x:si>
    <x:t>남동구 장수동 766-2</x:t>
  </x:si>
  <x:si>
    <x:t>미고40
(13. 4.12)</x:t>
  </x:si>
  <x:si>
    <x:t>학익동 587-149 일원</x:t>
  </x:si>
  <x:si>
    <x:t>인고230
(11.9.19)</x:t>
  </x:si>
  <x:si>
    <x:t>검단지구택지10호
근린공원</x:t>
  </x:si>
  <x:si>
    <x:t>인고4
(12. 1.16)</x:t>
  </x:si>
  <x:si>
    <x:t>영종하늘도시
17호어린이공원</x:t>
  </x:si>
  <x:si>
    <x:t>남구 학익동 627-115</x:t>
  </x:si>
  <x:si>
    <x:t>중구 운서동 200-5 일원</x:t>
  </x:si>
  <x:si>
    <x:t>동구 금곡동 67-12</x:t>
  </x:si>
  <x:si>
    <x:t>배후지원단지
완충5녹지</x:t>
  </x:si>
  <x:si>
    <x:t>송도동 11-24 일원</x:t>
  </x:si>
  <x:si>
    <x:t>학익동 587-20 일원</x:t>
  </x:si>
  <x:si>
    <x:t>인고279
(10.10.4)</x:t>
  </x:si>
  <x:si>
    <x:t>남구 도화동 797번지 일원</x:t>
  </x:si>
  <x:si>
    <x:t>서구 불로동 산122 일원</x:t>
  </x:si>
  <x:si>
    <x:t>영종하늘 4호
완충녹지</x:t>
  </x:si>
  <x:si>
    <x:t>인고76
(15. 4. 6)</x:t>
  </x:si>
  <x:si>
    <x:t>부평구 산곡동 58-3 일원</x:t>
  </x:si>
  <x:si>
    <x:t>남구 학익동 587-63</x:t>
  </x:si>
  <x:si>
    <x:t>용현동 523-21번지 일원</x:t>
  </x:si>
  <x:si>
    <x:t>용현동 253-21번지 일원</x:t>
  </x:si>
  <x:si>
    <x:t>서구 불로동 산60-1 일원</x:t>
  </x:si>
  <x:si>
    <x:t>사동 34-27번지 일원</x:t>
  </x:si>
  <x:si>
    <x:t>영종하늘 2호
완충녹지</x:t>
  </x:si>
  <x:si>
    <x:t>첨단클러스터(C) 5호</x:t>
  </x:si>
  <x:si>
    <x:t>연수구 송도동 190-1</x:t>
  </x:si>
  <x:si>
    <x:t>첨단클러스터(C) 2호</x:t>
  </x:si>
  <x:si>
    <x:t>루원시티6호
어린이공원</x:t>
  </x:si>
  <x:si>
    <x:t>인고34
(91. 3. 9)</x:t>
  </x:si>
  <x:si>
    <x:t>남구 도화동 797일원</x:t>
  </x:si>
  <x:si>
    <x:t>서구 원창동 420-3 일원</x:t>
  </x:si>
  <x:si>
    <x:t>학익동 산143-1 일원</x:t>
  </x:si>
  <x:si>
    <x:t>인고17
(16.02.11)</x:t>
  </x:si>
  <x:si>
    <x:t>인고75
(08. 5. 6)</x:t>
  </x:si>
  <x:si>
    <x:t>배후지원단지
완충3녹지</x:t>
  </x:si>
  <x:si>
    <x:t>건고
(64. 3.17)</x:t>
  </x:si>
  <x:si>
    <x:t>서구 백석동 산59-1</x:t>
  </x:si>
  <x:si>
    <x:t>서구 경서동 632-4 일원</x:t>
  </x:si>
  <x:si>
    <x:t>서구 원창동 417-7 일원</x:t>
  </x:si>
  <x:si>
    <x:t>서구 가정동 산21-1 일원</x:t>
  </x:si>
  <x:si>
    <x:t>중구 운서동 795전 일원</x:t>
  </x:si>
  <x:si>
    <x:t>검단지구택지2호
소공원</x:t>
  </x:si>
  <x:si>
    <x:t>서구 원당동 산98-1 일원</x:t>
  </x:si>
  <x:si>
    <x:t>중구 운북동 933 일원</x:t>
  </x:si>
  <x:si>
    <x:t>연수구 옥련동 582-2</x:t>
  </x:si>
  <x:si>
    <x:t>영종하늘 1호
완충녹지</x:t>
  </x:si>
  <x:si>
    <x:t>계고82
(10.12.29)</x:t>
  </x:si>
  <x:si>
    <x:t>조  성  현  황(㎡)</x:t>
  </x:si>
  <x:si>
    <x:t>중구 운서동 산53-1 일원</x:t>
  </x:si>
  <x:si>
    <x:t>서구 원창동 416-5 일원</x:t>
  </x:si>
  <x:si>
    <x:t>서구 원창동 429-6 일원</x:t>
  </x:si>
  <x:si>
    <x:t>영종하늘 8호
완충녹지</x:t>
  </x:si>
  <x:si>
    <x:t>중구 운서동 647-1 일원</x:t>
  </x:si>
  <x:si>
    <x:t>강화고103
(22.6.2)</x:t>
  </x:si>
  <x:si>
    <x:t>동구 송현동 85-16 일원</x:t>
  </x:si>
  <x:si>
    <x:t>중구 운남동 1083 일원</x:t>
  </x:si>
  <x:si>
    <x:t>배후지원단지
완충2녹지</x:t>
  </x:si>
  <x:si>
    <x:t>중구 운서동 3051-26</x:t>
  </x:si>
  <x:si>
    <x:t>인고268
(10.9.20)</x:t>
  </x:si>
  <x:si>
    <x:t>서구 경서동 583-2 일원</x:t>
  </x:si>
  <x:si>
    <x:t>지경부58
(08.6.3)</x:t>
  </x:si>
  <x:si>
    <x:t>인고117
(00.7.3)</x:t>
  </x:si>
  <x:si>
    <x:t>배후지원단지
완충4녹지</x:t>
  </x:si>
  <x:si>
    <x:t>서구 왕길동 산14-1 일원</x:t>
  </x:si>
  <x:si>
    <x:t>영종하늘 5호
완충녹지</x:t>
  </x:si>
  <x:si>
    <x:t>중구 운북동 1338-2</x:t>
  </x:si>
  <x:si>
    <x:t>운남지구
토지구획정리사업</x:t>
  </x:si>
  <x:si>
    <x:t>남동구 간석동 574-39</x:t>
  </x:si>
  <x:si>
    <x:t>서구 가정동 25-3 일원</x:t>
  </x:si>
  <x:si>
    <x:t>중구 운남동 1156 일원</x:t>
  </x:si>
  <x:si>
    <x:t>서고27
(05. 4.25)</x:t>
  </x:si>
  <x:si>
    <x:t>11공구내(지번미부여)</x:t>
  </x:si>
  <x:si>
    <x:t>중구 운서동 3061-5</x:t>
  </x:si>
  <x:si>
    <x:t>중구 운서동 911-1 일원</x:t>
  </x:si>
  <x:si>
    <x:t>중구 운서동 3013 일원</x:t>
  </x:si>
  <x:si>
    <x:t>검단지구택지16호
근린공원</x:t>
  </x:si>
  <x:si>
    <x:t>인고343
(09.11.9)</x:t>
  </x:si>
  <x:si>
    <x:t>중구 중산동 1945 일원</x:t>
  </x:si>
  <x:si>
    <x:t>검단지구택지
12호소공원</x:t>
  </x:si>
  <x:si>
    <x:t>서구 백석동 161일원</x:t>
  </x:si>
  <x:si>
    <x:t>서구 당하동 산6-5 일원</x:t>
  </x:si>
  <x:si>
    <x:t>인고273
(02.11.1)</x:t>
  </x:si>
  <x:si>
    <x:t>서구 금곡동 727-8 일원</x:t>
  </x:si>
  <x:si>
    <x:t xml:space="preserve">    ① 도시자연공원</x:t>
  </x:si>
  <x:si>
    <x:t>인고50
(09.02.09)</x:t>
  </x:si>
  <x:si>
    <x:t>중구 운남동 1668-3</x:t>
  </x:si>
  <x:si>
    <x:t>강고81
(21.4.15)</x:t>
  </x:si>
  <x:si>
    <x:t>경서국민임대주택단지경관2녹지</x:t>
  </x:si>
  <x:si>
    <x:t>청라 14호 
경관녹지</x:t>
  </x:si>
  <x:si>
    <x:t>조성계획
결정(최종변경)</x:t>
  </x:si>
  <x:si>
    <x:t>인고80
(12. 4. 9)</x:t>
  </x:si>
  <x:si>
    <x:t>루원시티 1호 
소공원</x:t>
  </x:si>
  <x:si>
    <x:t>인고98
(13. 6.24)</x:t>
  </x:si>
  <x:si>
    <x:t>지경부155
(11.8.1)</x:t>
  </x:si>
  <x:si>
    <x:t>서구 경서동 522-6 일원</x:t>
  </x:si>
  <x:si>
    <x:t>인고157
(03.8.4)</x:t>
  </x:si>
  <x:si>
    <x:t>남고24
(03. 6.30)</x:t>
  </x:si>
  <x:si>
    <x:t>검단지구택지
4호소공원</x:t>
  </x:si>
  <x:si>
    <x:t>총고13
(44. 1. 8)</x:t>
  </x:si>
  <x:si>
    <x:t>청라 10호 
경관녹지</x:t>
  </x:si>
  <x:si>
    <x:t>인고175
(22.6.27)</x:t>
  </x:si>
  <x:si>
    <x:t>최종도시계획결정(변경)</x:t>
  </x:si>
  <x:si>
    <x:t>서고45
(05. 8.11)</x:t>
  </x:si>
  <x:si>
    <x:t>도화동 33-34 일원</x:t>
  </x:si>
  <x:si>
    <x:t>인고202
(16.9.5)</x:t>
  </x:si>
  <x:si>
    <x:t>동고23
(99. 8. 2)</x:t>
  </x:si>
  <x:si>
    <x:t>인고230
(9511.21)</x:t>
  </x:si>
  <x:si>
    <x:t>강화고188
(22.9.7)</x:t>
  </x:si>
  <x:si>
    <x:t>서구 검암동 496 일원</x:t>
  </x:si>
  <x:si>
    <x:t>17.12
(1~3단계)</x:t>
  </x:si>
  <x:si>
    <x:t>인고38
(69. 12)</x:t>
  </x:si>
  <x:si>
    <x:t>서구 가정동 529 일원</x:t>
  </x:si>
  <x:si>
    <x:t>인고173
(05.9.13)</x:t>
  </x:si>
  <x:si>
    <x:t>강화고81
(21.4.15)</x:t>
  </x:si>
  <x:si>
    <x:t>서구 경서동 산257 일원</x:t>
  </x:si>
  <x:si>
    <x:t>루원시티 4호 
소공원</x:t>
  </x:si>
  <x:si>
    <x:t>인고1
(97. 1. 6)</x:t>
  </x:si>
  <x:si>
    <x:t>용현학익2-1블럭도시개발사업</x:t>
  </x:si>
  <x:si>
    <x:t>서구 마전동 산30 일원</x:t>
  </x:si>
  <x:si>
    <x:t>루원시티5호
어린이공원</x:t>
  </x:si>
  <x:si>
    <x:t xml:space="preserve">인고44
(16.3.21) </x:t>
  </x:si>
  <x:si>
    <x:t>중구 운서동 3038-6</x:t>
  </x:si>
  <x:si>
    <x:t>국토부967
(19.1.6)</x:t>
  </x:si>
  <x:si>
    <x:t>인고24
(17. 2. 6)</x:t>
  </x:si>
  <x:si>
    <x:t>서고42
(01.12. 4)</x:t>
  </x:si>
  <x:si>
    <x:t>인고94
(12. 4.30)</x:t>
  </x:si>
  <x:si>
    <x:t>검단지구택지20호어린이공원</x:t>
  </x:si>
  <x:si>
    <x:t>경서국민임대주택단지경관1녹지</x:t>
  </x:si>
  <x:si>
    <x:t>인고35
(23.2.6)</x:t>
  </x:si>
  <x:si>
    <x:t>중앙공원
(8 ~ 9지구)</x:t>
  </x:si>
  <x:si>
    <x:t>서구 검암동 534-3</x:t>
  </x:si>
  <x:si>
    <x:t>검단지구택지
3호소공원</x:t>
  </x:si>
  <x:si>
    <x:t>서구 왕길동 634-2 일원</x:t>
  </x:si>
  <x:si>
    <x:t>청라 51호 
경관녹지</x:t>
  </x:si>
  <x:si>
    <x:t>청라 50호 
경관녹지</x:t>
  </x:si>
  <x:si>
    <x:t>인고90
(16. 5. 2)</x:t>
  </x:si>
  <x:si>
    <x:r>
      <x:t xml:space="preserve">동화어린이공원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</x:rPr>
        </mc:Fallback>
      </mc:AlternateContent>
      <x:t>(미추2구역)</x:t>
    </x:r>
  </x:si>
  <x:si>
    <x:r>
      <x:t xml:space="preserve">염전공원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(도화도시개발사업)</x:t>
    </x:r>
  </x:si>
  <x:si>
    <x:r>
      <x:t xml:space="preserve">대암공원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(121호공원)</x:t>
    </x:r>
  </x:si>
  <x:si>
    <x:r>
      <x:t>강화군 함허동천지구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8"/>
            <x:color rgb="ff000000"/>
          </x:rPr>
        </mc:Fallback>
      </mc:AlternateContent>
      <x:t>(337)</x:t>
    </x:r>
  </x:si>
  <x:si>
    <x:r>
      <x:t xml:space="preserve">하늘체육공원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</x:rPr>
        </mc:Fallback>
      </mc:AlternateContent>
      <x:t>(영종하늘도시   
1호체육공원)</x:t>
    </x:r>
  </x:si>
  <x:si>
    <x:t>강화고139
(20.7.22)</x:t>
  </x:si>
  <x:si>
    <x:t>인고15
(24.1.4)</x:t>
  </x:si>
  <x:si>
    <x:t>강화고52
(25.3.10.)</x:t>
  </x:si>
  <x:si>
    <x:t>인고104
(25.4.30)</x:t>
  </x:si>
  <x:si>
    <x:t>강화고195
(23.8.11.)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</x:si>
</x:sst>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8">
    <x:numFmt numFmtId="164" formatCode="#,##0_);[Red]\(#,##0\)"/>
    <x:numFmt numFmtId="165" formatCode="#,##0.0_);[Red]\(#,##0.0\)"/>
    <x:numFmt numFmtId="166" formatCode="General&quot;개소&quot;"/>
    <x:numFmt numFmtId="167" formatCode="#,##0.0"/>
    <x:numFmt numFmtId="168" formatCode="_-* #,##0.0_-;\-* #,##0.0_-;_-* &quot;-&quot;_-;_-@_-"/>
    <x:numFmt numFmtId="169" formatCode="0.0_);[Red]\(0.0\)"/>
    <x:numFmt numFmtId="170" formatCode="0.0"/>
    <x:numFmt numFmtId="171" formatCode="#,##0.00_);[Red]\(#,##0.00\)"/>
    <x:numFmt numFmtId="172" formatCode="0_);[Red]\(0\)"/>
    <x:numFmt numFmtId="173" formatCode="_-* #,##0.0_-;\-* #,##0.0_-;_-* &quot;-&quot;?_-;_-@_-"/>
    <x:numFmt numFmtId="174" formatCode="#,##0.0_ "/>
    <x:numFmt numFmtId="175" formatCode="#,##0.0;[Red]\-#,##0.0"/>
    <x:numFmt numFmtId="176" formatCode="yy\.\ mm\.\ dd"/>
    <x:numFmt numFmtId="177" formatCode="mm&quot;월&quot;\ dd&quot;일&quot;"/>
    <x:numFmt numFmtId="178" formatCode="0.0_ "/>
    <x:numFmt numFmtId="179" formatCode="General&quot;개&quot;&quot;소&quot;"/>
    <x:numFmt numFmtId="180" formatCode="#,##0&quot;개&quot;&quot;소&quot;"/>
    <x:numFmt numFmtId="181" formatCode="#,##0&quot;개소&quot;"/>
  </x:numFmts>
  <x:fonts count="5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궁서"/>
      <x:sz val="11"/>
      <x:color rgb="ff000000"/>
    </x:font>
    <x:font>
      <x:name val="Arial"/>
      <x:sz val="10"/>
      <x:color rgb="ff000000"/>
    </x:font>
    <x:font>
      <x:name val="맑은 고딕"/>
      <x:sz val="20"/>
      <x:color rgb="ff000000"/>
      <x:b val="1"/>
    </x:font>
    <x:font>
      <x:name val="맑은 고딕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4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4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5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5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289b6e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289b6e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b05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b05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600000381469726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600000381469726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4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4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4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4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4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4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28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rgb="ffffffff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e7e6e6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0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bottom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bottom"/>
    </x:xf>
    <x:xf numFmtId="41" fontId="0" fillId="0" borderId="0">
      <x:alignment horizontal="general" vertical="center"/>
    </x:xf>
    <x:xf numFmtId="0" fontId="8" fillId="0" borderId="0">
      <x:alignment horizontal="general" vertical="bottom"/>
    </x:xf>
  </x:cellStyleXfs>
  <x:cellXfs count="1087">
    <x:xf numFmtId="0" fontId="0" fillId="0" borderId="0" xfId="0" applyNumberFormat="1">
      <x:alignment horizontal="general" vertical="center"/>
    </x:xf>
    <x:xf numFmtId="164" fontId="9" fillId="0" borderId="0" xfId="2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x:xf numFmtId="165" fontId="10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10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right" vertical="center" wrapText="1"/>
        </x:xf>
      </mc:Fallback>
    </mc:AlternateContent>
    <x:xf numFmtId="165" fontId="10" fillId="0" borderId="1" xfId="2" applyNumberFormat="1" applyFont="1" applyFill="1" applyBorder="1" applyAlignment="1">
      <x:alignment horizontal="general" vertical="center" shrinkToFit="1"/>
    </x:xf>
    <x:xf numFmtId="167" fontId="10" fillId="0" borderId="1" xfId="2" applyNumberFormat="1" applyFont="1" applyFill="1" applyBorder="1" applyAlignment="1">
      <x:alignment horizontal="general" vertical="center" shrinkToFit="1"/>
    </x:xf>
    <x:xf numFmtId="0" fontId="10" fillId="0" borderId="0" xfId="2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distributed" vertical="center" wrapText="1"/>
        </x:xf>
      </mc:Fallback>
    </mc:AlternateContent>
    <x:xf numFmtId="0" fontId="10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" xfId="2" applyNumberFormat="1" applyFont="1" applyFill="1" applyBorder="1" applyAlignment="1">
          <x:alignment horizontal="right" vertical="center" wrapText="1"/>
        </x:xf>
      </mc:Fallback>
    </mc:AlternateContent>
    <x:xf numFmtId="0" fontId="10" fillId="0" borderId="2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2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x:xf numFmtId="3" fontId="10" fillId="0" borderId="1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8" fontId="10" fillId="0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0" borderId="1" xfId="3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1" xfId="2" applyNumberFormat="1" applyFont="1" applyFill="1" applyBorder="1" applyAlignment="1">
      <x:alignment horizontal="general" vertical="center"/>
    </x:xf>
    <x:xf numFmtId="0" fontId="10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10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0" fillId="0" borderId="1" xfId="2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2" applyNumberFormat="1" applyFont="1" applyAlignment="1">
      <x:alignment horizontal="left" vertical="center" wrapText="1"/>
    </x:xf>
    <x:xf numFmtId="167" fontId="10" fillId="0" borderId="1" xfId="2" applyNumberFormat="1" applyFont="1" applyFill="1" applyBorder="1" applyAlignment="1">
      <x:alignment horizontal="general" vertical="center" wrapText="1"/>
    </x:xf>
    <x:xf numFmtId="167" fontId="10" fillId="0" borderId="1" xfId="3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0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2" applyNumberFormat="1" applyFont="1" applyFill="1" applyBorder="1" applyAlignment="1">
          <x:alignment horizontal="center" vertical="center"/>
        </x:xf>
      </mc:Fallback>
    </mc:AlternateContent>
    <x:xf numFmtId="165" fontId="10" fillId="0" borderId="1" xfId="2" applyNumberFormat="1" applyFont="1" applyFill="1" applyBorder="1" applyAlignment="1">
      <x:alignment horizontal="general" vertical="center"/>
    </x:xf>
    <x:xf numFmtId="0" fontId="10" fillId="0" borderId="3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8" fontId="10" fillId="0" borderId="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0" borderId="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10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10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2" applyNumberFormat="1" applyFont="1" applyFill="1" applyBorder="1" applyAlignment="1">
          <x:alignment horizontal="center" vertical="center" wrapText="1"/>
        </x:xf>
      </mc:Fallback>
    </mc:AlternateContent>
    <x:xf numFmtId="173" fontId="10" fillId="0" borderId="1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0" fillId="0" borderId="4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4" xfId="2" applyNumberFormat="1" applyFont="1" applyFill="1" applyBorder="1" applyAlignment="1">
          <x:alignment horizontal="right" vertical="center"/>
        </x:xf>
      </mc:Fallback>
    </mc:AlternateContent>
    <x:xf numFmtId="165" fontId="10" fillId="0" borderId="1" xfId="2" applyNumberFormat="1" applyFont="1" applyFill="1" applyBorder="1" applyAlignment="1" applyProtection="1">
      <x:alignment horizontal="general" vertical="center" shrinkToFit="1"/>
      <x:protection locked="0" hidden="1"/>
    </x:xf>
    <x:xf numFmtId="165" fontId="10" fillId="0" borderId="0" xfId="2" applyNumberFormat="1" applyFont="1" applyFill="1" applyBorder="1" applyAlignment="1" applyProtection="1">
      <x:alignment horizontal="general" vertical="center" shrinkToFit="1"/>
      <x:protection locked="0" hidden="1"/>
    </x:xf>
    <mc:AlternateContent xmlns:mc="http://schemas.openxmlformats.org/markup-compatibility/2006">
      <mc:Choice xmlns:hs="http://schemas.haansoft.com/office/spreadsheet/8.0" Requires="hs">
        <x:xf numFmtId="165" fontId="10" fillId="0" borderId="1" xfId="3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3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0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0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0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0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0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0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0" fillId="0" borderId="3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0" fillId="0" borderId="3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0" fillId="0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0" fillId="0" borderId="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10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0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3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3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0" fillId="0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0" fillId="0" borderId="3" xfId="2" applyNumberFormat="1" applyFont="1" applyFill="1" applyBorder="1" applyAlignment="1">
          <x:alignment horizontal="right" vertical="center" shrinkToFit="1"/>
        </x:xf>
      </mc:Fallback>
    </mc:AlternateContent>
    <x:xf numFmtId="165" fontId="10" fillId="0" borderId="3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8" fontId="10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0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x:xf numFmtId="0" fontId="10" fillId="0" borderId="1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7" fontId="10" fillId="0" borderId="1" xfId="2" applyNumberFormat="1" applyFont="1" applyFill="1" applyBorder="1" applyAlignment="1" applyProtection="1" hs:applyExtension="1">
          <x:alignment horizontal="right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" xfId="2" applyNumberFormat="1" applyFont="1" applyFill="1" applyBorder="1" applyAlignment="1" applyProtection="1">
          <x:alignment horizontal="right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165" fontId="10" fillId="0" borderId="0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8" fontId="10" fillId="0" borderId="1" xfId="3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0" borderId="1" xfId="3" applyNumberFormat="1" applyFont="1" applyFill="1" applyBorder="1" applyAlignment="1" applyProtection="1">
          <x:alignment horizontal="right" vertical="center"/>
          <x:protection locked="0"/>
        </x:xf>
      </mc:Fallback>
    </mc:AlternateContent>
    <x:xf numFmtId="0" fontId="10" fillId="0" borderId="1" xfId="2" applyNumberFormat="1" applyFont="1" applyFill="1" applyBorder="1" applyProtection="1">
      <x:alignment horizontal="general" vertical="bottom"/>
      <x:protection locked="0"/>
    </x:xf>
    <mc:AlternateContent xmlns:mc="http://schemas.openxmlformats.org/markup-compatibility/2006">
      <mc:Choice xmlns:hs="http://schemas.haansoft.com/office/spreadsheet/8.0" Requires="hs">
        <x:xf numFmtId="165" fontId="10" fillId="0" borderId="0" xfId="2" applyNumberFormat="1" applyFont="1" applyFill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2" applyNumberFormat="1" applyFont="1" applyFill="1" applyAlignment="1">
          <x:alignment horizontal="distributed" vertical="center" wrapText="1" shrinkToFit="1"/>
        </x:xf>
      </mc:Fallback>
    </mc:AlternateContent>
    <x:xf numFmtId="165" fontId="10" fillId="0" borderId="0" xfId="2" applyNumberFormat="1" applyFont="1" applyFill="1" applyAlignment="1">
      <x:alignment horizontal="left" vertical="center" wrapText="1" shrinkToFit="1"/>
    </x:xf>
    <x:xf numFmtId="165" fontId="10" fillId="0" borderId="0" xfId="2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10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2" applyNumberFormat="1" applyFont="1" applyFill="1" applyBorder="1" applyAlignment="1">
          <x:alignment horizontal="distributed" vertical="center" wrapText="1" shrinkToFit="1"/>
        </x:xf>
      </mc:Fallback>
    </mc:AlternateContent>
    <x:xf numFmtId="0" fontId="11" fillId="2" borderId="0" xfId="2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67" fontId="11" fillId="2" borderId="0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0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2" applyNumberFormat="1" applyFont="1" applyFill="1" applyBorder="1" applyAlignment="1">
          <x:alignment horizontal="center" vertical="center" shrinkToFit="1"/>
        </x:xf>
      </mc:Fallback>
    </mc:AlternateContent>
    <x:xf numFmtId="167" fontId="11" fillId="2" borderId="0" xfId="2" applyNumberFormat="1" applyFont="1" applyFill="1" applyBorder="1" applyAlignment="1">
      <x:alignment horizontal="general" vertical="center" shrinkToFit="1"/>
    </x:xf>
    <x:xf numFmtId="0" fontId="11" fillId="2" borderId="0" xfId="2" applyNumberFormat="1" applyFont="1" applyFill="1" applyBorder="1" applyAlignment="1">
      <x:alignment horizontal="left" vertical="center" shrinkToFit="1"/>
    </x:xf>
    <x:xf numFmtId="165" fontId="12" fillId="0" borderId="0" xfId="2" applyNumberFormat="1" applyFont="1" applyFill="1" applyBorder="1" applyAlignment="1" applyProtection="1">
      <x:alignment horizontal="general" vertical="center" shrinkToFit="1"/>
      <x:protection locked="0" hidden="1"/>
    </x:xf>
    <x:xf numFmtId="165" fontId="12" fillId="0" borderId="0" xfId="2" applyNumberFormat="1" applyFont="1" applyFill="1" applyBorder="1" applyAlignment="1" applyProtection="1">
      <x:alignment horizontal="left" vertical="center"/>
      <x:protection locked="0" hidden="1"/>
    </x:xf>
    <x:xf numFmtId="165" fontId="12" fillId="0" borderId="0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" fontId="11" fillId="3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11" fillId="3" borderId="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11" fillId="3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11" fillId="3" borderId="3" xfId="2" applyNumberFormat="1" applyFont="1" applyFill="1" applyBorder="1" applyAlignment="1">
          <x:alignment horizontal="center" vertical="center"/>
        </x:xf>
      </mc:Fallback>
    </mc:AlternateContent>
    <x:xf numFmtId="4" fontId="11" fillId="3" borderId="1" xfId="2" applyNumberFormat="1" applyFont="1" applyFill="1" applyBorder="1" applyAlignment="1">
      <x:alignment horizontal="left" vertical="center"/>
    </x:xf>
    <x:xf numFmtId="165" fontId="10" fillId="0" borderId="0" xfId="2" applyNumberFormat="1" applyFont="1" applyFill="1" applyBorder="1" applyAlignment="1" applyProtection="1">
      <x:alignment horizontal="left" vertical="center"/>
      <x:protection locked="0" hidden="1"/>
    </x:xf>
    <x:xf numFmtId="0" fontId="11" fillId="3" borderId="1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11" fillId="3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3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3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3" borderId="3" xfId="2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1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10" fillId="0" borderId="0" xfId="2" applyNumberFormat="1" applyFont="1" applyFill="1" applyBorder="1" applyAlignment="1" applyProtection="1" hs:applyExtension="1">
          <x:alignment horizontal="center" vertical="center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2" applyNumberFormat="1" applyFont="1" applyFill="1" applyBorder="1" applyAlignment="1" applyProtection="1">
          <x:alignment horizontal="center" vertical="center"/>
          <x:protection locked="0" hidden="1"/>
        </x:xf>
      </mc:Fallback>
    </mc:AlternateContent>
    <x:xf numFmtId="167" fontId="10" fillId="0" borderId="1" xfId="2" applyNumberFormat="1" applyFont="1" applyFill="1" applyBorder="1" applyAlignment="1">
      <x:alignment horizontal="general" vertical="center"/>
    </x:xf>
    <x:xf numFmtId="0" fontId="10" fillId="0" borderId="1" xfId="2" applyNumberFormat="1" applyFont="1" applyFill="1" applyBorder="1" applyAlignment="1">
      <x:alignment horizontal="general" vertical="center" shrinkToFit="1"/>
    </x:xf>
    <x:xf numFmtId="173" fontId="10" fillId="0" borderId="1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x:xf numFmtId="0" fontId="10" fillId="0" borderId="0" xfId="2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2" xfId="2" applyNumberFormat="1" applyFont="1" applyFill="1" applyBorder="1" applyAlignment="1">
          <x:alignment horizontal="center" vertical="center" shrinkToFit="1"/>
        </x:xf>
      </mc:Fallback>
    </mc:AlternateContent>
    <x:xf numFmtId="167" fontId="11" fillId="3" borderId="1" xfId="2" applyNumberFormat="1" applyFont="1" applyFill="1" applyBorder="1" applyAlignment="1">
      <x:alignment horizontal="left" vertical="center" shrinkToFit="1"/>
    </x:xf>
    <x:xf numFmtId="0" fontId="11" fillId="3" borderId="1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13" fillId="0" borderId="0" xfId="2" applyNumberFormat="1" applyFont="1" applyFill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0" xfId="2" applyNumberFormat="1" applyFont="1" applyFill="1" applyAlignment="1">
          <x:alignment horizontal="distributed" vertical="center" wrapText="1" shrinkToFit="1"/>
        </x:xf>
      </mc:Fallback>
    </mc:AlternateContent>
    <x:xf numFmtId="165" fontId="13" fillId="0" borderId="0" xfId="2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4" borderId="0" xfId="2" applyNumberFormat="1" applyFont="1" applyFill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4" borderId="0" xfId="2" applyNumberFormat="1" applyFont="1" applyFill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0" borderId="0" xfId="2" applyNumberFormat="1" applyFont="1" applyFill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0" xfId="2" applyNumberFormat="1" applyFont="1" applyFill="1" applyAlignment="1">
          <x:alignment horizontal="right" vertical="center" shrinkToFit="1"/>
        </x:xf>
      </mc:Fallback>
    </mc:AlternateContent>
    <x:xf numFmtId="165" fontId="13" fillId="4" borderId="0" xfId="2" applyNumberFormat="1" applyFont="1" applyFill="1" applyAlignment="1">
      <x:alignment horizontal="left" vertical="center" shrinkToFit="1"/>
    </x:xf>
    <x:xf numFmtId="165" fontId="11" fillId="3" borderId="1" xfId="2" applyNumberFormat="1" applyFont="1" applyFill="1" applyBorder="1" applyAlignment="1">
      <x:alignment horizontal="left" vertical="center" shrinkToFit="1"/>
    </x:xf>
    <x:xf numFmtId="165" fontId="10" fillId="0" borderId="1" xfId="2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3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3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4" borderId="0" xfId="2" applyNumberFormat="1" applyFont="1" applyFill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4" borderId="0" xfId="2" applyNumberFormat="1" applyFont="1" applyFill="1" applyAlignment="1">
          <x:alignment horizontal="distributed" vertical="center" wrapText="1" shrinkToFit="1"/>
        </x:xf>
      </mc:Fallback>
    </mc:AlternateContent>
    <x:xf numFmtId="165" fontId="11" fillId="4" borderId="0" xfId="2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11" fillId="4" borderId="0" xfId="2" applyNumberFormat="1" applyFont="1" applyFill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4" borderId="0" xfId="2" applyNumberFormat="1" applyFont="1" applyFill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4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4" borderId="0" xfId="2" applyNumberFormat="1" applyFont="1" applyFill="1" applyAlignment="1">
          <x:alignment horizontal="center" vertical="center" shrinkToFit="1"/>
        </x:xf>
      </mc:Fallback>
    </mc:AlternateContent>
    <x:xf numFmtId="165" fontId="11" fillId="4" borderId="0" xfId="2" applyNumberFormat="1" applyFont="1" applyFill="1" applyAlignment="1">
      <x:alignment horizontal="left" vertical="center" shrinkToFit="1"/>
    </x:xf>
    <x:xf numFmtId="165" fontId="10" fillId="0" borderId="1" xfId="2" applyNumberFormat="1" applyFont="1" applyFill="1" applyBorder="1" applyAlignment="1">
      <x:alignment horizontal="general" vertical="center" wrapText="1" shrinkToFit="1"/>
    </x:xf>
    <x:xf numFmtId="165" fontId="11" fillId="3" borderId="3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2" applyNumberFormat="1" applyFont="1" applyBorder="1" applyAlignment="1" applyProtection="1" hs:applyExtension="1">
          <x:alignment horizontal="distributed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" applyNumberFormat="1" applyFont="1" applyBorder="1" applyAlignment="1" applyProtection="1">
          <x:alignment horizontal="distributed" vertical="center" wrapText="1" shrinkToFit="1"/>
          <x:protection locked="0"/>
        </x:xf>
      </mc:Fallback>
    </mc:AlternateContent>
    <x:xf numFmtId="0" fontId="11" fillId="0" borderId="0" xfId="2" applyNumberFormat="1" applyFont="1" applyBorder="1" applyAlignment="1" applyProtection="1">
      <x:alignment horizontal="left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167" fontId="11" fillId="0" borderId="0" xfId="2" applyNumberFormat="1" applyFont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0" xfId="2" applyNumberFormat="1" applyFont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2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0" xfId="2" applyNumberFormat="1" applyFont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0" xfId="2" applyNumberFormat="1" applyFont="1" applyBorder="1" applyAlignment="1" applyProtection="1">
          <x:alignment horizontal="right" vertical="center" shrinkToFit="1"/>
          <x:protection locked="0"/>
        </x:xf>
      </mc:Fallback>
    </mc:AlternateContent>
    <x:xf numFmtId="0" fontId="11" fillId="0" borderId="0" xfId="2" applyNumberFormat="1" applyFont="1" applyBorder="1" applyAlignment="1" applyProtection="1">
      <x:alignment horizontal="left" vertical="center" wrapText="1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165" fontId="11" fillId="3" borderId="3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3" borderId="3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3" borderId="3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3" borderId="3" xfId="2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0" fontId="11" fillId="3" borderId="1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3" fontId="10" fillId="0" borderId="1" xfId="2" applyNumberFormat="1" applyFont="1" applyFill="1" applyBorder="1" applyAlignment="1" applyProtection="1" hs:applyExtension="1">
          <x:alignment horizontal="right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2" applyNumberFormat="1" applyFont="1" applyFill="1" applyBorder="1" applyAlignment="1" applyProtection="1">
          <x:alignment horizontal="right" vertical="center" wrapText="1"/>
          <x:protection locked="0"/>
        </x:xf>
      </mc:Fallback>
    </mc:AlternateContent>
    <x:xf numFmtId="0" fontId="11" fillId="0" borderId="0" xfId="2" applyNumberFormat="1" applyFont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0" borderId="0" xfId="2" applyNumberFormat="1" applyFont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" applyNumberFormat="1" applyFont="1" applyAlignment="1" applyProtection="1">
          <x:alignment horizontal="distributed" vertical="center" wrapText="1"/>
          <x:protection locked="0"/>
        </x:xf>
      </mc:Fallback>
    </mc:AlternateContent>
    <x:xf numFmtId="0" fontId="11" fillId="0" borderId="0" xfId="2" applyNumberFormat="1" applyFont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7" fontId="11" fillId="0" borderId="0" xfId="2" applyNumberFormat="1" applyFont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0" xfId="2" applyNumberFormat="1" applyFont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2" applyNumberFormat="1" applyFont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" applyNumberFormat="1" applyFont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0" xfId="2" applyNumberFormat="1" applyFont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0" xfId="2" applyNumberFormat="1" applyFont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3" borderId="3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3" borderId="3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3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3" borderId="3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0" xfId="2" applyNumberFormat="1" applyFont="1" applyFill="1" applyBorder="1" applyAlignment="1">
      <x:alignment horizontal="general" vertical="center"/>
    </x:xf>
    <x:xf numFmtId="0" fontId="9" fillId="0" borderId="0" xfId="2" applyNumberFormat="1" applyFont="1" applyFill="1" applyBorder="1" applyAlignment="1">
      <x:alignment horizontal="left" vertical="center"/>
    </x:xf>
    <x:xf numFmtId="164" fontId="9" fillId="4" borderId="0" xfId="2" applyNumberFormat="1" applyFont="1" applyFill="1" applyAlignment="1">
      <x:alignment horizontal="general" vertical="center"/>
    </x:xf>
    <x:xf numFmtId="0" fontId="9" fillId="0" borderId="0" xfId="2" applyNumberFormat="1" applyFont="1" applyBorder="1" applyAlignment="1" applyProtection="1">
      <x:alignment horizontal="general" vertical="center"/>
      <x:protection locked="0"/>
    </x:xf>
    <x:xf numFmtId="0" fontId="9" fillId="0" borderId="0" xfId="2" applyNumberFormat="1" applyFont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2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NumberFormat="1" applyFont="1" applyFill="1" applyBorder="1" applyAlignment="1">
          <x:alignment horizontal="distributed" vertical="center" wrapText="1"/>
        </x:xf>
      </mc:Fallback>
    </mc:AlternateContent>
    <x:xf numFmtId="0" fontId="11" fillId="2" borderId="0" xfId="2" applyNumberFormat="1" applyFont="1" applyFill="1" applyBorder="1" applyAlignment="1">
      <x:alignment horizontal="left" vertical="center" wrapText="1"/>
    </x:xf>
    <x:xf numFmtId="165" fontId="13" fillId="0" borderId="0" xfId="2" applyNumberFormat="1" applyFont="1" applyFill="1" applyAlignment="1">
      <x:alignment horizontal="left" vertical="center" wrapText="1"/>
    </x:xf>
    <x:xf numFmtId="165" fontId="11" fillId="4" borderId="0" xfId="2" applyNumberFormat="1" applyFont="1" applyFill="1" applyAlignment="1">
      <x:alignment horizontal="left" vertical="center" wrapText="1"/>
    </x:xf>
    <x:xf numFmtId="0" fontId="11" fillId="0" borderId="0" xfId="2" applyNumberFormat="1" applyFont="1" applyBorder="1" applyAlignment="1" applyProtection="1">
      <x:alignment horizontal="left" vertical="center" wrapText="1"/>
      <x:protection locked="0"/>
    </x:xf>
    <x:xf numFmtId="165" fontId="10" fillId="0" borderId="0" xfId="2" applyNumberFormat="1" applyFont="1" applyFill="1" applyAlignment="1">
      <x:alignment horizontal="left" vertical="center" wrapText="1"/>
    </x:xf>
    <x:xf numFmtId="4" fontId="11" fillId="3" borderId="2" xfId="2" applyNumberFormat="1" applyFont="1" applyFill="1" applyBorder="1" applyAlignment="1">
      <x:alignment horizontal="left" vertical="center" wrapText="1"/>
    </x:xf>
    <x:xf numFmtId="165" fontId="10" fillId="0" borderId="5" xfId="2" applyNumberFormat="1" applyFont="1" applyFill="1" applyBorder="1" applyAlignment="1" applyProtection="1">
      <x:alignment horizontal="left" vertical="center" wrapText="1"/>
      <x:protection locked="0" hidden="1"/>
    </x:xf>
    <x:xf numFmtId="0" fontId="11" fillId="3" borderId="6" xfId="2" applyNumberFormat="1" applyFont="1" applyFill="1" applyBorder="1" applyAlignment="1">
      <x:alignment horizontal="left" vertical="center" wrapText="1"/>
    </x:xf>
    <x:xf numFmtId="4" fontId="11" fillId="3" borderId="6" xfId="2" applyNumberFormat="1" applyFont="1" applyFill="1" applyBorder="1" applyAlignment="1">
      <x:alignment horizontal="left" vertical="center" wrapText="1"/>
    </x:xf>
    <x:xf numFmtId="0" fontId="10" fillId="0" borderId="0" xfId="2" applyNumberFormat="1" applyFont="1" applyBorder="1" applyAlignment="1">
      <x:alignment horizontal="left" vertical="center" wrapText="1"/>
    </x:xf>
    <x:xf numFmtId="167" fontId="11" fillId="3" borderId="6" xfId="2" applyNumberFormat="1" applyFont="1" applyFill="1" applyBorder="1" applyAlignment="1">
      <x:alignment horizontal="left" vertical="center" wrapText="1"/>
    </x:xf>
    <x:xf numFmtId="0" fontId="11" fillId="3" borderId="6" xfId="2" applyNumberFormat="1" applyFont="1" applyFill="1" applyBorder="1" applyAlignment="1">
      <x:alignment horizontal="left" vertical="center" wrapText="1"/>
    </x:xf>
    <x:xf numFmtId="3" fontId="10" fillId="0" borderId="2" xfId="2" applyNumberFormat="1" applyFont="1" applyFill="1" applyBorder="1" applyAlignment="1">
      <x:alignment horizontal="left" vertical="center" wrapText="1"/>
    </x:xf>
    <x:xf numFmtId="165" fontId="13" fillId="4" borderId="0" xfId="2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10" fillId="2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1" xfId="2" applyNumberFormat="1" applyFont="1" applyFill="1" applyBorder="1" applyAlignment="1">
          <x:alignment horizontal="distributed" vertical="center" wrapText="1"/>
        </x:xf>
      </mc:Fallback>
    </mc:AlternateContent>
    <x:xf numFmtId="164" fontId="14" fillId="0" borderId="0" xfId="2" applyNumberFormat="1" applyFont="1" applyFill="1" applyAlignment="1">
      <x:alignment horizontal="general" vertical="center"/>
    </x:xf>
    <x:xf numFmtId="0" fontId="10" fillId="0" borderId="1" xfId="0" applyNumberFormat="1" applyFont="1" applyFill="1" applyBorder="1" applyAlignment="1">
      <x:alignment horizontal="left" vertical="center" wrapText="1"/>
    </x:xf>
    <x:xf numFmtId="165" fontId="11" fillId="3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applyProtection="1" hs:applyExtension="1">
          <x:alignment horizontal="center" vertical="center" shrinkToFi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 applyProtection="1">
          <x:alignment horizontal="center" vertical="center" shrinkToFi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3" borderId="1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3" borderId="1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" xfId="0" applyNumberFormat="1" applyFont="1" applyFill="1" applyBorder="1" applyAlignment="1">
          <x:alignment horizontal="right" vertical="center" wrapText="1"/>
        </x:xf>
      </mc:Fallback>
    </mc:AlternateContent>
    <x:xf numFmtId="173" fontId="10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7" fontId="10" fillId="0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4" xfId="0" applyNumberFormat="1" applyFont="1" applyFill="1" applyBorder="1" applyAlignment="1">
          <x:alignment horizontal="right" vertical="center" wrapText="1"/>
        </x:xf>
      </mc:Fallback>
    </mc:AlternateContent>
    <x:xf numFmtId="3" fontId="15" fillId="0" borderId="1" xfId="2" applyNumberFormat="1" applyFont="1" applyFill="1" applyBorder="1" applyAlignment="1">
      <x:alignment horizontal="general" vertical="center"/>
    </x:xf>
    <x:xf numFmtId="165" fontId="10" fillId="0" borderId="0" xfId="0" applyNumberFormat="1" applyFont="1" applyFill="1" applyBorder="1" applyAlignment="1" applyProtection="1">
      <x:alignment horizontal="general" vertical="center" shrinkToFit="1"/>
      <x:protection locked="0" hidden="1"/>
    </x:xf>
    <x:xf numFmtId="165" fontId="1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11" fillId="3" borderId="3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3" borderId="3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2" applyNumberFormat="1" applyFont="1" applyFill="1" applyBorder="1" applyAlignment="1">
          <x:alignment horizontal="distributed" vertical="center" wrapText="1" shrinkToFit="1"/>
        </x:xf>
      </mc:Fallback>
    </mc:AlternateContent>
    <x:xf numFmtId="0" fontId="11" fillId="3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3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2" applyNumberFormat="1" applyFont="1" applyFill="1" applyBorder="1" applyAlignment="1">
          <x:alignment horizontal="distributed" vertical="center" wrapText="1" shrinkToFit="1"/>
        </x:xf>
      </mc:Fallback>
    </mc:AlternateContent>
    <x:xf numFmtId="0" fontId="11" fillId="3" borderId="3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11" fillId="3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3" borderId="3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3" borderId="3" xfId="2" applyNumberFormat="1" applyFont="1" applyFill="1" applyBorder="1" applyAlignment="1">
          <x:alignment horizontal="distributed" vertical="center" wrapText="1" shrinkToFit="1"/>
        </x:xf>
      </mc:Fallback>
    </mc:AlternateContent>
    <x:xf numFmtId="165" fontId="11" fillId="3" borderId="3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11" fillId="3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x:xf numFmtId="0" fontId="11" fillId="3" borderId="3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4" fontId="11" fillId="3" borderId="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x:xf numFmtId="165" fontId="10" fillId="0" borderId="1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Fill="1" applyBorder="1" applyAlignment="1">
          <x:alignment horizontal="center" vertical="center" wrapText="1"/>
        </x:xf>
      </mc:Fallback>
    </mc:AlternateContent>
    <x:xf numFmtId="164" fontId="16" fillId="0" borderId="0" xfId="2" applyNumberFormat="1" applyFont="1" applyFill="1" applyAlignment="1">
      <x:alignment horizontal="general" vertical="center"/>
    </x:xf>
    <x:xf numFmtId="0" fontId="17" fillId="0" borderId="1" xfId="2" applyNumberFormat="1" applyFont="1" applyFill="1" applyBorder="1" applyAlignment="1">
      <x:alignment horizontal="left" vertical="center" wrapText="1"/>
    </x:xf>
    <x:xf numFmtId="164" fontId="18" fillId="0" borderId="0" xfId="2" applyNumberFormat="1" applyFont="1" applyFill="1" applyAlignment="1">
      <x:alignment horizontal="general" vertical="center"/>
    </x:xf>
    <x:xf numFmtId="0" fontId="16" fillId="0" borderId="0" xfId="2" applyNumberFormat="1" applyFont="1" applyBorder="1" applyAlignment="1">
      <x:alignment horizontal="left" vertical="center"/>
    </x:xf>
    <x:xf numFmtId="0" fontId="16" fillId="2" borderId="0" xfId="2" applyNumberFormat="1" applyFont="1" applyFill="1" applyBorder="1" applyAlignment="1">
      <x:alignment horizontal="general" vertical="center"/>
    </x:xf>
    <x:xf numFmtId="165" fontId="19" fillId="3" borderId="8" xfId="2" applyNumberFormat="1" applyFont="1" applyFill="1" applyBorder="1" applyAlignment="1">
      <x:alignment horizontal="left" vertical="center" wrapText="1"/>
    </x:xf>
    <x:xf numFmtId="165" fontId="20" fillId="0" borderId="1" xfId="2" applyNumberFormat="1" applyFont="1" applyFill="1" applyBorder="1" applyAlignment="1">
      <x:alignment horizontal="left" vertical="center" wrapText="1"/>
    </x:xf>
    <x:xf numFmtId="0" fontId="20" fillId="0" borderId="1" xfId="2" applyNumberFormat="1" applyFont="1" applyFill="1" applyBorder="1" applyAlignment="1">
      <x:alignment horizontal="left" vertical="center" wrapText="1"/>
    </x:xf>
    <x:xf numFmtId="0" fontId="20" fillId="0" borderId="1" xfId="2" applyNumberFormat="1" applyFont="1" applyFill="1" applyBorder="1" applyAlignment="1">
      <x:alignment horizontal="left" vertical="center" wrapText="1"/>
    </x:xf>
    <x:xf numFmtId="0" fontId="20" fillId="0" borderId="3" xfId="2" applyNumberFormat="1" applyFont="1" applyFill="1" applyBorder="1" applyAlignment="1">
      <x:alignment horizontal="left" vertical="center" wrapText="1"/>
    </x:xf>
    <x:xf numFmtId="165" fontId="19" fillId="3" borderId="3" xfId="2" applyNumberFormat="1" applyFont="1" applyFill="1" applyBorder="1" applyAlignment="1">
      <x:alignment horizontal="left" vertical="center" wrapText="1"/>
    </x:xf>
    <x:xf numFmtId="166" fontId="19" fillId="3" borderId="8" xfId="2" applyNumberFormat="1" applyFont="1" applyFill="1" applyBorder="1" applyAlignment="1">
      <x:alignment horizontal="left" vertical="center" wrapText="1"/>
    </x:xf>
    <x:xf numFmtId="0" fontId="20" fillId="0" borderId="8" xfId="2" applyNumberFormat="1" applyFont="1" applyFill="1" applyBorder="1" applyAlignment="1">
      <x:alignment horizontal="left" vertical="center" wrapText="1"/>
    </x:xf>
    <x:xf numFmtId="4" fontId="19" fillId="3" borderId="9" xfId="2" applyNumberFormat="1" applyFont="1" applyFill="1" applyBorder="1" applyAlignment="1">
      <x:alignment horizontal="left" vertical="center" wrapText="1"/>
    </x:xf>
    <x:xf numFmtId="0" fontId="19" fillId="3" borderId="10" xfId="2" applyNumberFormat="1" applyFont="1" applyFill="1" applyBorder="1" applyAlignment="1">
      <x:alignment horizontal="left" vertical="center" wrapText="1"/>
    </x:xf>
    <x:xf numFmtId="4" fontId="19" fillId="3" borderId="3" xfId="2" applyNumberFormat="1" applyFont="1" applyFill="1" applyBorder="1" applyAlignment="1">
      <x:alignment horizontal="left" vertical="center" wrapText="1"/>
    </x:xf>
    <x:xf numFmtId="4" fontId="19" fillId="3" borderId="9" xfId="2" applyNumberFormat="1" applyFont="1" applyFill="1" applyBorder="1" applyAlignment="1">
      <x:alignment horizontal="left" vertical="center" wrapText="1"/>
    </x:xf>
    <x:xf numFmtId="165" fontId="19" fillId="5" borderId="11" xfId="2" applyNumberFormat="1" applyFont="1" applyFill="1" applyBorder="1" applyAlignment="1">
      <x:alignment horizontal="left" vertical="center" wrapText="1"/>
    </x:xf>
    <x:xf numFmtId="0" fontId="19" fillId="3" borderId="3" xfId="2" applyNumberFormat="1" applyFont="1" applyFill="1" applyBorder="1" applyAlignment="1">
      <x:alignment horizontal="left" vertical="center" wrapText="1"/>
    </x:xf>
    <x:xf numFmtId="0" fontId="19" fillId="3" borderId="8" xfId="2" applyNumberFormat="1" applyFont="1" applyFill="1" applyBorder="1" applyAlignment="1">
      <x:alignment horizontal="left" vertical="center" wrapText="1"/>
    </x:xf>
    <x:xf numFmtId="0" fontId="19" fillId="3" borderId="3" xfId="2" applyNumberFormat="1" applyFont="1" applyFill="1" applyBorder="1" applyAlignment="1">
      <x:alignment horizontal="left" vertical="center" wrapText="1"/>
    </x:xf>
    <x:xf numFmtId="167" fontId="19" fillId="3" borderId="3" xfId="2" applyNumberFormat="1" applyFont="1" applyFill="1" applyBorder="1" applyAlignment="1">
      <x:alignment horizontal="left" vertical="center" wrapText="1"/>
    </x:xf>
    <x:xf numFmtId="0" fontId="19" fillId="3" borderId="8" xfId="2" applyNumberFormat="1" applyFont="1" applyFill="1" applyBorder="1" applyAlignment="1">
      <x:alignment horizontal="left" vertical="center" wrapText="1"/>
    </x:xf>
    <x:xf numFmtId="0" fontId="19" fillId="3" borderId="3" xfId="2" applyNumberFormat="1" applyFont="1" applyFill="1" applyBorder="1" applyAlignment="1">
      <x:alignment horizontal="left" vertical="center" wrapText="1"/>
    </x:xf>
    <x:xf numFmtId="0" fontId="19" fillId="3" borderId="8" xfId="2" applyNumberFormat="1" applyFont="1" applyFill="1" applyBorder="1" applyAlignment="1">
      <x:alignment horizontal="left" vertical="center" wrapText="1"/>
    </x:xf>
    <x:xf numFmtId="165" fontId="19" fillId="3" borderId="3" xfId="2" applyNumberFormat="1" applyFont="1" applyFill="1" applyBorder="1" applyAlignment="1">
      <x:alignment horizontal="left" vertical="center" wrapText="1"/>
    </x:xf>
    <x:xf numFmtId="165" fontId="19" fillId="3" borderId="8" xfId="2" applyNumberFormat="1" applyFont="1" applyFill="1" applyBorder="1" applyAlignment="1">
      <x:alignment horizontal="left" vertical="center" wrapText="1"/>
    </x:xf>
    <x:xf numFmtId="0" fontId="19" fillId="3" borderId="3" xfId="2" applyNumberFormat="1" applyFont="1" applyFill="1" applyBorder="1" applyAlignment="1">
      <x:alignment horizontal="left" vertical="center" wrapText="1"/>
    </x:xf>
    <x:xf numFmtId="0" fontId="19" fillId="3" borderId="8" xfId="2" applyNumberFormat="1" applyFont="1" applyFill="1" applyBorder="1" applyAlignment="1">
      <x:alignment horizontal="left" vertical="center" wrapText="1"/>
    </x:xf>
    <x:xf numFmtId="0" fontId="20" fillId="0" borderId="1" xfId="2" applyNumberFormat="1" applyFont="1" applyFill="1" applyBorder="1" applyAlignment="1" applyProtection="1">
      <x:alignment horizontal="left" vertical="center" wrapText="1"/>
      <x:protection locked="0"/>
    </x:xf>
    <x:xf numFmtId="0" fontId="20" fillId="0" borderId="1" xfId="2" applyNumberFormat="1" applyFont="1" applyFill="1" applyBorder="1" applyAlignment="1" applyProtection="1">
      <x:alignment horizontal="left" vertical="center" wrapText="1"/>
      <x:protection locked="0"/>
    </x:xf>
    <x:xf numFmtId="0" fontId="16" fillId="0" borderId="0" xfId="2" applyNumberFormat="1" applyFont="1" applyFill="1" applyBorder="1" applyAlignment="1">
      <x:alignment horizontal="left" vertical="center"/>
    </x:xf>
    <x:xf numFmtId="164" fontId="16" fillId="4" borderId="0" xfId="2" applyNumberFormat="1" applyFont="1" applyFill="1" applyAlignment="1">
      <x:alignment horizontal="general" vertical="center"/>
    </x:xf>
    <x:xf numFmtId="0" fontId="16" fillId="0" borderId="0" xfId="2" applyNumberFormat="1" applyFont="1" applyBorder="1" applyAlignment="1" applyProtection="1">
      <x:alignment horizontal="general" vertical="center"/>
      <x:protection locked="0"/>
    </x:xf>
    <x:xf numFmtId="0" fontId="16" fillId="0" borderId="0" xfId="2" applyNumberFormat="1" applyFont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165" fontId="19" fillId="6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9" fillId="6" borderId="3" xfId="2" applyNumberFormat="1" applyFont="1" applyFill="1" applyBorder="1" applyAlignment="1">
          <x:alignment horizontal="center" vertical="center"/>
        </x:xf>
      </mc:Fallback>
    </mc:AlternateContent>
    <x:xf numFmtId="0" fontId="20" fillId="0" borderId="1" xfId="2" applyNumberFormat="1" applyFont="1" applyFill="1" applyBorder="1" applyAlignment="1">
      <x:alignment horizontal="left" vertical="center" wrapText="1" shrinkToFit="1"/>
    </x:xf>
    <x:xf numFmtId="167" fontId="20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21" fillId="0" borderId="0" xfId="2" applyNumberFormat="1" applyFont="1" applyFill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0" xfId="2" applyNumberFormat="1" applyFont="1" applyFill="1" applyAlignment="1">
          <x:alignment horizontal="distributed" vertical="center" wrapText="1" shrinkToFit="1"/>
        </x:xf>
      </mc:Fallback>
    </mc:AlternateContent>
    <x:xf numFmtId="165" fontId="21" fillId="0" borderId="0" xfId="2" applyNumberFormat="1" applyFont="1" applyFill="1" applyAlignment="1">
      <x:alignment horizontal="left" vertical="center" wrapText="1"/>
    </x:xf>
    <x:xf numFmtId="165" fontId="21" fillId="0" borderId="0" xfId="2" applyNumberFormat="1" applyFont="1" applyFill="1" applyAlignment="1">
      <x:alignment horizontal="general" vertical="center" shrinkToFit="1"/>
    </x:xf>
    <x:xf numFmtId="165" fontId="21" fillId="0" borderId="0" xfId="2" applyNumberFormat="1" applyFont="1" applyFill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21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0" xfId="2" applyNumberFormat="1" applyFont="1" applyFill="1" applyAlignment="1">
          <x:alignment horizontal="center" vertical="center" shrinkToFit="1"/>
        </x:xf>
      </mc:Fallback>
    </mc:AlternateContent>
    <x:xf numFmtId="0" fontId="21" fillId="0" borderId="0" xfId="2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22" fillId="0" borderId="0" xfId="2" applyNumberFormat="1" applyFont="1" applyFill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2" applyNumberFormat="1" applyFont="1" applyFill="1" applyAlignment="1">
          <x:alignment horizontal="distributed" vertical="center" wrapText="1" shrinkToFit="1"/>
        </x:xf>
      </mc:Fallback>
    </mc:AlternateContent>
    <x:xf numFmtId="165" fontId="22" fillId="0" borderId="0" xfId="2" applyNumberFormat="1" applyFont="1" applyFill="1" applyAlignment="1">
      <x:alignment horizontal="left" vertical="center" wrapText="1"/>
    </x:xf>
    <x:xf numFmtId="165" fontId="22" fillId="0" borderId="0" xfId="2" applyNumberFormat="1" applyFont="1" applyFill="1" applyAlignment="1">
      <x:alignment horizontal="general" vertical="center" shrinkToFit="1"/>
    </x:xf>
    <x:xf numFmtId="165" fontId="22" fillId="0" borderId="0" xfId="2" applyNumberFormat="1" applyFont="1" applyFill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22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8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8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1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1" fillId="0" borderId="1" xfId="2" applyNumberFormat="1" applyFont="1" applyFill="1" applyBorder="1" applyAlignment="1">
          <x:alignment horizontal="center" vertical="center" shrinkToFit="1"/>
        </x:xf>
      </mc:Fallback>
    </mc:AlternateContent>
    <x:xf numFmtId="165" fontId="21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right" vertical="center" wrapText="1"/>
        </x:xf>
      </mc:Fallback>
    </mc:AlternateContent>
    <x:xf numFmtId="165" fontId="21" fillId="0" borderId="1" xfId="2" applyNumberFormat="1" applyFont="1" applyFill="1" applyBorder="1" applyAlignment="1">
      <x:alignment horizontal="general" vertical="center" shrinkToFit="1"/>
    </x:xf>
    <x:xf numFmtId="167" fontId="21" fillId="0" borderId="1" xfId="2" applyNumberFormat="1" applyFont="1" applyFill="1" applyBorder="1" applyAlignment="1">
      <x:alignment horizontal="general" vertical="center" shrinkToFit="1"/>
    </x:xf>
    <x:xf numFmtId="0" fontId="21" fillId="0" borderId="0" xfId="2" applyNumberFormat="1" applyFon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2" fillId="2" borderId="0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0" xfId="2" applyNumberFormat="1" applyFont="1" applyFill="1" applyBorder="1" applyAlignment="1">
          <x:alignment horizontal="distributed" vertical="center" wrapText="1" shrinkToFit="1"/>
        </x:xf>
      </mc:Fallback>
    </mc:AlternateContent>
    <x:xf numFmtId="0" fontId="22" fillId="2" borderId="0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22" fillId="2" borderId="0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2" borderId="0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2" borderId="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2" borderId="0" xfId="2" applyNumberFormat="1" applyFont="1" applyFill="1" applyBorder="1" applyAlignment="1">
          <x:alignment horizontal="center" vertical="center" shrinkToFit="1"/>
        </x:xf>
      </mc:Fallback>
    </mc:AlternateContent>
    <x:xf numFmtId="167" fontId="22" fillId="2" borderId="0" xfId="2" applyNumberFormat="1" applyFont="1" applyFill="1" applyBorder="1" applyAlignment="1">
      <x:alignment horizontal="general" vertical="center" shrinkToFit="1"/>
    </x:xf>
    <x:xf numFmtId="165" fontId="22" fillId="0" borderId="0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8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8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12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12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12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12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4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4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8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8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2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2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8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8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2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2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12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12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distributed" vertical="center" wrapText="1"/>
        </x:xf>
      </mc:Fallback>
    </mc:AlternateContent>
    <x:xf numFmtId="0" fontId="21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8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8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0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0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0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0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4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4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4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4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5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5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1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1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0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0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3" applyNumberFormat="1" applyFont="1" applyFill="1" applyBorder="1" applyAlignment="1">
          <x:alignment horizontal="center" vertical="center"/>
        </x:xf>
      </mc:Fallback>
    </mc:AlternateContent>
    <x:xf numFmtId="0" fontId="21" fillId="0" borderId="1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2" applyNumberFormat="1" applyFont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2" applyNumberFormat="1" applyFont="1" applyAlignment="1">
          <x:alignment horizontal="distributed" vertical="center" wrapText="1"/>
        </x:xf>
      </mc:Fallback>
    </mc:AlternateContent>
    <x:xf numFmtId="0" fontId="21" fillId="0" borderId="0" xfId="2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2" fillId="0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" applyNumberFormat="1" applyFont="1" applyFill="1" applyBorder="1" applyAlignment="1">
          <x:alignment horizontal="center" vertical="center" wrapText="1"/>
        </x:xf>
      </mc:Fallback>
    </mc:AlternateContent>
    <x:xf numFmtId="0" fontId="21" fillId="0" borderId="0" xfId="2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2" fillId="0" borderId="0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center" vertical="center" shrinkToFit="1"/>
        </x:xf>
      </mc:Fallback>
    </mc:AlternateContent>
    <x:xf numFmtId="165" fontId="22" fillId="5" borderId="1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>
          <x:alignment horizontal="right" vertical="center" wrapText="1"/>
        </x:xf>
      </mc:Fallback>
    </mc:AlternateContent>
    <x:xf numFmtId="165" fontId="21" fillId="0" borderId="1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8" fontId="21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4" borderId="0" xfId="2" applyNumberFormat="1" applyFont="1" applyFill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4" borderId="0" xfId="2" applyNumberFormat="1" applyFont="1" applyFill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0" xfId="2" applyNumberFormat="1" applyFont="1" applyFill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2" applyNumberFormat="1" applyFont="1" applyFill="1" applyAlignment="1">
          <x:alignment horizontal="right" vertical="center" shrinkToFit="1"/>
        </x:xf>
      </mc:Fallback>
    </mc:AlternateContent>
    <x:xf numFmtId="165" fontId="22" fillId="4" borderId="0" xfId="2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>
          <x:alignment horizontal="right" vertical="center" shrinkToFit="1"/>
        </x:xf>
      </mc:Fallback>
    </mc:AlternateContent>
    <x:xf numFmtId="165" fontId="21" fillId="0" borderId="0" xfId="2" applyNumberFormat="1" applyFont="1" applyFill="1" applyBorder="1" applyAlignment="1" applyProtection="1">
      <x:alignment horizontal="general" vertical="center" shrinkToFit="1"/>
      <x:protection locked="0" hidden="1"/>
    </x:xf>
    <mc:AlternateContent xmlns:mc="http://schemas.openxmlformats.org/markup-compatibility/2006">
      <mc:Choice xmlns:hs="http://schemas.haansoft.com/office/spreadsheet/8.0" Requires="hs">
        <x:xf numFmtId="165" fontId="21" fillId="0" borderId="1" xfId="3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3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1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1" fillId="0" borderId="1" xfId="2" applyNumberFormat="1" applyFont="1" applyFill="1" applyBorder="1" applyAlignment="1">
          <x:alignment horizontal="center" vertical="center"/>
        </x:xf>
      </mc:Fallback>
    </mc:AlternateContent>
    <x:xf numFmtId="0" fontId="21" fillId="0" borderId="1" xfId="2" applyNumberFormat="1" applyFont="1" applyFill="1" applyBorder="1">
      <x:alignment horizontal="general" vertical="bottom"/>
    </x:xf>
    <x:xf numFmtId="0" fontId="21" fillId="0" borderId="0" xfId="2" applyNumberFormat="1" applyFon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22" fillId="4" borderId="0" xfId="2" applyNumberFormat="1" applyFont="1" applyFill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4" borderId="0" xfId="2" applyNumberFormat="1" applyFont="1" applyFill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4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4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165" fontId="22" fillId="4" borderId="0" xfId="2" applyNumberFormat="1" applyFont="1" applyFill="1" applyAlignment="1">
      <x:alignment horizontal="general" vertical="center" shrinkToFit="1"/>
    </x:xf>
    <x:xf numFmtId="165" fontId="22" fillId="4" borderId="0" xfId="2" applyNumberFormat="1" applyFont="1" applyFill="1" applyAlignment="1">
      <x:alignment horizontal="left" vertical="center" shrinkToFit="1"/>
    </x:xf>
    <x:xf numFmtId="165" fontId="22" fillId="3" borderId="3" xfId="2" applyNumberFormat="1" applyFont="1" applyFill="1" applyBorder="1" applyAlignment="1">
      <x:alignment horizontal="general" vertical="center" shrinkToFit="1"/>
    </x:xf>
    <x:xf numFmtId="166" fontId="22" fillId="3" borderId="8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22" fillId="0" borderId="0" xfId="2" applyNumberFormat="1" applyFont="1" applyBorder="1" applyAlignment="1" applyProtection="1" hs:applyExtension="1">
          <x:alignment horizontal="distributed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" applyNumberFormat="1" applyFont="1" applyBorder="1" applyAlignment="1" applyProtection="1">
          <x:alignment horizontal="distributed" vertical="center" wrapText="1" shrinkToFit="1"/>
          <x:protection locked="0"/>
        </x:xf>
      </mc:Fallback>
    </mc:AlternateContent>
    <x:xf numFmtId="0" fontId="22" fillId="0" borderId="0" xfId="2" applyNumberFormat="1" applyFont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7" fontId="22" fillId="0" borderId="0" xfId="2" applyNumberFormat="1" applyFont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0" borderId="0" xfId="2" applyNumberFormat="1" applyFont="1" applyBorder="1" applyAlignment="1" applyProtection="1">
          <x:alignment horizontal="right" vertical="center" shrinkToFit="1"/>
        </x:xf>
      </mc:Fallback>
    </mc:AlternateContent>
    <x:xf numFmtId="0" fontId="22" fillId="0" borderId="0" xfId="2" applyNumberFormat="1" applyFont="1" applyBorder="1" applyAlignment="1" applyProtection="1">
      <x:alignment horizontal="left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167" fontId="22" fillId="0" borderId="0" xfId="2" applyNumberFormat="1" applyFont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0" borderId="0" xfId="2" applyNumberFormat="1" applyFont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x:xf numFmtId="0" fontId="21" fillId="0" borderId="1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applyProtection="1" hs:applyExtension="1">
          <x:alignment horizontal="right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 applyProtection="1">
          <x:alignment horizontal="right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2" applyNumberFormat="1" applyFont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" applyNumberFormat="1" applyFont="1" applyAlignment="1" applyProtection="1">
          <x:alignment horizontal="distributed" vertical="center" wrapText="1"/>
          <x:protection locked="0"/>
        </x:xf>
      </mc:Fallback>
    </mc:AlternateContent>
    <x:xf numFmtId="0" fontId="22" fillId="0" borderId="0" xfId="2" applyNumberFormat="1" applyFont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7" fontId="22" fillId="0" borderId="0" xfId="2" applyNumberFormat="1" applyFont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0" borderId="0" xfId="2" applyNumberFormat="1" applyFont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2" applyNumberFormat="1" applyFont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" applyNumberFormat="1" applyFont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2" fillId="0" borderId="0" xfId="2" applyNumberFormat="1" applyFont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0" borderId="0" xfId="2" applyNumberFormat="1" applyFont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2" fillId="3" borderId="3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3" borderId="3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0" xfId="2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0" xfId="2" applyNumberFormat="1" applyFont="1" applyFill="1" applyBorder="1" applyAlignment="1" applyProtection="1">
          <x:alignment horizontal="right" vertical="center"/>
          <x:protection locked="0"/>
        </x:xf>
      </mc:Fallback>
    </mc:AlternateContent>
    <x:xf numFmtId="165" fontId="21" fillId="0" borderId="0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7" fontId="22" fillId="3" borderId="3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3" borderId="3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 applyProtection="1">
          <x:alignment horizontal="right" vertical="center" wrapText="1"/>
        </x:xf>
      </mc:Fallback>
    </mc:AlternateContent>
    <x:xf numFmtId="0" fontId="21" fillId="0" borderId="1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3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3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2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1" fillId="0" borderId="1" xfId="2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1" fillId="0" borderId="1" xfId="2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x:xf numFmtId="166" fontId="21" fillId="0" borderId="1" xfId="2" applyNumberFormat="1" applyFont="1" applyFill="1" applyBorder="1" applyAlignment="1" applyProtection="1">
      <x:alignment horizontal="left" vertical="center" wrapText="1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166" fontId="21" fillId="0" borderId="1" xfId="2" applyNumberFormat="1" applyFont="1" applyFill="1" applyBorder="1" applyAlignment="1" applyProtection="1" hs:applyExtension="1">
          <x:alignment horizontal="right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1" fillId="0" borderId="1" xfId="2" applyNumberFormat="1" applyFont="1" applyFill="1" applyBorder="1" applyAlignment="1" applyProtection="1">
          <x:alignment horizontal="right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8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8" xfId="2" applyNumberFormat="1" applyFont="1" applyFill="1" applyBorder="1" applyAlignment="1" applyProtection="1">
          <x:alignment horizontal="right" vertical="center" shrinkToFit="1"/>
        </x:xf>
      </mc:Fallback>
    </mc:AlternateContent>
    <x:xf numFmtId="0" fontId="23" fillId="0" borderId="1" xfId="2" applyNumberFormat="1" applyFont="1" applyFill="1" applyBorder="1" applyAlignment="1">
      <x:alignment horizontal="left" vertical="center" wrapText="1"/>
    </x:xf>
    <x:xf numFmtId="0" fontId="24" fillId="3" borderId="3" xfId="2" applyNumberFormat="1" applyFont="1" applyFill="1" applyBorder="1" applyAlignment="1">
      <x:alignment horizontal="left" vertical="center" wrapText="1"/>
    </x:xf>
    <x:xf numFmtId="0" fontId="24" fillId="3" borderId="8" xfId="2" applyNumberFormat="1" applyFont="1" applyFill="1" applyBorder="1" applyAlignment="1">
      <x:alignment horizontal="left" vertical="center" wrapText="1"/>
    </x:xf>
    <x:xf numFmtId="165" fontId="21" fillId="0" borderId="1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25" fillId="0" borderId="0" xfId="2" applyNumberFormat="1" applyFont="1" applyFill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0" borderId="0" xfId="2" applyNumberFormat="1" applyFont="1" applyFill="1" applyAlignment="1">
          <x:alignment horizontal="distributed" vertical="center" wrapText="1"/>
        </x:xf>
      </mc:Fallback>
    </mc:AlternateContent>
    <x:xf numFmtId="165" fontId="25" fillId="0" borderId="0" xfId="2" applyNumberFormat="1" applyFont="1" applyFill="1" applyAlignment="1">
      <x:alignment horizontal="left" vertical="center" wrapText="1"/>
    </x:xf>
    <x:xf numFmtId="165" fontId="25" fillId="0" borderId="0" xfId="2" applyNumberFormat="1" applyFont="1" applyFill="1" applyAlignment="1">
      <x:alignment horizontal="general" vertical="center" shrinkToFit="1"/>
    </x:xf>
    <x:xf numFmtId="165" fontId="25" fillId="0" borderId="0" xfId="2" applyNumberFormat="1" applyFont="1" applyFill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25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0" borderId="0" xfId="2" applyNumberFormat="1" applyFont="1" applyFill="1" applyAlignment="1">
          <x:alignment horizontal="center" vertical="center" shrinkToFit="1"/>
        </x:xf>
      </mc:Fallback>
    </mc:AlternateContent>
    <x:xf numFmtId="165" fontId="25" fillId="0" borderId="0" xfId="2" applyNumberFormat="1" applyFont="1" applyFill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65" fontId="25" fillId="0" borderId="0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0" borderId="0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x:xf numFmtId="165" fontId="25" fillId="0" borderId="0" xfId="2" applyNumberFormat="1" applyFont="1" applyFill="1" applyBorder="1" applyAlignment="1" applyProtection="1">
      <x:alignment horizontal="general" vertical="center" shrinkToFit="1"/>
      <x:protection locked="0" hidden="1"/>
    </x:xf>
    <x:xf numFmtId="165" fontId="25" fillId="0" borderId="0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22" fillId="0" borderId="0" xfId="2" applyNumberFormat="1" applyFont="1" applyFill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2" applyNumberFormat="1" applyFont="1" applyFill="1" applyAlignment="1">
          <x:alignment horizontal="distributed" vertical="center" wrapText="1"/>
        </x:xf>
      </mc:Fallback>
    </mc:AlternateContent>
    <x:xf numFmtId="165" fontId="22" fillId="0" borderId="0" xfId="2" applyNumberFormat="1" applyFont="1" applyFill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65" fontId="22" fillId="0" borderId="0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x:xf numFmtId="165" fontId="22" fillId="0" borderId="0" xfId="2" applyNumberFormat="1" applyFont="1" applyFill="1" applyBorder="1" applyAlignment="1" applyProtection="1">
      <x:alignment horizontal="general" vertical="center" shrinkToFit="1"/>
      <x:protection locked="0" hidden="1"/>
    </x:xf>
    <mc:AlternateContent xmlns:mc="http://schemas.openxmlformats.org/markup-compatibility/2006">
      <mc:Choice xmlns:hs="http://schemas.haansoft.com/office/spreadsheet/8.0" Requires="hs">
        <x:xf numFmtId="165" fontId="22" fillId="0" borderId="0" xfId="2" applyNumberFormat="1" applyFont="1" applyFill="1" applyBorder="1" applyAlignment="1" applyProtection="1" hs:applyExtension="1">
          <x:alignment horizontal="center" vertical="center" shrinkToFi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2" applyNumberFormat="1" applyFont="1" applyFill="1" applyBorder="1" applyAlignment="1" applyProtection="1">
          <x:alignment horizontal="center" vertical="center" shrinkToFi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6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6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6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6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6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6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6" borderId="11" xfId="2" applyNumberFormat="1" applyFont="1" applyFill="1" applyBorder="1" applyAlignment="1" applyProtection="1" hs:applyExtension="1">
          <x:alignment horizontal="center" vertical="center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6" borderId="11" xfId="2" applyNumberFormat="1" applyFont="1" applyFill="1" applyBorder="1" applyAlignment="1" applyProtection="1">
          <x:alignment horizontal="center" vertical="center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0" xfId="2" applyNumberFormat="1" applyFont="1" applyFill="1" applyBorder="1" applyAlignment="1" applyProtection="1" hs:applyExtension="1">
          <x:alignment horizontal="center" vertical="center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2" applyNumberFormat="1" applyFont="1" applyFill="1" applyBorder="1" applyAlignment="1" applyProtection="1">
          <x:alignment horizontal="center" vertical="center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6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6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9" fontId="22" fillId="6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9" fontId="22" fillId="6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6" borderId="11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6" borderId="11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x:xf numFmtId="165" fontId="26" fillId="0" borderId="0" xfId="2" applyNumberFormat="1" applyFont="1" applyFill="1" applyBorder="1" applyAlignment="1" applyProtection="1">
      <x:alignment horizontal="general" vertical="center" shrinkToFit="1"/>
      <x:protection locked="0" hidden="1"/>
    </x:xf>
    <x:xf numFmtId="167" fontId="21" fillId="0" borderId="8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8" xfId="2" applyNumberFormat="1" applyFont="1" applyFill="1" applyBorder="1" applyAlignment="1">
          <x:alignment horizontal="center" vertical="center" wrapText="1"/>
        </x:xf>
      </mc:Fallback>
    </mc:AlternateContent>
    <x:xf numFmtId="168" fontId="21" fillId="0" borderId="8" xfId="3" applyNumberFormat="1" applyFont="1" applyFill="1" applyBorder="1" applyAlignment="1">
      <x:alignment horizontal="general" vertical="center"/>
    </x:xf>
    <x:xf numFmtId="173" fontId="21" fillId="0" borderId="8" xfId="3" applyNumberFormat="1" applyFont="1" applyFill="1" applyBorder="1" applyAlignment="1">
      <x:alignment horizontal="general" vertical="center" wrapText="1"/>
    </x:xf>
    <x:xf numFmtId="168" fontId="21" fillId="0" borderId="1" xfId="3" applyNumberFormat="1" applyFont="1" applyFill="1" applyBorder="1" applyAlignment="1">
      <x:alignment horizontal="general" vertical="center"/>
    </x:xf>
    <x:xf numFmtId="173" fontId="21" fillId="0" borderId="1" xfId="3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7" fontId="21" fillId="0" borderId="1" xfId="3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3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21" fillId="0" borderId="1" xfId="3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21" fillId="0" borderId="1" xfId="3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1" xfId="3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3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8" xfId="2" applyNumberFormat="1" applyFont="1" applyFill="1" applyBorder="1" applyAlignment="1" applyProtection="1" hs:applyExtension="1">
          <x:alignment horizontal="center" vertical="center" wrapText="1" shrinkToFi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8" xfId="2" applyNumberFormat="1" applyFont="1" applyFill="1" applyBorder="1" applyAlignment="1" applyProtection="1">
          <x:alignment horizontal="center" vertical="center" wrapText="1" shrinkToFit="1"/>
          <x:protection locked="0" hidden="1"/>
        </x:xf>
      </mc:Fallback>
    </mc:AlternateContent>
    <x:xf numFmtId="165" fontId="21" fillId="0" borderId="8" xfId="2" applyNumberFormat="1" applyFont="1" applyFill="1" applyBorder="1" applyAlignment="1">
      <x:alignment horizontal="general" vertical="center" wrapText="1"/>
    </x:xf>
    <x:xf numFmtId="165" fontId="21" fillId="0" borderId="8" xfId="3" applyNumberFormat="1" applyFont="1" applyFill="1" applyBorder="1" applyAlignment="1">
      <x:alignment horizontal="general" vertical="center" wrapText="1"/>
    </x:xf>
    <x:xf numFmtId="165" fontId="21" fillId="0" borderId="1" xfId="3" applyNumberFormat="1" applyFont="1" applyFill="1" applyBorder="1" applyAlignment="1">
      <x:alignment horizontal="general" vertical="center" wrapText="1"/>
    </x:xf>
    <x:xf numFmtId="165" fontId="21" fillId="0" borderId="1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21" fillId="0" borderId="3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9" fontId="22" fillId="3" borderId="8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9" fontId="22" fillId="3" borderId="8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0" fontId="22" fillId="3" borderId="1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0" fontId="22" fillId="3" borderId="1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0" fontId="22" fillId="3" borderId="8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0" fontId="22" fillId="3" borderId="8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0" fontId="22" fillId="3" borderId="10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0" fontId="22" fillId="3" borderId="10" xfId="2" applyNumberFormat="1" applyFont="1" applyFill="1" applyBorder="1" applyAlignment="1">
          <x:alignment horizontal="right" vertical="center"/>
        </x:xf>
      </mc:Fallback>
    </mc:AlternateContent>
    <x:xf numFmtId="167" fontId="21" fillId="0" borderId="1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2" applyNumberFormat="1" applyFont="1" applyFill="1" applyBorder="1" applyAlignment="1">
          <x:alignment horizontal="center" vertical="center"/>
        </x:xf>
      </mc:Fallback>
    </mc:AlternateContent>
    <x:xf numFmtId="0" fontId="21" fillId="0" borderId="0" xfId="2" applyNumberFormat="1" applyFont="1" applyFill="1" applyBorder="1" applyAlignment="1">
      <x:alignment horizontal="general" vertical="bottom"/>
    </x:xf>
    <x:xf numFmtId="0" fontId="21" fillId="0" borderId="1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2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2" applyNumberFormat="1" applyFont="1" applyFill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7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7" applyNumberFormat="1" applyFont="1" applyFill="1" applyBorder="1" applyAlignment="1">
          <x:alignment horizontal="right" vertical="center"/>
        </x:xf>
      </mc:Fallback>
    </mc:AlternateContent>
    <x:xf numFmtId="0" fontId="21" fillId="0" borderId="0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22" fillId="3" borderId="0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0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10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10" xfId="2" applyNumberFormat="1" applyFont="1" applyFill="1" applyBorder="1" applyAlignment="1">
          <x:alignment horizontal="right" vertical="center"/>
        </x:xf>
      </mc:Fallback>
    </mc:AlternateContent>
    <x:xf numFmtId="0" fontId="21" fillId="0" borderId="7" xfId="2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2" fillId="2" borderId="0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0" xfId="2" applyNumberFormat="1" applyFont="1" applyFill="1" applyBorder="1" applyAlignment="1">
          <x:alignment horizontal="distributed" vertical="center" wrapText="1"/>
        </x:xf>
      </mc:Fallback>
    </mc:AlternateContent>
    <x:xf numFmtId="0" fontId="22" fillId="2" borderId="0" xfId="2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65" fontId="21" fillId="0" borderId="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6" xfId="2" applyNumberFormat="1" applyFont="1" applyFill="1" applyBorder="1" applyAlignment="1">
          <x:alignment horizontal="center" vertical="center" shrinkToFit="1"/>
        </x:xf>
      </mc:Fallback>
    </mc:AlternateContent>
    <x:xf numFmtId="165" fontId="22" fillId="6" borderId="6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7" fontId="21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3" applyNumberFormat="1" applyFont="1" applyFill="1" applyBorder="1" applyAlignment="1">
          <x:alignment horizontal="right" vertical="center"/>
        </x:xf>
      </mc:Fallback>
    </mc:AlternateContent>
    <x:xf numFmtId="167" fontId="22" fillId="3" borderId="1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80" fontId="22" fillId="3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0" fontId="22" fillId="3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2" fillId="3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3" borderId="1" xfId="2" applyNumberFormat="1" applyFont="1" applyFill="1" applyBorder="1" applyAlignment="1">
          <x:alignment horizontal="right" vertical="center"/>
        </x:xf>
      </mc:Fallback>
    </mc:AlternateContent>
    <x:xf numFmtId="0" fontId="27" fillId="0" borderId="0" xfId="2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7" fillId="0" borderId="0" xfId="2" applyNumberFormat="1" applyFont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2" applyNumberFormat="1" applyFont="1" applyAlignment="1">
          <x:alignment horizontal="distributed" vertical="center" wrapText="1"/>
        </x:xf>
      </mc:Fallback>
    </mc:AlternateContent>
    <x:xf numFmtId="0" fontId="27" fillId="0" borderId="0" xfId="2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7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10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10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1" fontId="22" fillId="5" borderId="8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81" fontId="22" fillId="5" borderId="8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5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5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1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1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1" fontId="22" fillId="5" borderId="8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81" fontId="22" fillId="5" borderId="8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5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5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9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9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1" fontId="22" fillId="6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1" fontId="22" fillId="6" borderId="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6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6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8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8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8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8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applyProtection="1" hs:applyExtension="1">
          <x:alignment horizontal="center" vertical="center" wrapText="1" shrinkToFi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 applyProtection="1">
          <x:alignment horizontal="center" vertical="center" wrapText="1" shrinkToFi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8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8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8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8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3" applyNumberFormat="1" applyFont="1" applyFill="1" applyBorder="1" applyAlignment="1">
          <x:alignment horizontal="right" vertical="center" shrinkToFit="1"/>
        </x:xf>
      </mc:Fallback>
    </mc:AlternateContent>
    <x:xf numFmtId="0" fontId="21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>
          <x:alignment horizontal="right" vertical="center" wrapText="1" shrinkToFit="1"/>
        </x:xf>
      </mc:Fallback>
    </mc:AlternateContent>
    <x:xf numFmtId="0" fontId="20" fillId="0" borderId="1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center" vertical="center" wrapText="1"/>
        </x:xf>
      </mc:Fallback>
    </mc:AlternateContent>
    <x:xf numFmtId="0" fontId="20" fillId="0" borderId="3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21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4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4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8" xfId="2" applyNumberFormat="1" applyFont="1" applyFill="1" applyBorder="1" applyAlignment="1">
          <x:alignment horizontal="center" vertical="center" shrinkToFit="1"/>
        </x:xf>
      </mc:Fallback>
    </mc:AlternateContent>
    <x:xf numFmtId="0" fontId="21" fillId="0" borderId="1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1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1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8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8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8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8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8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8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0" borderId="8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8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distributed" vertical="center" wrapText="1"/>
        </x:xf>
      </mc:Fallback>
    </mc:AlternateContent>
    <x:xf numFmtId="0" fontId="20" fillId="2" borderId="1" xfId="2" applyNumberFormat="1" applyFont="1" applyFill="1" applyBorder="1" applyAlignment="1">
      <x:alignment horizontal="left" vertical="center" wrapText="1"/>
    </x:xf>
    <x:xf numFmtId="167" fontId="21" fillId="0" borderId="1" xfId="2" applyNumberFormat="1" applyFont="1" applyFill="1" applyBorder="1" applyAlignment="1">
      <x:alignment horizontal="general" vertical="center" wrapText="1"/>
    </x:xf>
    <x:xf numFmtId="167" fontId="21" fillId="0" borderId="1" xfId="3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21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1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x:xf numFmtId="41" fontId="21" fillId="0" borderId="1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21" fillId="0" borderId="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3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3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8" fillId="0" borderId="1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8" fillId="0" borderId="1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1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3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3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21" fillId="0" borderId="0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0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>
          <x:alignment horizontal="right" vertical="center" wrapText="1"/>
        </x:xf>
      </mc:Fallback>
    </mc:AlternateContent>
    <x:xf numFmtId="0" fontId="21" fillId="0" borderId="3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5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5" applyNumberFormat="1" applyFont="1" applyFill="1" applyBorder="1" applyAlignment="1">
          <x:alignment horizontal="right" vertical="center" wrapText="1"/>
        </x:xf>
      </mc:Fallback>
    </mc:AlternateContent>
    <x:xf numFmtId="173" fontId="21" fillId="0" borderId="1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4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4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4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4" xfId="2" applyNumberFormat="1" applyFont="1" applyFill="1" applyBorder="1" applyAlignment="1">
          <x:alignment horizontal="right" vertical="center" wrapText="1"/>
        </x:xf>
      </mc:Fallback>
    </mc:AlternateContent>
    <x:xf numFmtId="165" fontId="21" fillId="0" borderId="1" xfId="2" applyNumberFormat="1" applyFont="1" applyFill="1" applyBorder="1" applyAlignment="1" applyProtection="1">
      <x:alignment horizontal="general" vertical="center" shrinkToFit="1"/>
      <x:protection locked="0" hidden="1"/>
    </x:xf>
    <mc:AlternateContent xmlns:mc="http://schemas.openxmlformats.org/markup-compatibility/2006">
      <mc:Choice xmlns:hs="http://schemas.haansoft.com/office/spreadsheet/8.0" Requires="hs">
        <x:xf numFmtId="165" fontId="23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0" borderId="1" xfId="3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0" borderId="1" xfId="3" applyNumberFormat="1" applyFont="1" applyFill="1" applyBorder="1" applyAlignment="1">
          <x:alignment horizontal="right" vertical="center" wrapText="1"/>
        </x:xf>
      </mc:Fallback>
    </mc:AlternateContent>
    <x:xf numFmtId="0" fontId="29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6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6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3" xfId="6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6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1" fillId="0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1" fillId="0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21" fillId="0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21" fillId="0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21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21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0" borderId="1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0" borderId="1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0" borderId="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0" borderId="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0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0" borderId="3" xfId="2" applyNumberFormat="1" applyFont="1" applyFill="1" applyBorder="1" applyAlignment="1">
          <x:alignment horizontal="right" vertical="center"/>
        </x:xf>
      </mc:Fallback>
    </mc:AlternateContent>
    <x:xf numFmtId="165" fontId="17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x:xf numFmtId="0" fontId="21" fillId="0" borderId="1" xfId="2" applyNumberFormat="1" applyFont="1" applyFill="1" applyBorder="1" applyAlignment="1">
      <x:alignment horizontal="left" vertical="center" wrapText="1"/>
    </x:xf>
    <x:xf numFmtId="167" fontId="21" fillId="0" borderId="1" xfId="2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21" fillId="0" borderId="1" xfId="0" applyNumberFormat="1" applyFont="1" applyFill="1" applyBorder="1" applyAlignment="1" applyProtection="1">
      <x:alignment horizontal="left" vertical="center" wrapText="1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21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1" xfId="2" quotePrefix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1" xfId="2" quotePrefix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x:xf numFmtId="0" fontId="21" fillId="0" borderId="1" xfId="2" applyNumberFormat="1" applyFont="1" applyFill="1" applyBorder="1" applyProtection="1">
      <x:alignment horizontal="general" vertical="bottom"/>
      <x:protection locked="0"/>
    </x:xf>
    <mc:AlternateContent xmlns:mc="http://schemas.openxmlformats.org/markup-compatibility/2006">
      <mc:Choice xmlns:hs="http://schemas.haansoft.com/office/spreadsheet/8.0" Requires="hs">
        <x:xf numFmtId="3" fontId="21" fillId="0" borderId="1" xfId="2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1" xfId="2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x:xf numFmtId="0" fontId="21" fillId="0" borderId="3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7" fontId="21" fillId="0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2" applyNumberFormat="1" applyFont="1" applyFill="1" applyBorder="1" applyAlignment="1" applyProtection="1" hs:applyExtension="1">
          <x:alignment horizontal="right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2" applyNumberFormat="1" applyFont="1" applyFill="1" applyBorder="1" applyAlignment="1" applyProtection="1">
          <x:alignment horizontal="right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x:xf numFmtId="165" fontId="21" fillId="0" borderId="3" xfId="2" applyNumberFormat="1" applyFont="1" applyFill="1" applyBorder="1" applyAlignment="1">
      <x:alignment horizontal="general" vertical="center" wrapText="1"/>
    </x:xf>
    <x:xf numFmtId="165" fontId="21" fillId="0" borderId="3" xfId="3" applyNumberFormat="1" applyFont="1" applyFill="1" applyBorder="1" applyAlignment="1">
      <x:alignment horizontal="general" vertical="center"/>
    </x:xf>
    <x:xf numFmtId="0" fontId="21" fillId="0" borderId="0" xfId="2" applyNumberFormat="1" applyFont="1" applyFill="1" applyBorder="1">
      <x:alignment horizontal="general" vertical="bottom"/>
    </x:xf>
    <x:xf numFmtId="0" fontId="21" fillId="0" borderId="12" xfId="2" applyNumberFormat="1" applyFont="1" applyFill="1" applyBorder="1">
      <x:alignment horizontal="general" vertical="bottom"/>
    </x:xf>
    <x:xf numFmtId="0" fontId="21" fillId="0" borderId="13" xfId="2" applyNumberFormat="1" applyFont="1" applyFill="1" applyBorder="1">
      <x:alignment horizontal="general" vertical="bottom"/>
    </x:xf>
    <x:xf numFmtId="167" fontId="28" fillId="0" borderId="1" xfId="2" applyNumberFormat="1" applyFont="1" applyFill="1" applyBorder="1" applyAlignment="1">
      <x:alignment horizontal="general" vertical="center"/>
    </x:xf>
    <x:xf numFmtId="168" fontId="21" fillId="0" borderId="1" xfId="2" applyNumberFormat="1" applyFont="1" applyFill="1" applyBorder="1" applyAlignment="1">
      <x:alignment horizontal="general" vertical="center"/>
    </x:xf>
    <x:xf numFmtId="168" fontId="30" fillId="0" borderId="1" xfId="2" applyNumberFormat="1" applyFont="1" applyFill="1" applyBorder="1" applyAlignment="1">
      <x:alignment horizontal="general" vertical="center"/>
    </x:xf>
    <x:xf numFmtId="168" fontId="30" fillId="0" borderId="3" xfId="2" applyNumberFormat="1" applyFont="1" applyFill="1" applyBorder="1" applyAlignment="1">
      <x:alignment horizontal="general" vertical="center"/>
    </x:xf>
    <x:xf numFmtId="168" fontId="21" fillId="0" borderId="3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" fontId="21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1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8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8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6" fontId="21" fillId="0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6" fontId="21" fillId="0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1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1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x:xf numFmtId="165" fontId="21" fillId="0" borderId="1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0" borderId="1" xfId="3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1" xfId="3" applyNumberFormat="1" applyFont="1" applyFill="1" applyBorder="1" applyAlignment="1" applyProtection="1">
          <x:alignment horizontal="right" vertical="center"/>
          <x:protection locked="0"/>
        </x:xf>
      </mc:Fallback>
    </mc:AlternateContent>
    <x:xf numFmtId="165" fontId="20" fillId="0" borderId="1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73" fontId="21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0" borderId="1" xfId="2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1" xfId="2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x:xf numFmtId="165" fontId="20" fillId="0" borderId="1" xfId="2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68" fontId="21" fillId="0" borderId="1" xfId="7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7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8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8" applyNumberFormat="1" applyFont="1" applyFill="1" applyBorder="1" applyAlignment="1">
          <x:alignment horizontal="right" vertical="center" wrapText="1"/>
        </x:xf>
      </mc:Fallback>
    </mc:AlternateContent>
    <x:xf numFmtId="167" fontId="21" fillId="0" borderId="1" xfId="8" applyNumberFormat="1" applyFont="1" applyFill="1" applyBorder="1" applyAlignment="1">
      <x:alignment horizontal="general" vertical="center" wrapText="1"/>
    </x:xf>
    <x:xf numFmtId="168" fontId="21" fillId="0" borderId="1" xfId="7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7" fontId="21" fillId="0" borderId="1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7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7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7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7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21" fillId="0" borderId="1" xfId="7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21" fillId="0" borderId="1" xfId="7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2" applyNumberFormat="1" applyFont="1" applyFill="1" applyBorder="1" applyAlignment="1">
          <x:alignment horizontal="center" vertical="center" wrapText="1"/>
        </x:xf>
      </mc:Fallback>
    </mc:AlternateContent>
    <x:xf numFmtId="0" fontId="29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6" fontId="2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21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21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Fill="1" applyBorder="1" applyAlignment="1">
          <x:alignment horizontal="right" vertical="bottom"/>
        </x:xf>
      </mc:Fallback>
    </mc:AlternateContent>
    <x:xf numFmtId="41" fontId="20" fillId="0" borderId="1" xfId="7" applyNumberFormat="1" applyFont="1" applyFill="1" applyBorder="1" applyAlignment="1">
      <x:alignment horizontal="left" vertical="center" wrapText="1"/>
    </x:xf>
    <x:xf numFmtId="41" fontId="20" fillId="0" borderId="1" xfId="7" applyNumberFormat="1" applyFont="1" applyFill="1" applyBorder="1" applyAlignment="1">
      <x:alignment horizontal="left" vertical="center" wrapText="1"/>
    </x:xf>
    <x:xf numFmtId="41" fontId="20" fillId="0" borderId="1" xfId="7" applyNumberFormat="1" applyFont="1" applyFill="1" applyBorder="1" applyAlignment="1">
      <x:alignment horizontal="left" vertical="center" wrapText="1" shrinkToFit="1"/>
    </x:xf>
    <x:xf numFmtId="0" fontId="21" fillId="0" borderId="3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1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1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8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8" applyNumberFormat="1" applyFont="1" applyFill="1" applyBorder="1" applyAlignment="1">
          <x:alignment horizontal="right" vertical="center"/>
        </x:xf>
      </mc:Fallback>
    </mc:AlternateContent>
    <x:xf numFmtId="168" fontId="21" fillId="0" borderId="1" xfId="8" applyNumberFormat="1" applyFont="1" applyFill="1" applyBorder="1" applyAlignment="1">
      <x:alignment horizontal="general" vertical="center"/>
    </x:xf>
    <x:xf numFmtId="167" fontId="21" fillId="0" borderId="1" xfId="7" applyNumberFormat="1" applyFont="1" applyFill="1" applyBorder="1" applyAlignment="1">
      <x:alignment horizontal="general" vertical="center"/>
    </x:xf>
    <x:xf numFmtId="168" fontId="21" fillId="0" borderId="1" xfId="7" applyNumberFormat="1" applyFont="1" applyFill="1" applyBorder="1" applyAlignment="1">
      <x:alignment horizontal="general" vertical="center"/>
    </x:xf>
    <x:xf numFmtId="177" fontId="20" fillId="0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x:xf numFmtId="0" fontId="19" fillId="3" borderId="3" xfId="2" applyNumberFormat="1" applyFont="1" applyFill="1" applyBorder="1" applyAlignment="1" applyProtection="1">
      <x:alignment horizontal="left" vertical="center" wrapText="1"/>
      <x:protection locked="0"/>
    </x:xf>
    <x:xf numFmtId="0" fontId="19" fillId="3" borderId="8" xfId="2" applyNumberFormat="1" applyFont="1" applyFill="1" applyBorder="1" applyAlignment="1" applyProtection="1">
      <x:alignment horizontal="left" vertical="center" wrapText="1"/>
      <x:protection locked="0"/>
    </x:xf>
    <x:xf numFmtId="0" fontId="19" fillId="3" borderId="3" xfId="2" applyNumberFormat="1" applyFont="1" applyFill="1" applyBorder="1" applyAlignment="1" applyProtection="1">
      <x:alignment horizontal="left" vertical="center" wrapText="1"/>
      <x:protection locked="0"/>
    </x:xf>
    <x:xf numFmtId="0" fontId="19" fillId="3" borderId="8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4" fontId="22" fillId="6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6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6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6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9" fillId="6" borderId="8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9" fillId="6" borderId="8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2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2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" xfId="2" applyNumberFormat="1" applyFont="1" applyFill="1" applyBorder="1" applyAlignment="1">
          <x:alignment horizontal="right" vertical="center" wrapText="1"/>
        </x:xf>
      </mc:Fallback>
    </mc:AlternateContent>
    <x:xf numFmtId="165" fontId="21" fillId="0" borderId="2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22" fillId="3" borderId="1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8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8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5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5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quotePrefix="1" applyNumberFormat="1" applyFont="1" applyFill="1" applyBorder="1" applyAlignment="1">
          <x:alignment horizontal="center" vertical="center" wrapText="1"/>
        </x:xf>
      </mc:Fallback>
    </mc:AlternateContent>
    <x:xf numFmtId="165" fontId="22" fillId="3" borderId="1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22" fillId="5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2" fillId="3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3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2" fillId="3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3" borderId="1" xfId="2" applyNumberFormat="1" applyFont="1" applyFill="1" applyBorder="1" applyAlignment="1" applyProtection="1">
          <x:alignment horizontal="right" vertical="center" wrapText="1"/>
        </x:xf>
      </mc:Fallback>
    </mc:AlternateContent>
    <x:xf numFmtId="0" fontId="0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8" fontId="21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3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3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1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1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7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7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Fill="1" applyBorder="1" applyAlignment="1" applyProtection="1" hs:applyExtension="1">
          <x:alignment horizontal="distributed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Fill="1" applyBorder="1" applyAlignment="1" applyProtection="1">
          <x:alignment horizontal="distributed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4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4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2" fillId="3" borderId="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2" fillId="3" borderId="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5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5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1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1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2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2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0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0" xfId="2" applyNumberFormat="1" applyFont="1" applyFill="1" applyBorder="1" applyAlignment="1">
          <x:alignment horizontal="distributed" vertical="center" wrapText="1"/>
        </x:xf>
      </mc:Fallback>
    </mc:AlternateContent>
    <x:xf numFmtId="165" fontId="21" fillId="0" borderId="0" xfId="2" applyNumberFormat="1" applyFont="1" applyFill="1" applyBorder="1" applyAlignment="1">
      <x:alignment horizontal="left" vertical="center" wrapText="1"/>
    </x:xf>
    <x:xf numFmtId="0" fontId="21" fillId="0" borderId="0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21" fillId="0" borderId="0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8" fillId="0" borderId="0" xfId="9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distributed" vertical="center" wrapText="1"/>
        </x:xf>
      </mc:Fallback>
    </mc:AlternateContent>
    <x:xf numFmtId="0" fontId="21" fillId="0" borderId="1" xfId="2" applyNumberFormat="1" applyFont="1" applyBorder="1" applyAlignment="1">
      <x:alignment horizontal="left" vertical="center" wrapText="1"/>
    </x:xf>
    <x:xf numFmtId="165" fontId="21" fillId="0" borderId="1" xfId="2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 shrinkToFit="1"/>
        </x:xf>
      </mc:Fallback>
    </mc:AlternateContent>
    <x:xf numFmtId="0" fontId="20" fillId="0" borderId="1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applyProtection="1" hs:applyExtension="1">
          <x:alignment horizontal="center" vertical="center" wrapText="1" shrinkToFi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 applyProtection="1">
          <x:alignment horizontal="center" vertical="center" wrapText="1" shrinkToFi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distributed" vertical="center" wrapText="1" shrinkToFit="1"/>
        </x:xf>
      </mc:Fallback>
    </mc:AlternateContent>
    <x:xf numFmtId="167" fontId="21" fillId="0" borderId="1" xfId="2" applyNumberFormat="1" applyFont="1" applyBorder="1" applyAlignment="1">
      <x:alignment horizontal="general" vertical="center" shrinkToFit="1"/>
    </x:xf>
    <x:xf numFmtId="167" fontId="21" fillId="0" borderId="1" xfId="2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 wrapText="1"/>
        </x:xf>
      </mc:Fallback>
    </mc:AlternateContent>
    <x:xf numFmtId="167" fontId="21" fillId="0" borderId="1" xfId="2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1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distributed" vertical="center" wrapText="1" shrinkToFit="1"/>
        </x:xf>
      </mc:Fallback>
    </mc:AlternateContent>
    <x:xf numFmtId="165" fontId="21" fillId="0" borderId="1" xfId="2" applyNumberFormat="1" applyFont="1" applyBorder="1" applyAlignment="1">
      <x:alignment horizontal="left" vertical="center" wrapText="1"/>
    </x:xf>
    <x:xf numFmtId="165" fontId="20" fillId="0" borderId="1" xfId="2" applyNumberFormat="1" applyFont="1" applyBorder="1" applyAlignment="1">
      <x:alignment horizontal="left" vertical="center" wrapText="1"/>
    </x:xf>
    <x:xf numFmtId="165" fontId="21" fillId="0" borderId="1" xfId="2" applyNumberFormat="1" applyFont="1" applyBorder="1" applyAlignment="1" applyProtection="1">
      <x:alignment horizontal="general" vertical="center" shrinkToFit="1"/>
      <x:protection locked="0" hidden="1"/>
    </x:xf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2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1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1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distributed" vertical="center" wrapText="1"/>
        </x:xf>
      </mc:Fallback>
    </mc:AlternateContent>
    <x:xf numFmtId="0" fontId="21" fillId="2" borderId="1" xfId="2" applyNumberFormat="1" applyFont="1" applyFill="1" applyBorder="1" applyAlignment="1">
      <x:alignment horizontal="left" vertical="center" wrapText="1"/>
    </x:xf>
    <x:xf numFmtId="165" fontId="21" fillId="2" borderId="1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center" vertical="center" wrapText="1" shrinkToFit="1"/>
        </x:xf>
      </mc:Fallback>
    </mc:AlternateContent>
    <x:xf numFmtId="167" fontId="21" fillId="2" borderId="1" xfId="3" applyNumberFormat="1" applyFont="1" applyFill="1" applyBorder="1" applyAlignment="1">
      <x:alignment horizontal="general" vertical="center" wrapText="1"/>
    </x:xf>
    <x:xf numFmtId="167" fontId="21" fillId="2" borderId="1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1" xfId="2" applyNumberFormat="1" applyFont="1" applyBorder="1" applyAlignment="1">
          <x:alignment horizontal="center" vertical="center"/>
        </x:xf>
      </mc:Fallback>
    </mc:AlternateContent>
    <x:xf numFmtId="14" fontId="21" fillId="0" borderId="1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right" vertical="center" shrinkToFit="1"/>
        </x:xf>
      </mc:Fallback>
    </mc:AlternateContent>
    <x:xf numFmtId="3" fontId="21" fillId="0" borderId="1" xfId="2" applyNumberFormat="1" applyFont="1" applyBorder="1" applyAlignment="1">
      <x:alignment horizontal="general" vertical="center"/>
    </x:xf>
    <x:xf numFmtId="0" fontId="21" fillId="0" borderId="1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21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21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2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21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x:xf numFmtId="165" fontId="21" fillId="0" borderId="1" xfId="2" applyNumberFormat="1" applyFont="1" applyBorder="1" applyAlignment="1">
      <x:alignment horizontal="general" vertical="center"/>
    </x:xf>
    <x:xf numFmtId="3" fontId="20" fillId="0" borderId="1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distributed" vertical="center" wrapText="1"/>
        </x:xf>
      </mc:Fallback>
    </mc:AlternateContent>
    <x:xf numFmtId="168" fontId="21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21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distributed" vertical="center" wrapText="1" shrinkToFit="1"/>
        </x:xf>
      </mc:Fallback>
    </mc:AlternateContent>
    <x:xf numFmtId="0" fontId="21" fillId="0" borderId="1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x:xf numFmtId="0" fontId="20" fillId="0" borderId="1" xfId="2" applyNumberFormat="1" applyFont="1" applyBorder="1" applyAlignment="1">
      <x:alignment horizontal="left" vertical="center" wrapText="1"/>
    </x:xf>
    <x:xf numFmtId="165" fontId="20" fillId="0" borderId="1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shrinkToFit="1"/>
        </x:xf>
      </mc:Fallback>
    </mc:AlternateContent>
    <x:xf numFmtId="165" fontId="21" fillId="0" borderId="1" xfId="2" applyNumberFormat="1" applyFont="1" applyBorder="1" applyAlignment="1">
      <x:alignment horizontal="left" vertical="center" wrapText="1"/>
    </x:xf>
    <x:xf numFmtId="0" fontId="21" fillId="0" borderId="1" xfId="2" applyNumberFormat="1" applyFont="1" applyBorder="1">
      <x:alignment horizontal="general" vertical="bottom"/>
    </x:xf>
    <x:xf numFmtId="0" fontId="20" fillId="0" borderId="3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28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8" fillId="0" borderId="1" xfId="2" applyNumberFormat="1" applyFont="1" applyBorder="1" applyAlignment="1">
          <x:alignment horizontal="right" vertical="center" shrinkToFit="1"/>
        </x:xf>
      </mc:Fallback>
    </mc:AlternateContent>
    <x:xf numFmtId="0" fontId="21" fillId="0" borderId="1" xfId="2" applyNumberFormat="1" applyFont="1" applyBorder="1">
      <x:alignment horizontal="general" vertical="bottom"/>
    </x:xf>
    <x:xf numFmtId="0" fontId="20" fillId="0" borderId="3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1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0" borderId="1" xfId="2" applyNumberFormat="1" applyFont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0" borderId="1" xfId="2" applyNumberFormat="1" applyFont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8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8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0" borderId="1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0" borderId="1" xfId="2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0" borderId="1" xfId="2" applyNumberFormat="1" applyFont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0" borderId="1" xfId="2" applyNumberFormat="1" applyFont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8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8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Border="1" applyAlignment="1">
          <x:alignment horizontal="center" vertical="center" wrapText="1"/>
        </x:xf>
      </mc:Fallback>
    </mc:AlternateContent>
    <x:xf numFmtId="165" fontId="21" fillId="0" borderId="1" xfId="2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 wrapText="1" shrinkToFit="1"/>
        </x:xf>
      </mc:Fallback>
    </mc:AlternateContent>
    <x:xf numFmtId="0" fontId="20" fillId="0" borderId="1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70" fontId="21" fillId="0" borderId="1" xfId="2" applyNumberFormat="1" applyFont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1" fillId="0" borderId="1" xfId="2" applyNumberFormat="1" applyFont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1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1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 wrapText="1"/>
        </x:xf>
      </mc:Fallback>
    </mc:AlternateContent>
    <x:xf numFmtId="165" fontId="21" fillId="0" borderId="3" xfId="2" applyNumberFormat="1" applyFont="1" applyBorder="1" applyAlignment="1">
      <x:alignment horizontal="left" vertical="center" wrapText="1"/>
    </x:xf>
    <x:xf numFmtId="165" fontId="20" fillId="0" borderId="3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8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8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8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8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8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8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8" xfId="2" applyNumberFormat="1" applyFont="1" applyBorder="1" applyAlignment="1">
          <x:alignment horizontal="right" vertical="center"/>
        </x:xf>
      </mc:Fallback>
    </mc:AlternateContent>
    <x:xf numFmtId="0" fontId="20" fillId="0" borderId="8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4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4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1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1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4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4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21" fillId="0" borderId="3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1" fillId="0" borderId="3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1" fillId="0" borderId="1" xfId="2" applyNumberFormat="1" applyFont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2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2" borderId="1" xfId="2" applyNumberFormat="1" applyFont="1" applyFill="1" applyBorder="1" applyAlignment="1">
          <x:alignment horizontal="distributed" vertical="center" wrapText="1" shrinkToFit="1"/>
        </x:xf>
      </mc:Fallback>
    </mc:AlternateContent>
    <x:xf numFmtId="165" fontId="21" fillId="2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21" fillId="2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2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2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2" borderId="1" xfId="2" applyNumberFormat="1" applyFont="1" applyFill="1" applyBorder="1" applyAlignment="1">
          <x:alignment horizontal="right" vertical="center" shrinkToFit="1"/>
        </x:xf>
      </mc:Fallback>
    </mc:AlternateContent>
    <x:xf numFmtId="0" fontId="21" fillId="2" borderId="0" xfId="2" applyNumberFormat="1" applyFont="1" applyFill="1">
      <x:alignment horizontal="general" vertical="bottom"/>
    </x:xf>
    <x:xf numFmtId="165" fontId="20" fillId="2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0" xfId="2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0" xfId="2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2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2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2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2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 applyProtection="1">
          <x:alignment horizontal="distributed" vertical="center" wrapText="1"/>
          <x:protection locked="0"/>
        </x:xf>
      </mc:Fallback>
    </mc:AlternateContent>
    <x:xf numFmtId="0" fontId="21" fillId="2" borderId="1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2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2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2" borderId="1" xfId="2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2" borderId="1" xfId="2" applyNumberFormat="1" applyFont="1" applyFill="1" applyBorder="1" applyAlignment="1" applyProtection="1">
          <x:alignment horizontal="right" vertical="center"/>
          <x:protection locked="0"/>
        </x:xf>
      </mc:Fallback>
    </mc:AlternateContent>
    <x:xf numFmtId="0" fontId="20" fillId="2" borderId="1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distributed" vertical="center" wrapText="1" shrinkToFit="1"/>
        </x:xf>
      </mc:Fallback>
    </mc:AlternateContent>
    <x:xf numFmtId="0" fontId="21" fillId="0" borderId="1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x:xf numFmtId="0" fontId="20" fillId="0" borderId="1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2" fillId="3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2" fillId="3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2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2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applyProtection="1" hs:applyExtension="1">
          <x:alignment horizontal="distributed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 applyProtection="1">
          <x:alignment horizontal="distributed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applyProtection="1" hs:applyExtension="1">
          <x:alignment horizontal="right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 applyProtection="1">
          <x:alignment horizontal="right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distributed" vertical="center" wrapText="1"/>
        </x:xf>
      </mc:Fallback>
    </mc:AlternateContent>
    <x:xf numFmtId="0" fontId="21" fillId="0" borderId="3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1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1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3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3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2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2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2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2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2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2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2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2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1" xfId="2" applyNumberFormat="1" applyFont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1" xfId="2" applyNumberFormat="1" applyFont="1" applyBorder="1" applyAlignment="1">
          <x:alignment horizontal="distributed" vertical="center" wrapText="1" shrinkToFit="1"/>
        </x:xf>
      </mc:Fallback>
    </mc:AlternateContent>
    <x:xf numFmtId="0" fontId="21" fillId="0" borderId="2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31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1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distributed" vertical="center" wrapText="1"/>
        </x:xf>
      </mc:Fallback>
    </mc:AlternateContent>
    <x:xf numFmtId="167" fontId="21" fillId="0" borderId="1" xfId="2" applyNumberFormat="1" applyFont="1" applyBorder="1" applyAlignment="1">
      <x:alignment horizontal="general" vertical="center"/>
    </x:xf>
    <x:xf numFmtId="167" fontId="21" fillId="0" borderId="3" xfId="2" applyNumberFormat="1" applyFont="1" applyBorder="1" applyAlignment="1">
      <x:alignment horizontal="general" vertical="center"/>
    </x:xf>
    <x:xf numFmtId="167" fontId="28" fillId="0" borderId="3" xfId="2" applyNumberFormat="1" applyFont="1" applyBorder="1" applyAlignment="1">
      <x:alignment horizontal="general" vertical="center"/>
    </x:xf>
    <x:xf numFmtId="165" fontId="28" fillId="0" borderId="1" xfId="2" applyNumberFormat="1" applyFont="1" applyBorder="1" applyAlignment="1">
      <x:alignment horizontal="general" vertical="center" shrinkToFit="1"/>
    </x:xf>
    <x:xf numFmtId="0" fontId="20" fillId="0" borderId="1" xfId="2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21" fillId="0" borderId="8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8" xfId="2" applyNumberFormat="1" applyFont="1" applyBorder="1" applyAlignment="1">
          <x:alignment horizontal="distributed" vertical="center" wrapText="1"/>
        </x:xf>
      </mc:Fallback>
    </mc:AlternateContent>
    <x:xf numFmtId="0" fontId="21" fillId="0" borderId="8" xfId="2" applyNumberFormat="1" applyFont="1" applyBorder="1" applyAlignment="1">
      <x:alignment horizontal="left" vertical="center" wrapText="1"/>
    </x:xf>
    <x:xf numFmtId="167" fontId="21" fillId="0" borderId="8" xfId="2" applyNumberFormat="1" applyFont="1" applyBorder="1" applyAlignment="1">
      <x:alignment horizontal="general" vertical="center"/>
    </x:xf>
    <x:xf numFmtId="0" fontId="21" fillId="0" borderId="13" xfId="2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7" fontId="28" fillId="0" borderId="1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8" fillId="0" borderId="1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center" vertical="center"/>
        </x:xf>
      </mc:Fallback>
    </mc:AlternateContent>
    <x:xf numFmtId="168" fontId="21" fillId="0" borderId="3" xfId="2" applyNumberFormat="1" applyFont="1" applyBorder="1" applyAlignment="1">
      <x:alignment horizontal="general" vertical="center"/>
    </x:xf>
    <x:xf numFmtId="168" fontId="30" fillId="0" borderId="3" xfId="2" applyNumberFormat="1" applyFont="1" applyBorder="1" applyAlignment="1">
      <x:alignment horizontal="general" vertical="center"/>
    </x:xf>
    <x:xf numFmtId="168" fontId="21" fillId="0" borderId="1" xfId="2" applyNumberFormat="1" applyFont="1" applyBorder="1" applyAlignment="1">
      <x:alignment horizontal="general" vertical="center"/>
    </x:xf>
    <x:xf numFmtId="168" fontId="28" fillId="0" borderId="1" xfId="2" applyNumberFormat="1" applyFont="1" applyBorder="1" applyAlignment="1">
      <x:alignment horizontal="general" vertical="center"/>
    </x:xf>
    <x:xf numFmtId="168" fontId="28" fillId="0" borderId="3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3" xfId="2" applyNumberFormat="1" applyFont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2" applyNumberFormat="1" applyFont="1" applyBorder="1" applyAlignment="1">
          <x:alignment horizontal="distributed" vertical="center" wrapText="1" shrinkToFit="1"/>
        </x:xf>
      </mc:Fallback>
    </mc:AlternateContent>
    <x:xf numFmtId="168" fontId="30" fillId="0" borderId="1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2" applyNumberFormat="1" applyFont="1" applyBorder="1" applyAlignment="1">
          <x:alignment horizontal="right" vertical="center"/>
        </x:xf>
      </mc:Fallback>
    </mc:AlternateContent>
    <x:xf numFmtId="0" fontId="27" fillId="0" borderId="1" xfId="2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78" fontId="27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8" fontId="27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8" fontId="27" fillId="0" borderId="1" xfId="2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8" fontId="27" fillId="0" borderId="1" xfId="2" applyNumberFormat="1" applyFont="1" applyBorder="1" applyAlignment="1">
          <x:alignment horizontal="right" vertical="bottom"/>
        </x:xf>
      </mc:Fallback>
    </mc:AlternateContent>
    <x:xf numFmtId="0" fontId="27" fillId="0" borderId="1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8" fontId="21" fillId="2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2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2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2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2" borderId="8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2" borderId="8" xfId="2" applyNumberFormat="1" applyFont="1" applyFill="1" applyBorder="1" applyAlignment="1">
          <x:alignment horizontal="right" vertical="center"/>
        </x:xf>
      </mc:Fallback>
    </mc:AlternateContent>
    <x:xf numFmtId="0" fontId="20" fillId="2" borderId="1" xfId="2" applyNumberFormat="1" applyFont="1" applyFill="1" applyBorder="1" applyAlignment="1">
      <x:alignment horizontal="left" vertical="center" wrapText="1" shrinkToFit="1"/>
    </x:xf>
    <x:xf numFmtId="165" fontId="21" fillId="2" borderId="0" xfId="2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0" borderId="1" xfId="2" applyNumberFormat="1" applyFont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1" xfId="2" applyNumberFormat="1" applyFont="1" applyBorder="1" applyAlignment="1" applyProtection="1">
          <x:alignment horizontal="right" vertical="center"/>
          <x:protection locked="0"/>
        </x:xf>
      </mc:Fallback>
    </mc:AlternateContent>
    <x:xf numFmtId="165" fontId="21" fillId="0" borderId="1" xfId="2" applyNumberFormat="1" applyFont="1" applyBorder="1" applyAlignment="1" applyProtection="1">
      <x:alignment horizontal="left" vertical="center" wrapText="1"/>
      <x:protection locked="0"/>
    </x:xf>
    <x:xf numFmtId="165" fontId="20" fillId="0" borderId="1" xfId="2" applyNumberFormat="1" applyFont="1" applyBorder="1" applyAlignment="1" applyProtection="1">
      <x:alignment horizontal="left" vertical="center" wrapText="1"/>
      <x:protection locked="0"/>
    </x:xf>
    <x:xf numFmtId="0" fontId="31" fillId="0" borderId="1" xfId="2" applyNumberFormat="1" applyFont="1" applyBorder="1" applyAlignment="1">
      <x:alignment horizontal="general" vertical="center"/>
    </x:xf>
    <x:xf numFmtId="170" fontId="31" fillId="0" borderId="1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22" fillId="3" borderId="8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8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8" xfId="2" applyNumberFormat="1" applyFont="1" applyFill="1" applyBorder="1" applyAlignment="1">
          <x:alignment horizontal="center" vertical="center"/>
        </x:xf>
      </mc:Fallback>
    </mc:AlternateContent>
    <x:xf numFmtId="165" fontId="32" fillId="2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3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1" fillId="0" borderId="1" xfId="2" applyNumberFormat="1" applyFont="1" applyBorder="1" applyAlignment="1">
          <x:alignment horizontal="right" vertical="center" shrinkToFit="1"/>
        </x:xf>
      </mc:Fallback>
    </mc:AlternateContent>
    <x:xf numFmtId="0" fontId="33" fillId="0" borderId="1" xfId="2" applyNumberFormat="1" applyFont="1" applyBorder="1" applyAlignment="1">
      <x:alignment horizontal="left" vertical="center" wrapText="1"/>
    </x:xf>
    <x:xf numFmtId="0" fontId="32" fillId="0" borderId="1" xfId="2" applyNumberFormat="1" applyFont="1" applyBorder="1" applyAlignment="1">
      <x:alignment horizontal="left" vertical="center" wrapText="1"/>
    </x:xf>
    <x:xf numFmtId="165" fontId="34" fillId="0" borderId="1" xfId="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2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2" borderId="1" xfId="1" applyNumberFormat="1" applyFont="1" applyFill="1" applyBorder="1" applyAlignment="1">
          <x:alignment horizontal="right" vertical="center" wrapText="1"/>
        </x:xf>
      </mc:Fallback>
    </mc:AlternateContent>
    <x:xf numFmtId="170" fontId="21" fillId="0" borderId="1" xfId="2" applyNumberFormat="1" applyFont="1" applyBorder="1" applyAlignment="1">
      <x:alignment horizontal="general" vertical="center"/>
    </x:xf>
    <x:xf numFmtId="0" fontId="35" fillId="0" borderId="1" xfId="2" applyNumberFormat="1" applyFont="1" applyBorder="1" applyAlignment="1">
      <x:alignment horizontal="left" vertical="center" wrapText="1"/>
    </x:xf>
    <x:xf numFmtId="165" fontId="36" fillId="2" borderId="1" xfId="2" applyNumberFormat="1" applyFont="1" applyFill="1" applyBorder="1" applyAlignment="1">
      <x:alignment horizontal="left" vertical="center" wrapText="1"/>
    </x:xf>
    <x:xf numFmtId="0" fontId="36" fillId="0" borderId="1" xfId="2" applyNumberFormat="1" applyFont="1" applyBorder="1" applyAlignment="1">
      <x:alignment horizontal="left" vertical="center" wrapText="1"/>
    </x:xf>
    <x:xf numFmtId="0" fontId="33" fillId="0" borderId="1" xfId="2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2" borderId="1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2" borderId="1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8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8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8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8" xfId="2" applyNumberFormat="1" applyFont="1" applyFill="1" applyBorder="1" applyAlignment="1">
          <x:alignment horizontal="distributed" vertical="center" wrapText="1" shrinkToFit="1"/>
        </x:xf>
      </mc:Fallback>
    </mc:AlternateContent>
    <x:xf numFmtId="0" fontId="22" fillId="3" borderId="3" xfId="2" applyNumberFormat="1" applyFont="1" applyFill="1" applyBorder="1" applyAlignment="1" applyProtection="1">
      <x:alignment horizontal="left" vertical="center" wrapText="1"/>
      <x:protection locked="0"/>
    </x:xf>
    <x:xf numFmtId="0" fontId="22" fillId="3" borderId="8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4" fontId="22" fillId="5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5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5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5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5" borderId="3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5" borderId="3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5" borderId="8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5" borderId="8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2" fillId="3" borderId="1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5" fontId="22" fillId="5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5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5" borderId="8" xfId="2" applyNumberFormat="1" applyFont="1" applyFill="1" applyBorder="1" applyAlignment="1">
          <x:alignment horizontal="center" vertical="center" wrapText="1"/>
        </x:xf>
      </mc:Fallback>
    </mc:AlternateContent>
    <x:xf numFmtId="0" fontId="19" fillId="3" borderId="3" xfId="2" applyNumberFormat="1" applyFont="1" applyFill="1" applyBorder="1" applyAlignment="1" applyProtection="1">
      <x:alignment horizontal="left" vertical="center" wrapText="1"/>
      <x:protection locked="0"/>
    </x:xf>
    <x:xf numFmtId="0" fontId="19" fillId="3" borderId="8" xfId="2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164" fontId="22" fillId="3" borderId="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8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8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8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8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8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8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5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5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5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5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5" borderId="6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5" borderId="6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5" borderId="5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5" borderId="5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8" xfId="2" applyNumberFormat="1" applyFont="1" applyFill="1" applyBorder="1" applyAlignment="1">
          <x:alignment horizontal="center" vertical="center" wrapText="1"/>
        </x:xf>
      </mc:Fallback>
    </mc:AlternateContent>
    <x:xf numFmtId="165" fontId="20" fillId="3" borderId="8" xfId="2" applyNumberFormat="1" applyFont="1" applyFill="1" applyBorder="1" applyAlignment="1">
      <x:alignment horizontal="left" vertical="center" wrapText="1"/>
    </x:xf>
    <x:xf numFmtId="165" fontId="20" fillId="3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19" fillId="5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9" fillId="5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5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5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5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5" borderId="8" xfId="2" applyNumberFormat="1" applyFont="1" applyFill="1" applyBorder="1" applyAlignment="1">
          <x:alignment horizontal="center" vertical="center" wrapText="1"/>
        </x:xf>
      </mc:Fallback>
    </mc:AlternateContent>
    <x:xf numFmtId="165" fontId="19" fillId="3" borderId="7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11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" applyNumberFormat="1" applyFont="1" applyFill="1" applyBorder="1" applyAlignment="1" hs:applyExtension="1">
          <x:alignment horizontal="distributed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" applyNumberFormat="1" applyFont="1" applyFill="1" applyBorder="1" applyAlignment="1">
          <x:alignment horizontal="distributed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8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8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6" borderId="3" xfId="2" applyNumberFormat="1" applyFont="1" applyFill="1" applyBorder="1" applyAlignment="1" hs:applyExtension="1">
          <x:alignment horizontal="distributed" vertical="distributed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3" xfId="2" applyNumberFormat="1" applyFont="1" applyFill="1" applyBorder="1" applyAlignment="1">
          <x:alignment horizontal="distributed" vertical="distributed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6" borderId="8" xfId="2" applyNumberFormat="1" applyFont="1" applyFill="1" applyBorder="1" applyAlignment="1" hs:applyExtension="1">
          <x:alignment horizontal="distributed" vertical="distributed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8" xfId="2" applyNumberFormat="1" applyFont="1" applyFill="1" applyBorder="1" applyAlignment="1">
          <x:alignment horizontal="distributed" vertical="distributed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6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6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6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6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6" borderId="3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3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6" borderId="8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8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3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3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8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8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>
          <x:alignment horizontal="distributed" vertical="center" wrapText="1"/>
        </x:xf>
      </mc:Fallback>
    </mc:AlternateContent>
    <x:xf numFmtId="165" fontId="20" fillId="3" borderId="7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22" fillId="6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6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6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6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9" fillId="6" borderId="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9" fillId="6" borderId="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9" fillId="6" borderId="8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9" fillId="6" borderId="8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3" borderId="3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3" borderId="3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3" borderId="8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3" borderId="8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3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3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8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8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19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19" fillId="3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19" fillId="3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19" fillId="3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3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3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8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8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3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3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8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8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3" borderId="11" xfId="2" applyNumberFormat="1" applyFont="1" applyFill="1" applyBorder="1" applyAlignment="1" applyProtection="1" hs:applyExtension="1">
          <x:alignment horizontal="center" vertical="center" wrapText="1"/>
          <x:protection locked="0"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3" borderId="11" xfId="2" applyNumberFormat="1" applyFont="1" applyFill="1" applyBorder="1" applyAlignment="1" applyProtection="1">
          <x:alignment horizontal="center" vertical="center" wrapText="1"/>
          <x:protection locked="0" hidden="1"/>
        </x:xf>
      </mc:Fallback>
    </mc:AlternateContent>
    <x:xf numFmtId="165" fontId="20" fillId="3" borderId="1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1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1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2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2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10">
    <x:cellStyle name="표준" xfId="0" builtinId="0"/>
    <x:cellStyle name="쉼표 [0]" xfId="1" builtinId="6"/>
    <x:cellStyle name="표준 2" xfId="2"/>
    <x:cellStyle name="쉼표 [0] 2" xfId="3"/>
    <x:cellStyle name="표준 3" xfId="4"/>
    <x:cellStyle name="표준 9" xfId="5"/>
    <x:cellStyle name="쉼표 [0] 3" xfId="6"/>
    <x:cellStyle name="쉼표 [0] 2 2" xfId="7"/>
    <x:cellStyle name="쉼표 [0] 2 4" xfId="8"/>
    <x:cellStyle name="표준 4" xfId="9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drawing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4</xdr:col>
      <xdr:colOff>666750</xdr:colOff>
      <xdr:row>6</xdr:row>
      <xdr:rowOff>0</xdr:rowOff>
    </xdr:from>
    <xdr:to>
      <xdr:col>4</xdr:col>
      <xdr:colOff>666750</xdr:colOff>
      <xdr:row>9</xdr:row>
      <xdr:rowOff>57150</xdr:rowOff>
    </xdr:to>
    <xdr:sp fLocksText="1" fPublished="0">
      <xdr:nvSpPr>
        <xdr:cNvPr id="2" name="Text Box 1"/>
        <xdr:cNvSpPr txBox="1">
          <a:spLocks noChangeArrowheads="1"/>
        </xdr:cNvSpPr>
      </xdr:nvSpPr>
      <xdr:spPr>
        <a:xfrm>
          <a:off x="11049000" y="1238250"/>
          <a:ext cx="0" cy="476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</xdr:wsDr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4</xdr:col>
      <xdr:colOff>666750</xdr:colOff>
      <xdr:row>6</xdr:row>
      <xdr:rowOff>190500</xdr:rowOff>
    </xdr:from>
    <xdr:to>
      <xdr:col>4</xdr:col>
      <xdr:colOff>666750</xdr:colOff>
      <xdr:row>901</xdr:row>
      <xdr:rowOff>95250</xdr:rowOff>
    </xdr:to>
    <xdr:sp fLocksText="1" fPublished="0">
      <xdr:nvSpPr>
        <xdr:cNvPr id="2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63</xdr:row>
      <xdr:rowOff>638175</xdr:rowOff>
    </xdr:from>
    <xdr:to>
      <xdr:col>4</xdr:col>
      <xdr:colOff>666750</xdr:colOff>
      <xdr:row>901</xdr:row>
      <xdr:rowOff>95250</xdr:rowOff>
    </xdr:to>
    <xdr:sp fLocksText="1" fPublished="0">
      <xdr:nvSpPr>
        <xdr:cNvPr id="3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63</xdr:row>
      <xdr:rowOff>638175</xdr:rowOff>
    </xdr:from>
    <xdr:to>
      <xdr:col>4</xdr:col>
      <xdr:colOff>666750</xdr:colOff>
      <xdr:row>901</xdr:row>
      <xdr:rowOff>95250</xdr:rowOff>
    </xdr:to>
    <xdr:sp fLocksText="1" fPublished="0">
      <xdr:nvSpPr>
        <xdr:cNvPr id="4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107</xdr:row>
      <xdr:rowOff>781050</xdr:rowOff>
    </xdr:from>
    <xdr:to>
      <xdr:col>4</xdr:col>
      <xdr:colOff>666750</xdr:colOff>
      <xdr:row>901</xdr:row>
      <xdr:rowOff>95250</xdr:rowOff>
    </xdr:to>
    <xdr:sp fLocksText="1" fPublished="0">
      <xdr:nvSpPr>
        <xdr:cNvPr id="5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107</xdr:row>
      <xdr:rowOff>781050</xdr:rowOff>
    </xdr:from>
    <xdr:to>
      <xdr:col>4</xdr:col>
      <xdr:colOff>666750</xdr:colOff>
      <xdr:row>901</xdr:row>
      <xdr:rowOff>95250</xdr:rowOff>
    </xdr:to>
    <xdr:sp fLocksText="1" fPublished="0">
      <xdr:nvSpPr>
        <xdr:cNvPr id="6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144</xdr:row>
      <xdr:rowOff>0</xdr:rowOff>
    </xdr:from>
    <xdr:to>
      <xdr:col>4</xdr:col>
      <xdr:colOff>666750</xdr:colOff>
      <xdr:row>901</xdr:row>
      <xdr:rowOff>95250</xdr:rowOff>
    </xdr:to>
    <xdr:sp fLocksText="1" fPublished="0">
      <xdr:nvSpPr>
        <xdr:cNvPr id="7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143</xdr:row>
      <xdr:rowOff>352425</xdr:rowOff>
    </xdr:from>
    <xdr:to>
      <xdr:col>4</xdr:col>
      <xdr:colOff>666750</xdr:colOff>
      <xdr:row>901</xdr:row>
      <xdr:rowOff>95250</xdr:rowOff>
    </xdr:to>
    <xdr:sp fLocksText="1" fPublished="0">
      <xdr:nvSpPr>
        <xdr:cNvPr id="8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225</xdr:row>
      <xdr:rowOff>1019175</xdr:rowOff>
    </xdr:from>
    <xdr:to>
      <xdr:col>4</xdr:col>
      <xdr:colOff>666750</xdr:colOff>
      <xdr:row>901</xdr:row>
      <xdr:rowOff>95250</xdr:rowOff>
    </xdr:to>
    <xdr:sp fLocksText="1" fPublished="0">
      <xdr:nvSpPr>
        <xdr:cNvPr id="9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225</xdr:row>
      <xdr:rowOff>1019175</xdr:rowOff>
    </xdr:from>
    <xdr:to>
      <xdr:col>4</xdr:col>
      <xdr:colOff>666750</xdr:colOff>
      <xdr:row>901</xdr:row>
      <xdr:rowOff>95250</xdr:rowOff>
    </xdr:to>
    <xdr:sp fLocksText="1" fPublished="0">
      <xdr:nvSpPr>
        <xdr:cNvPr id="10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226</xdr:row>
      <xdr:rowOff>666750</xdr:rowOff>
    </xdr:from>
    <xdr:to>
      <xdr:col>4</xdr:col>
      <xdr:colOff>666750</xdr:colOff>
      <xdr:row>901</xdr:row>
      <xdr:rowOff>95250</xdr:rowOff>
    </xdr:to>
    <xdr:sp fLocksText="1" fPublished="0">
      <xdr:nvSpPr>
        <xdr:cNvPr id="11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225</xdr:row>
      <xdr:rowOff>1019175</xdr:rowOff>
    </xdr:from>
    <xdr:to>
      <xdr:col>4</xdr:col>
      <xdr:colOff>666750</xdr:colOff>
      <xdr:row>901</xdr:row>
      <xdr:rowOff>95250</xdr:rowOff>
    </xdr:to>
    <xdr:sp fLocksText="1" fPublished="0">
      <xdr:nvSpPr>
        <xdr:cNvPr id="12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237</xdr:row>
      <xdr:rowOff>19050</xdr:rowOff>
    </xdr:from>
    <xdr:to>
      <xdr:col>4</xdr:col>
      <xdr:colOff>666750</xdr:colOff>
      <xdr:row>901</xdr:row>
      <xdr:rowOff>95250</xdr:rowOff>
    </xdr:to>
    <xdr:sp fLocksText="1" fPublished="0">
      <xdr:nvSpPr>
        <xdr:cNvPr id="13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237</xdr:row>
      <xdr:rowOff>19050</xdr:rowOff>
    </xdr:from>
    <xdr:to>
      <xdr:col>4</xdr:col>
      <xdr:colOff>666750</xdr:colOff>
      <xdr:row>901</xdr:row>
      <xdr:rowOff>95250</xdr:rowOff>
    </xdr:to>
    <xdr:sp fLocksText="1" fPublished="0">
      <xdr:nvSpPr>
        <xdr:cNvPr id="14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287</xdr:row>
      <xdr:rowOff>1209675</xdr:rowOff>
    </xdr:from>
    <xdr:to>
      <xdr:col>4</xdr:col>
      <xdr:colOff>666750</xdr:colOff>
      <xdr:row>901</xdr:row>
      <xdr:rowOff>114300</xdr:rowOff>
    </xdr:to>
    <xdr:sp fLocksText="1" fPublished="0">
      <xdr:nvSpPr>
        <xdr:cNvPr id="15" name="Text Box 1"/>
        <xdr:cNvSpPr txBox="1">
          <a:spLocks noChangeArrowheads="1"/>
        </xdr:cNvSpPr>
      </xdr:nvSpPr>
      <xdr:spPr>
        <a:xfrm>
          <a:off x="11366499" y="6096000"/>
          <a:ext cx="0" cy="1270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762000</xdr:colOff>
      <xdr:row>295</xdr:row>
      <xdr:rowOff>685799</xdr:rowOff>
    </xdr:from>
    <xdr:to>
      <xdr:col>4</xdr:col>
      <xdr:colOff>762000</xdr:colOff>
      <xdr:row>901</xdr:row>
      <xdr:rowOff>95250</xdr:rowOff>
    </xdr:to>
    <xdr:sp fLocksText="1" fPublished="0">
      <xdr:nvSpPr>
        <xdr:cNvPr id="16" name="Text Box 1"/>
        <xdr:cNvSpPr txBox="1">
          <a:spLocks noChangeArrowheads="1"/>
        </xdr:cNvSpPr>
      </xdr:nvSpPr>
      <xdr:spPr>
        <a:xfrm>
          <a:off x="1146174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347</xdr:row>
      <xdr:rowOff>66675</xdr:rowOff>
    </xdr:from>
    <xdr:to>
      <xdr:col>4</xdr:col>
      <xdr:colOff>666750</xdr:colOff>
      <xdr:row>901</xdr:row>
      <xdr:rowOff>95250</xdr:rowOff>
    </xdr:to>
    <xdr:sp fLocksText="1" fPublished="0">
      <xdr:nvSpPr>
        <xdr:cNvPr id="17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347</xdr:row>
      <xdr:rowOff>66675</xdr:rowOff>
    </xdr:from>
    <xdr:to>
      <xdr:col>4</xdr:col>
      <xdr:colOff>666750</xdr:colOff>
      <xdr:row>901</xdr:row>
      <xdr:rowOff>95250</xdr:rowOff>
    </xdr:to>
    <xdr:sp fLocksText="1" fPublished="0">
      <xdr:nvSpPr>
        <xdr:cNvPr id="18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503</xdr:row>
      <xdr:rowOff>1209675</xdr:rowOff>
    </xdr:from>
    <xdr:to>
      <xdr:col>4</xdr:col>
      <xdr:colOff>666750</xdr:colOff>
      <xdr:row>901</xdr:row>
      <xdr:rowOff>114300</xdr:rowOff>
    </xdr:to>
    <xdr:sp fLocksText="1" fPublished="0">
      <xdr:nvSpPr>
        <xdr:cNvPr id="19" name="Text Box 1"/>
        <xdr:cNvSpPr txBox="1">
          <a:spLocks noChangeArrowheads="1"/>
        </xdr:cNvSpPr>
      </xdr:nvSpPr>
      <xdr:spPr>
        <a:xfrm>
          <a:off x="11366499" y="6096000"/>
          <a:ext cx="0" cy="1270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503</xdr:row>
      <xdr:rowOff>1209675</xdr:rowOff>
    </xdr:from>
    <xdr:to>
      <xdr:col>4</xdr:col>
      <xdr:colOff>666750</xdr:colOff>
      <xdr:row>901</xdr:row>
      <xdr:rowOff>114300</xdr:rowOff>
    </xdr:to>
    <xdr:sp fLocksText="1" fPublished="0">
      <xdr:nvSpPr>
        <xdr:cNvPr id="20" name="Text Box 1"/>
        <xdr:cNvSpPr txBox="1">
          <a:spLocks noChangeArrowheads="1"/>
        </xdr:cNvSpPr>
      </xdr:nvSpPr>
      <xdr:spPr>
        <a:xfrm>
          <a:off x="11366499" y="6096000"/>
          <a:ext cx="0" cy="1270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580</xdr:row>
      <xdr:rowOff>476250</xdr:rowOff>
    </xdr:from>
    <xdr:to>
      <xdr:col>4</xdr:col>
      <xdr:colOff>666750</xdr:colOff>
      <xdr:row>901</xdr:row>
      <xdr:rowOff>95250</xdr:rowOff>
    </xdr:to>
    <xdr:sp fLocksText="1" fPublished="0">
      <xdr:nvSpPr>
        <xdr:cNvPr id="21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580</xdr:row>
      <xdr:rowOff>476250</xdr:rowOff>
    </xdr:from>
    <xdr:to>
      <xdr:col>4</xdr:col>
      <xdr:colOff>666750</xdr:colOff>
      <xdr:row>901</xdr:row>
      <xdr:rowOff>95250</xdr:rowOff>
    </xdr:to>
    <xdr:sp fLocksText="1" fPublished="0">
      <xdr:nvSpPr>
        <xdr:cNvPr id="22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623</xdr:row>
      <xdr:rowOff>209550</xdr:rowOff>
    </xdr:from>
    <xdr:to>
      <xdr:col>4</xdr:col>
      <xdr:colOff>666750</xdr:colOff>
      <xdr:row>901</xdr:row>
      <xdr:rowOff>95250</xdr:rowOff>
    </xdr:to>
    <xdr:sp fLocksText="1" fPublished="0">
      <xdr:nvSpPr>
        <xdr:cNvPr id="23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623</xdr:row>
      <xdr:rowOff>209550</xdr:rowOff>
    </xdr:from>
    <xdr:to>
      <xdr:col>4</xdr:col>
      <xdr:colOff>666750</xdr:colOff>
      <xdr:row>901</xdr:row>
      <xdr:rowOff>95250</xdr:rowOff>
    </xdr:to>
    <xdr:sp fLocksText="1" fPublished="0">
      <xdr:nvSpPr>
        <xdr:cNvPr id="24" name="Text Box 1"/>
        <xdr:cNvSpPr txBox="1">
          <a:spLocks noChangeArrowheads="1"/>
        </xdr:cNvSpPr>
      </xdr:nvSpPr>
      <xdr:spPr>
        <a:xfrm>
          <a:off x="1136649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916</xdr:row>
      <xdr:rowOff>0</xdr:rowOff>
    </xdr:from>
    <xdr:to>
      <xdr:col>4</xdr:col>
      <xdr:colOff>666750</xdr:colOff>
      <xdr:row>1251</xdr:row>
      <xdr:rowOff>95250</xdr:rowOff>
    </xdr:to>
    <xdr:sp fLocksText="1" fPublished="0">
      <xdr:nvSpPr>
        <xdr:cNvPr id="25" name="Text Box 1"/>
        <xdr:cNvSpPr txBox="1">
          <a:spLocks noChangeArrowheads="1"/>
        </xdr:cNvSpPr>
      </xdr:nvSpPr>
      <xdr:spPr>
        <a:xfrm>
          <a:off x="11366499" y="23431498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666750</xdr:colOff>
      <xdr:row>916</xdr:row>
      <xdr:rowOff>0</xdr:rowOff>
    </xdr:from>
    <xdr:to>
      <xdr:col>4</xdr:col>
      <xdr:colOff>666750</xdr:colOff>
      <xdr:row>1251</xdr:row>
      <xdr:rowOff>95250</xdr:rowOff>
    </xdr:to>
    <xdr:sp fLocksText="1" fPublished="0">
      <xdr:nvSpPr>
        <xdr:cNvPr id="26" name="Text Box 1"/>
        <xdr:cNvSpPr txBox="1">
          <a:spLocks noChangeArrowheads="1"/>
        </xdr:cNvSpPr>
      </xdr:nvSpPr>
      <xdr:spPr>
        <a:xfrm>
          <a:off x="11366499" y="23431498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762000</xdr:colOff>
      <xdr:row>330</xdr:row>
      <xdr:rowOff>190500</xdr:rowOff>
    </xdr:from>
    <xdr:to>
      <xdr:col>4</xdr:col>
      <xdr:colOff>762000</xdr:colOff>
      <xdr:row>901</xdr:row>
      <xdr:rowOff>95250</xdr:rowOff>
    </xdr:to>
    <xdr:sp fLocksText="1" fPublished="0">
      <xdr:nvSpPr>
        <xdr:cNvPr id="27" name="Text Box 1"/>
        <xdr:cNvSpPr txBox="1">
          <a:spLocks noChangeArrowheads="1"/>
        </xdr:cNvSpPr>
      </xdr:nvSpPr>
      <xdr:spPr>
        <a:xfrm>
          <a:off x="11461749" y="6096000"/>
          <a:ext cx="0" cy="95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4</xdr:col>
      <xdr:colOff>762000</xdr:colOff>
      <xdr:row>324</xdr:row>
      <xdr:rowOff>47625</xdr:rowOff>
    </xdr:from>
    <xdr:to>
      <xdr:col>4</xdr:col>
      <xdr:colOff>809625</xdr:colOff>
      <xdr:row>901</xdr:row>
      <xdr:rowOff>47625</xdr:rowOff>
    </xdr:to>
    <xdr:sp fLocksText="1" fPublished="0">
      <xdr:nvSpPr>
        <xdr:cNvPr id="28" name="Text Box 1"/>
        <xdr:cNvSpPr txBox="1">
          <a:spLocks noChangeArrowheads="1"/>
        </xdr:cNvSpPr>
      </xdr:nvSpPr>
      <xdr:spPr>
        <a:xfrm>
          <a:off x="11461749" y="6096000"/>
          <a:ext cx="31750" cy="635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.xml"  /><Relationship Id="rId2" Type="http://schemas.openxmlformats.org/officeDocument/2006/relationships/vmlDrawing" Target="../drawings/vmlDrawing1.vml"  /><Relationship Id="rId3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>
    <x:tabColor rgb="ffff0000"/>
    <x:pageSetUpPr autoPageBreaks="1" fitToPage="1"/>
  </x:sheetPr>
  <x:dimension ref="A1:FA1390"/>
  <x:sheetViews>
    <x:sheetView tabSelected="1" view="pageBreakPreview" topLeftCell="A1" zoomScale="40" zoomScaleNormal="100" zoomScaleSheetLayoutView="40" workbookViewId="0">
      <x:pane xSplit="0" ySplit="4" topLeftCell="A5" activePane="bottomLeft" state="frozen"/>
      <x:selection pane="bottomLeft" activeCell="R10" activeCellId="0" sqref="R10:R10"/>
    </x:sheetView>
  </x:sheetViews>
  <x:sheetFormatPr defaultColWidth="9" defaultRowHeight="99.950000000000003" customHeight="1"/>
  <x:cols>
    <x:col min="1" max="1" width="29.125" style="253" customWidth="1"/>
    <x:col min="2" max="2" width="38.625" style="326" customWidth="1"/>
    <x:col min="3" max="3" width="35.75" style="327" customWidth="1"/>
    <x:col min="4" max="4" width="32.875" style="253" customWidth="1"/>
    <x:col min="5" max="11" width="26.625" style="253" customWidth="1"/>
    <x:col min="12" max="12" width="28.25" style="253" customWidth="1"/>
    <x:col min="13" max="13" width="26.625" style="253" customWidth="1"/>
    <x:col min="14" max="14" width="28.25" style="253" customWidth="1"/>
    <x:col min="15" max="17" width="26.625" style="253" customWidth="1"/>
    <x:col min="18" max="18" width="34.5" style="253" customWidth="1"/>
    <x:col min="19" max="19" width="26.625" style="253" customWidth="1"/>
    <x:col min="20" max="20" width="51" style="327" customWidth="1"/>
    <x:col min="21" max="16384" width="9" style="253"/>
  </x:cols>
  <x:sheetData>
    <x:row r="1" spans="1:20" ht="97.5" customHeight="1">
      <x:c r="A1" s="212" t="s">
        <x:v>1040</x:v>
      </x:c>
      <x:c r="B1" s="248"/>
      <x:c r="C1" s="249"/>
      <x:c r="D1" s="250"/>
      <x:c r="E1" s="251"/>
      <x:c r="F1" s="252"/>
      <x:c r="G1" s="252"/>
      <x:c r="H1" s="252"/>
      <x:c r="I1" s="252"/>
      <x:c r="J1" s="252"/>
      <x:c r="K1" s="252"/>
      <x:c r="L1" s="250"/>
      <x:c r="M1" s="250"/>
      <x:c r="N1" s="250"/>
      <x:c r="O1" s="250"/>
      <x:c r="P1" s="250"/>
      <x:c r="Q1" s="250"/>
      <x:c r="R1" s="250"/>
      <x:c r="S1" s="250"/>
      <x:c r="T1" s="249"/>
    </x:row>
    <x:row r="2" spans="1:20" ht="60" hidden="1" customHeight="1">
      <x:c r="A2" s="213" t="s">
        <x:v>7505</x:v>
      </x:c>
      <x:c r="B2" s="254"/>
      <x:c r="C2" s="255"/>
      <x:c r="D2" s="256"/>
      <x:c r="E2" s="257"/>
      <x:c r="F2" s="258"/>
      <x:c r="G2" s="258"/>
      <x:c r="H2" s="258"/>
      <x:c r="I2" s="258"/>
      <x:c r="J2" s="258"/>
      <x:c r="K2" s="258"/>
      <x:c r="L2" s="256" t="s">
        <x:v>20</x:v>
      </x:c>
      <x:c r="M2" s="256"/>
      <x:c r="N2" s="256"/>
      <x:c r="O2" s="256"/>
      <x:c r="P2" s="256"/>
      <x:c r="Q2" s="256"/>
      <x:c r="R2" s="256"/>
      <x:c r="S2" s="256"/>
      <x:c r="T2" s="255"/>
    </x:row>
    <x:row r="3" spans="1:20" ht="60" hidden="1" customHeight="1">
      <x:c r="A3" s="990" t="s">
        <x:v>19</x:v>
      </x:c>
      <x:c r="B3" s="1027" t="s">
        <x:v>6760</x:v>
      </x:c>
      <x:c r="C3" s="989" t="s">
        <x:v>6699</x:v>
      </x:c>
      <x:c r="D3" s="987" t="s">
        <x:v>6764</x:v>
      </x:c>
      <x:c r="E3" s="987" t="s">
        <x:v>6133</x:v>
      </x:c>
      <x:c r="F3" s="987" t="s">
        <x:v>5227</x:v>
      </x:c>
      <x:c r="G3" s="987" t="s">
        <x:v>1767</x:v>
      </x:c>
      <x:c r="H3" s="987" t="s">
        <x:v>1786</x:v>
      </x:c>
      <x:c r="I3" s="987" t="s">
        <x:v>6132</x:v>
      </x:c>
      <x:c r="J3" s="989" t="s">
        <x:v>1783</x:v>
      </x:c>
      <x:c r="K3" s="992" t="s">
        <x:v>5211</x:v>
      </x:c>
      <x:c r="L3" s="992"/>
      <x:c r="M3" s="992"/>
      <x:c r="N3" s="993" t="s">
        <x:v>7469</x:v>
      </x:c>
      <x:c r="O3" s="995"/>
      <x:c r="P3" s="995"/>
      <x:c r="Q3" s="994"/>
      <x:c r="R3" s="993" t="s">
        <x:v>2947</x:v>
      </x:c>
      <x:c r="S3" s="994"/>
      <x:c r="T3" s="989" t="s">
        <x:v>651</x:v>
      </x:c>
    </x:row>
    <x:row r="4" spans="1:20" ht="60" hidden="1" customHeight="1">
      <x:c r="A4" s="990"/>
      <x:c r="B4" s="1027"/>
      <x:c r="C4" s="989"/>
      <x:c r="D4" s="988"/>
      <x:c r="E4" s="988"/>
      <x:c r="F4" s="988"/>
      <x:c r="G4" s="988"/>
      <x:c r="H4" s="988"/>
      <x:c r="I4" s="988"/>
      <x:c r="J4" s="975"/>
      <x:c r="K4" s="259" t="s">
        <x:v>33</x:v>
      </x:c>
      <x:c r="L4" s="259" t="s">
        <x:v>34</x:v>
      </x:c>
      <x:c r="M4" s="259" t="s">
        <x:v>2987</x:v>
      </x:c>
      <x:c r="N4" s="259" t="s">
        <x:v>75</x:v>
      </x:c>
      <x:c r="O4" s="259" t="s">
        <x:v>45</x:v>
      </x:c>
      <x:c r="P4" s="259" t="s">
        <x:v>637</x:v>
      </x:c>
      <x:c r="Q4" s="259" t="s">
        <x:v>685</x:v>
      </x:c>
      <x:c r="R4" s="259" t="s">
        <x:v>607</x:v>
      </x:c>
      <x:c r="S4" s="259" t="s">
        <x:v>78</x:v>
      </x:c>
      <x:c r="T4" s="989"/>
    </x:row>
    <x:row r="5" spans="1:20" ht="60" hidden="1" customHeight="1">
      <x:c r="A5" s="983"/>
      <x:c r="B5" s="1029" t="s">
        <x:v>636</x:v>
      </x:c>
      <x:c r="C5" s="479" t="s">
        <x:v>2720</x:v>
      </x:c>
      <x:c r="D5" s="475">
        <x:f>SUMIF($C$7:$C$9,"면   적",D$7:D$9)</x:f>
        <x:v>605733</x:v>
      </x:c>
      <x:c r="E5" s="480"/>
      <x:c r="F5" s="282"/>
      <x:c r="G5" s="282"/>
      <x:c r="H5" s="282"/>
      <x:c r="I5" s="282"/>
      <x:c r="J5" s="282"/>
      <x:c r="K5" s="475">
        <x:f t="shared" ref="K5:P5" si="0">SUMIF($C$7:$C$9,"면   적",K$7:K$9)</x:f>
        <x:v>9016</x:v>
      </x:c>
      <x:c r="L5" s="475">
        <x:f t="shared" si="0"/>
        <x:v>20754.799999999999</x:v>
      </x:c>
      <x:c r="M5" s="679">
        <x:f t="shared" si="0"/>
        <x:v>575962.19999999995</x:v>
      </x:c>
      <x:c r="N5" s="475">
        <x:f t="shared" si="0"/>
        <x:v>0</x:v>
      </x:c>
      <x:c r="O5" s="475">
        <x:f t="shared" si="0"/>
        <x:v>605733</x:v>
      </x:c>
      <x:c r="P5" s="475">
        <x:f t="shared" si="0"/>
        <x:v>0</x:v>
      </x:c>
      <x:c r="Q5" s="475">
        <x:f t="shared" ref="Q5:S5" si="1">SUMIF($C$7:$C$9,"면   적",Q$7:Q$9)</x:f>
        <x:v>0</x:v>
      </x:c>
      <x:c r="R5" s="475">
        <x:f t="shared" si="1"/>
        <x:v>605733</x:v>
      </x:c>
      <x:c r="S5" s="475">
        <x:f t="shared" si="1"/>
        <x:v>0</x:v>
      </x:c>
      <x:c r="T5" s="1034"/>
    </x:row>
    <x:row r="6" spans="1:20" ht="60" hidden="1" customHeight="1">
      <x:c r="A6" s="984"/>
      <x:c r="B6" s="1030"/>
      <x:c r="C6" s="471" t="s">
        <x:v>1516</x:v>
      </x:c>
      <x:c r="D6" s="472">
        <x:f>SUMIF($C$7:$C$9,"개   소",D$7:D$9)</x:f>
        <x:v>1</x:v>
      </x:c>
      <x:c r="E6" s="470"/>
      <x:c r="F6" s="263"/>
      <x:c r="G6" s="263"/>
      <x:c r="H6" s="263"/>
      <x:c r="I6" s="263"/>
      <x:c r="J6" s="263"/>
      <x:c r="K6" s="263"/>
      <x:c r="L6" s="263"/>
      <x:c r="M6" s="473"/>
      <x:c r="N6" s="472">
        <x:f t="shared" ref="N6:S6" si="2">SUMIF($C$7:$C$9,"개   소",N$7:N$9)</x:f>
        <x:v>0</x:v>
      </x:c>
      <x:c r="O6" s="472">
        <x:f t="shared" si="2"/>
        <x:v>1</x:v>
      </x:c>
      <x:c r="P6" s="472">
        <x:f t="shared" si="2"/>
        <x:v>0</x:v>
      </x:c>
      <x:c r="Q6" s="472">
        <x:f t="shared" si="2"/>
        <x:v>0</x:v>
      </x:c>
      <x:c r="R6" s="472">
        <x:f t="shared" si="2"/>
        <x:v>1</x:v>
      </x:c>
      <x:c r="S6" s="472">
        <x:f t="shared" si="2"/>
        <x:v>0</x:v>
      </x:c>
      <x:c r="T6" s="1034"/>
    </x:row>
    <x:row r="7" spans="1:20" ht="60" hidden="1" customHeight="1">
      <x:c r="A7" s="1031" t="s">
        <x:v>6118</x:v>
      </x:c>
      <x:c r="B7" s="979" t="s">
        <x:v>42</x:v>
      </x:c>
      <x:c r="C7" s="469" t="s">
        <x:v>2720</x:v>
      </x:c>
      <x:c r="D7" s="680">
        <x:f>SUM(D9:D9)</x:f>
        <x:v>605733</x:v>
      </x:c>
      <x:c r="E7" s="265"/>
      <x:c r="F7" s="265"/>
      <x:c r="G7" s="265"/>
      <x:c r="H7" s="265"/>
      <x:c r="I7" s="265"/>
      <x:c r="J7" s="265"/>
      <x:c r="K7" s="680">
        <x:f t="shared" ref="K7:M7" si="3">SUM(K9:K9)</x:f>
        <x:v>9016</x:v>
      </x:c>
      <x:c r="L7" s="680">
        <x:f t="shared" si="3"/>
        <x:v>20754.799999999999</x:v>
      </x:c>
      <x:c r="M7" s="680">
        <x:f t="shared" si="3"/>
        <x:v>575962.19999999995</x:v>
      </x:c>
      <x:c r="N7" s="680">
        <x:f t="shared" ref="N7:S7" si="4">SUM(N9:N9)</x:f>
        <x:v>0</x:v>
      </x:c>
      <x:c r="O7" s="680">
        <x:f t="shared" si="4"/>
        <x:v>605733</x:v>
      </x:c>
      <x:c r="P7" s="680">
        <x:f t="shared" si="4"/>
        <x:v>0</x:v>
      </x:c>
      <x:c r="Q7" s="680">
        <x:f t="shared" si="4"/>
        <x:v>0</x:v>
      </x:c>
      <x:c r="R7" s="680">
        <x:f t="shared" si="4"/>
        <x:v>605733</x:v>
      </x:c>
      <x:c r="S7" s="680">
        <x:f t="shared" si="4"/>
        <x:v>0</x:v>
      </x:c>
      <x:c r="T7" s="1032"/>
    </x:row>
    <x:row r="8" spans="1:20" ht="60" hidden="1" customHeight="1">
      <x:c r="A8" s="1026"/>
      <x:c r="B8" s="980"/>
      <x:c r="C8" s="264" t="s">
        <x:v>1516</x:v>
      </x:c>
      <x:c r="D8" s="266">
        <x:f>COUNTA(D9:D9)</x:f>
        <x:v>1</x:v>
      </x:c>
      <x:c r="E8" s="266"/>
      <x:c r="F8" s="266"/>
      <x:c r="G8" s="266"/>
      <x:c r="H8" s="266"/>
      <x:c r="I8" s="266"/>
      <x:c r="J8" s="266"/>
      <x:c r="K8" s="266"/>
      <x:c r="L8" s="266"/>
      <x:c r="M8" s="266"/>
      <x:c r="N8" s="266">
        <x:f t="shared" ref="N8:S8" si="5">COUNTA(N9:N9)</x:f>
        <x:v>0</x:v>
      </x:c>
      <x:c r="O8" s="266">
        <x:f t="shared" si="5"/>
        <x:v>1</x:v>
      </x:c>
      <x:c r="P8" s="266">
        <x:f t="shared" si="5"/>
        <x:v>0</x:v>
      </x:c>
      <x:c r="Q8" s="266">
        <x:f t="shared" si="5"/>
        <x:v>0</x:v>
      </x:c>
      <x:c r="R8" s="266">
        <x:f t="shared" si="5"/>
        <x:v>1</x:v>
      </x:c>
      <x:c r="S8" s="266">
        <x:f t="shared" si="5"/>
        <x:v>0</x:v>
      </x:c>
      <x:c r="T8" s="1033"/>
    </x:row>
    <x:row r="9" spans="1:20" s="273" customFormat="1" hidden="1" customHeight="1">
      <x:c r="A9" s="267" t="s">
        <x:v>3026</x:v>
      </x:c>
      <x:c r="B9" s="485" t="s">
        <x:v>618</x:v>
      </x:c>
      <x:c r="C9" s="268" t="s">
        <x:v>7485</x:v>
      </x:c>
      <x:c r="D9" s="269">
        <x:f>IF(SUM(K9:M9)=SUM(N9:O9),SUM(K9:M9),"오답")</x:f>
        <x:v>605733</x:v>
      </x:c>
      <x:c r="E9" s="664" t="s">
        <x:v>5593</x:v>
      </x:c>
      <x:c r="F9" s="664" t="s">
        <x:v>1207</x:v>
      </x:c>
      <x:c r="G9" s="664" t="s">
        <x:v>5597</x:v>
      </x:c>
      <x:c r="H9" s="664" t="s">
        <x:v>3446</x:v>
      </x:c>
      <x:c r="I9" s="664"/>
      <x:c r="J9" s="664" t="s">
        <x:v>3466</x:v>
      </x:c>
      <x:c r="K9" s="270">
        <x:v>9016</x:v>
      </x:c>
      <x:c r="L9" s="271">
        <x:v>20754.799999999999</x:v>
      </x:c>
      <x:c r="M9" s="272">
        <x:v>575962.19999999995</x:v>
      </x:c>
      <x:c r="N9" s="272"/>
      <x:c r="O9" s="272">
        <x:v>605733</x:v>
      </x:c>
      <x:c r="P9" s="272"/>
      <x:c r="Q9" s="272"/>
      <x:c r="R9" s="272">
        <x:v>605733</x:v>
      </x:c>
      <x:c r="S9" s="272"/>
      <x:c r="T9" s="216"/>
    </x:row>
    <x:row r="10" ht="69.950000000000003" customHeight="1"/>
    <x:row r="11" spans="1:20" ht="69.950000000000003" customHeight="1">
      <x:c r="A11" s="214" t="s">
        <x:v>6796</x:v>
      </x:c>
      <x:c r="B11" s="274"/>
      <x:c r="C11" s="275"/>
      <x:c r="D11" s="276"/>
      <x:c r="E11" s="277"/>
      <x:c r="F11" s="277"/>
      <x:c r="G11" s="277"/>
      <x:c r="H11" s="277"/>
      <x:c r="I11" s="277"/>
      <x:c r="J11" s="277"/>
      <x:c r="K11" s="278"/>
      <x:c r="L11" s="279"/>
      <x:c r="M11" s="279"/>
      <x:c r="N11" s="279"/>
      <x:c r="O11" s="279"/>
      <x:c r="P11" s="279"/>
      <x:c r="Q11" s="279"/>
      <x:c r="R11" s="279"/>
      <x:c r="S11" s="279"/>
      <x:c r="T11" s="275"/>
    </x:row>
    <x:row r="12" spans="1:20" ht="69.950000000000003" customHeight="1">
      <x:c r="A12" s="990" t="s">
        <x:v>19</x:v>
      </x:c>
      <x:c r="B12" s="1027" t="s">
        <x:v>6760</x:v>
      </x:c>
      <x:c r="C12" s="989" t="s">
        <x:v>6699</x:v>
      </x:c>
      <x:c r="D12" s="992" t="s">
        <x:v>6764</x:v>
      </x:c>
      <x:c r="E12" s="987" t="s">
        <x:v>6133</x:v>
      </x:c>
      <x:c r="F12" s="987" t="s">
        <x:v>5227</x:v>
      </x:c>
      <x:c r="G12" s="987" t="s">
        <x:v>1767</x:v>
      </x:c>
      <x:c r="H12" s="987" t="s">
        <x:v>1786</x:v>
      </x:c>
      <x:c r="I12" s="987" t="s">
        <x:v>6132</x:v>
      </x:c>
      <x:c r="J12" s="989" t="s">
        <x:v>1783</x:v>
      </x:c>
      <x:c r="K12" s="992" t="s">
        <x:v>5211</x:v>
      </x:c>
      <x:c r="L12" s="992"/>
      <x:c r="M12" s="992"/>
      <x:c r="N12" s="992" t="s">
        <x:v>7469</x:v>
      </x:c>
      <x:c r="O12" s="992"/>
      <x:c r="P12" s="992"/>
      <x:c r="Q12" s="992"/>
      <x:c r="R12" s="992" t="s">
        <x:v>2724</x:v>
      </x:c>
      <x:c r="S12" s="992"/>
      <x:c r="T12" s="989" t="s">
        <x:v>651</x:v>
      </x:c>
    </x:row>
    <x:row r="13" spans="1:20" ht="69.950000000000003" customHeight="1">
      <x:c r="A13" s="990"/>
      <x:c r="B13" s="1027"/>
      <x:c r="C13" s="989"/>
      <x:c r="D13" s="1028"/>
      <x:c r="E13" s="988"/>
      <x:c r="F13" s="988"/>
      <x:c r="G13" s="988"/>
      <x:c r="H13" s="988"/>
      <x:c r="I13" s="988"/>
      <x:c r="J13" s="975"/>
      <x:c r="K13" s="259" t="s">
        <x:v>33</x:v>
      </x:c>
      <x:c r="L13" s="281" t="s">
        <x:v>34</x:v>
      </x:c>
      <x:c r="M13" s="281" t="s">
        <x:v>74</x:v>
      </x:c>
      <x:c r="N13" s="281" t="s">
        <x:v>75</x:v>
      </x:c>
      <x:c r="O13" s="281" t="s">
        <x:v>45</x:v>
      </x:c>
      <x:c r="P13" s="281" t="s">
        <x:v>637</x:v>
      </x:c>
      <x:c r="Q13" s="281" t="s">
        <x:v>685</x:v>
      </x:c>
      <x:c r="R13" s="281" t="s">
        <x:v>607</x:v>
      </x:c>
      <x:c r="S13" s="281" t="s">
        <x:v>78</x:v>
      </x:c>
      <x:c r="T13" s="989"/>
    </x:row>
    <x:row r="14" spans="1:20" s="273" customFormat="1" ht="69.950000000000003" customHeight="1">
      <x:c r="A14" s="1024"/>
      <x:c r="B14" s="1025" t="s">
        <x:v>3046</x:v>
      </x:c>
      <x:c r="C14" s="261" t="s">
        <x:v>2720</x:v>
      </x:c>
      <x:c r="D14" s="475">
        <x:f>SUMIF($C$16:$C$219,"면   적",D$16:D$219)</x:f>
        <x:v>214395.09999999998</x:v>
      </x:c>
      <x:c r="E14" s="478"/>
      <x:c r="F14" s="668"/>
      <x:c r="G14" s="478"/>
      <x:c r="H14" s="668"/>
      <x:c r="I14" s="478"/>
      <x:c r="J14" s="668"/>
      <x:c r="K14" s="475">
        <x:f t="shared" ref="K14:S14" si="6">SUMIF($C$16:$C$219,"면   적",K$16:K$219)</x:f>
        <x:v>965.09999999999991</x:v>
      </x:c>
      <x:c r="L14" s="475">
        <x:f t="shared" si="6"/>
        <x:v>153712.5</x:v>
      </x:c>
      <x:c r="M14" s="475">
        <x:f t="shared" si="6"/>
        <x:v>149146.20000000001</x:v>
      </x:c>
      <x:c r="N14" s="475">
        <x:f t="shared" si="6"/>
        <x:v>81454.199999999997</x:v>
      </x:c>
      <x:c r="O14" s="475">
        <x:f t="shared" si="6"/>
        <x:v>124080.20000000001</x:v>
      </x:c>
      <x:c r="P14" s="475">
        <x:f t="shared" si="6"/>
        <x:v>71770.100000000006</x:v>
      </x:c>
      <x:c r="Q14" s="475">
        <x:f t="shared" si="6"/>
        <x:v>36584.400000000009</x:v>
      </x:c>
      <x:c r="R14" s="475">
        <x:f t="shared" si="6"/>
        <x:v>245735.49999999997</x:v>
      </x:c>
      <x:c r="S14" s="475">
        <x:f t="shared" si="6"/>
        <x:v>58088.300000000003</x:v>
      </x:c>
      <x:c r="T14" s="1034"/>
    </x:row>
    <x:row r="15" spans="1:20" s="273" customFormat="1" ht="69.950000000000003" customHeight="1">
      <x:c r="A15" s="1024"/>
      <x:c r="B15" s="1025"/>
      <x:c r="C15" s="262" t="s">
        <x:v>1516</x:v>
      </x:c>
      <x:c r="D15" s="472">
        <x:f>SUMIF($C$16:$C$219,"개   소",D$16:D$219)</x:f>
        <x:v>184</x:v>
      </x:c>
      <x:c r="E15" s="283"/>
      <x:c r="F15" s="284"/>
      <x:c r="G15" s="283"/>
      <x:c r="H15" s="284"/>
      <x:c r="I15" s="283"/>
      <x:c r="J15" s="667"/>
      <x:c r="K15" s="263"/>
      <x:c r="L15" s="285"/>
      <x:c r="M15" s="263"/>
      <x:c r="N15" s="472">
        <x:f t="shared" ref="N15:S15" si="7">SUMIF($C$16:$C$219,"개   소",N$16:N$219)</x:f>
        <x:v>54</x:v>
      </x:c>
      <x:c r="O15" s="472">
        <x:f t="shared" si="7"/>
        <x:v>78</x:v>
      </x:c>
      <x:c r="P15" s="472">
        <x:f t="shared" si="7"/>
        <x:v>25</x:v>
      </x:c>
      <x:c r="Q15" s="472">
        <x:f t="shared" si="7"/>
        <x:v>28</x:v>
      </x:c>
      <x:c r="R15" s="472">
        <x:f t="shared" si="7"/>
        <x:v>117</x:v>
      </x:c>
      <x:c r="S15" s="472">
        <x:f t="shared" si="7"/>
        <x:v>59</x:v>
      </x:c>
      <x:c r="T15" s="1034"/>
    </x:row>
    <x:row r="16" spans="1:20" s="273" customFormat="1" ht="69.950000000000003" hidden="1" customHeight="1">
      <x:c r="A16" s="1026" t="s">
        <x:v>2975</x:v>
      </x:c>
      <x:c r="B16" s="979" t="s">
        <x:v>42</x:v>
      </x:c>
      <x:c r="C16" s="264" t="s">
        <x:v>2720</x:v>
      </x:c>
      <x:c r="D16" s="683">
        <x:f>SUM(D18:D34)</x:f>
        <x:v>52748.700000000004</x:v>
      </x:c>
      <x:c r="E16" s="287"/>
      <x:c r="F16" s="288"/>
      <x:c r="G16" s="287"/>
      <x:c r="H16" s="288"/>
      <x:c r="I16" s="287"/>
      <x:c r="J16" s="665"/>
      <x:c r="K16" s="683">
        <x:f t="shared" ref="K16:S16" si="8">SUM(K18:K34)</x:f>
        <x:v>0</x:v>
      </x:c>
      <x:c r="L16" s="683">
        <x:f t="shared" si="8"/>
        <x:v>32499.700000000001</x:v>
      </x:c>
      <x:c r="M16" s="683">
        <x:f t="shared" si="8"/>
        <x:v>20249</x:v>
      </x:c>
      <x:c r="N16" s="683">
        <x:f t="shared" si="8"/>
        <x:v>7486.6999999999998</x:v>
      </x:c>
      <x:c r="O16" s="683">
        <x:f t="shared" si="8"/>
        <x:v>45262</x:v>
      </x:c>
      <x:c r="P16" s="683">
        <x:f t="shared" si="8"/>
        <x:v>0</x:v>
      </x:c>
      <x:c r="Q16" s="683">
        <x:f t="shared" si="8"/>
        <x:v>0</x:v>
      </x:c>
      <x:c r="R16" s="683">
        <x:f t="shared" si="8"/>
        <x:v>52748.700000000004</x:v>
      </x:c>
      <x:c r="S16" s="683">
        <x:f t="shared" si="8"/>
        <x:v>0</x:v>
      </x:c>
      <x:c r="T16" s="1037"/>
    </x:row>
    <x:row r="17" spans="1:20" s="273" customFormat="1" ht="69.950000000000003" hidden="1" customHeight="1">
      <x:c r="A17" s="1026"/>
      <x:c r="B17" s="980"/>
      <x:c r="C17" s="264" t="s">
        <x:v>1516</x:v>
      </x:c>
      <x:c r="D17" s="289">
        <x:f>COUNTA(D18:D34)</x:f>
        <x:v>17</x:v>
      </x:c>
      <x:c r="E17" s="290"/>
      <x:c r="F17" s="291"/>
      <x:c r="G17" s="290"/>
      <x:c r="H17" s="291"/>
      <x:c r="I17" s="290"/>
      <x:c r="J17" s="666"/>
      <x:c r="K17" s="292"/>
      <x:c r="L17" s="293"/>
      <x:c r="M17" s="292"/>
      <x:c r="N17" s="289">
        <x:f t="shared" ref="N17:S17" si="9">COUNTA(N18:N34)</x:f>
        <x:v>7</x:v>
      </x:c>
      <x:c r="O17" s="289">
        <x:f t="shared" si="9"/>
        <x:v>10</x:v>
      </x:c>
      <x:c r="P17" s="289">
        <x:f t="shared" si="9"/>
        <x:v>0</x:v>
      </x:c>
      <x:c r="Q17" s="289">
        <x:f t="shared" si="9"/>
        <x:v>0</x:v>
      </x:c>
      <x:c r="R17" s="289">
        <x:f t="shared" si="9"/>
        <x:v>17</x:v>
      </x:c>
      <x:c r="S17" s="289">
        <x:f t="shared" si="9"/>
        <x:v>0</x:v>
      </x:c>
      <x:c r="T17" s="1037"/>
    </x:row>
    <x:row r="18" spans="1:20" s="273" customFormat="1" hidden="1" customHeight="1">
      <x:c r="A18" s="486" t="s">
        <x:v>1460</x:v>
      </x:c>
      <x:c r="B18" s="295" t="s">
        <x:v>6752</x:v>
      </x:c>
      <x:c r="C18" s="296" t="s">
        <x:v>1603</x:v>
      </x:c>
      <x:c r="D18" s="487">
        <x:f>IF(SUM(K18:M18)=SUM(N18:O18),SUM(K18:M18),"오답")</x:f>
        <x:v>10801.9</x:v>
      </x:c>
      <x:c r="E18" s="297" t="s">
        <x:v>1250</x:v>
      </x:c>
      <x:c r="F18" s="424" t="s">
        <x:v>5810</x:v>
      </x:c>
      <x:c r="G18" s="424" t="s">
        <x:v>1345</x:v>
      </x:c>
      <x:c r="H18" s="424" t="s">
        <x:v>1345</x:v>
      </x:c>
      <x:c r="I18" s="424"/>
      <x:c r="J18" s="297"/>
      <x:c r="K18" s="488"/>
      <x:c r="L18" s="487">
        <x:v>10801.9</x:v>
      </x:c>
      <x:c r="M18" s="487"/>
      <x:c r="N18" s="487"/>
      <x:c r="O18" s="487">
        <x:v>10801.9</x:v>
      </x:c>
      <x:c r="P18" s="487"/>
      <x:c r="Q18" s="487"/>
      <x:c r="R18" s="487">
        <x:v>10801.9</x:v>
      </x:c>
      <x:c r="S18" s="487"/>
      <x:c r="T18" s="217" t="s">
        <x:v>910</x:v>
      </x:c>
    </x:row>
    <x:row r="19" spans="1:20" s="273" customFormat="1" hidden="1" customHeight="1">
      <x:c r="A19" s="486" t="s">
        <x:v>1460</x:v>
      </x:c>
      <x:c r="B19" s="295" t="s">
        <x:v>6171</x:v>
      </x:c>
      <x:c r="C19" s="296" t="s">
        <x:v>6044</x:v>
      </x:c>
      <x:c r="D19" s="269">
        <x:f>IF(SUM(K19:M19)=SUM(N19:O19),SUM(K19:M19),"오답")</x:f>
        <x:v>829.10000000000002</x:v>
      </x:c>
      <x:c r="E19" s="298" t="s">
        <x:v>3240</x:v>
      </x:c>
      <x:c r="F19" s="298" t="s">
        <x:v>3240</x:v>
      </x:c>
      <x:c r="G19" s="298" t="s">
        <x:v>1215</x:v>
      </x:c>
      <x:c r="H19" s="298" t="s">
        <x:v>1215</x:v>
      </x:c>
      <x:c r="I19" s="298"/>
      <x:c r="J19" s="298"/>
      <x:c r="K19" s="489"/>
      <x:c r="L19" s="334">
        <x:v>829.10000000000002</x:v>
      </x:c>
      <x:c r="M19" s="334"/>
      <x:c r="N19" s="269"/>
      <x:c r="O19" s="334">
        <x:v>829.10000000000002</x:v>
      </x:c>
      <x:c r="P19" s="269"/>
      <x:c r="Q19" s="334"/>
      <x:c r="R19" s="334">
        <x:v>829.10000000000002</x:v>
      </x:c>
      <x:c r="S19" s="334"/>
      <x:c r="T19" s="218" t="s">
        <x:v>616</x:v>
      </x:c>
    </x:row>
    <x:row r="20" spans="1:20" s="273" customFormat="1" hidden="1" customHeight="1">
      <x:c r="A20" s="486" t="s">
        <x:v>1460</x:v>
      </x:c>
      <x:c r="B20" s="490" t="s">
        <x:v>6692</x:v>
      </x:c>
      <x:c r="C20" s="296" t="s">
        <x:v>7493</x:v>
      </x:c>
      <x:c r="D20" s="487">
        <x:f t="shared" ref="D20:D23" si="10">IF(SUM(K20:M20)=SUM(N20:O20),SUM(K20:M20),"오답")</x:f>
        <x:v>1487</x:v>
      </x:c>
      <x:c r="E20" s="298" t="s">
        <x:v>4579</x:v>
      </x:c>
      <x:c r="F20" s="424"/>
      <x:c r="G20" s="424"/>
      <x:c r="H20" s="424"/>
      <x:c r="I20" s="424"/>
      <x:c r="J20" s="297"/>
      <x:c r="K20" s="488"/>
      <x:c r="L20" s="487">
        <x:v>1487</x:v>
      </x:c>
      <x:c r="M20" s="487"/>
      <x:c r="N20" s="487"/>
      <x:c r="O20" s="487">
        <x:v>1487</x:v>
      </x:c>
      <x:c r="P20" s="487"/>
      <x:c r="Q20" s="487"/>
      <x:c r="R20" s="487">
        <x:v>1487</x:v>
      </x:c>
      <x:c r="S20" s="487"/>
      <x:c r="T20" s="217" t="s">
        <x:v>616</x:v>
      </x:c>
    </x:row>
    <x:row r="21" spans="1:20" s="273" customFormat="1" hidden="1" customHeight="1">
      <x:c r="A21" s="486" t="s">
        <x:v>1460</x:v>
      </x:c>
      <x:c r="B21" s="490" t="s">
        <x:v>6036</x:v>
      </x:c>
      <x:c r="C21" s="296" t="s">
        <x:v>7493</x:v>
      </x:c>
      <x:c r="D21" s="487">
        <x:f t="shared" si="10"/>
        <x:v>2840</x:v>
      </x:c>
      <x:c r="E21" s="298" t="s">
        <x:v>4579</x:v>
      </x:c>
      <x:c r="F21" s="424"/>
      <x:c r="G21" s="424"/>
      <x:c r="H21" s="424"/>
      <x:c r="I21" s="424"/>
      <x:c r="J21" s="297"/>
      <x:c r="K21" s="488"/>
      <x:c r="L21" s="487">
        <x:v>2840</x:v>
      </x:c>
      <x:c r="M21" s="487"/>
      <x:c r="N21" s="487"/>
      <x:c r="O21" s="487">
        <x:v>2840</x:v>
      </x:c>
      <x:c r="P21" s="487"/>
      <x:c r="Q21" s="487"/>
      <x:c r="R21" s="487">
        <x:v>2840</x:v>
      </x:c>
      <x:c r="S21" s="487"/>
      <x:c r="T21" s="217" t="s">
        <x:v>616</x:v>
      </x:c>
    </x:row>
    <x:row r="22" spans="1:20" s="273" customFormat="1" hidden="1" customHeight="1">
      <x:c r="A22" s="486" t="s">
        <x:v>1460</x:v>
      </x:c>
      <x:c r="B22" s="490" t="s">
        <x:v>6057</x:v>
      </x:c>
      <x:c r="C22" s="296" t="s">
        <x:v>7493</x:v>
      </x:c>
      <x:c r="D22" s="487">
        <x:f t="shared" si="10"/>
        <x:v>4183</x:v>
      </x:c>
      <x:c r="E22" s="298" t="s">
        <x:v>4579</x:v>
      </x:c>
      <x:c r="F22" s="424"/>
      <x:c r="G22" s="424"/>
      <x:c r="H22" s="424"/>
      <x:c r="I22" s="424"/>
      <x:c r="J22" s="297"/>
      <x:c r="K22" s="488"/>
      <x:c r="L22" s="487">
        <x:v>4183</x:v>
      </x:c>
      <x:c r="M22" s="487"/>
      <x:c r="N22" s="487"/>
      <x:c r="O22" s="487">
        <x:v>4183</x:v>
      </x:c>
      <x:c r="P22" s="487"/>
      <x:c r="Q22" s="487"/>
      <x:c r="R22" s="487">
        <x:v>4183</x:v>
      </x:c>
      <x:c r="S22" s="487"/>
      <x:c r="T22" s="217" t="s">
        <x:v>616</x:v>
      </x:c>
    </x:row>
    <x:row r="23" spans="1:20" s="273" customFormat="1" hidden="1" customHeight="1">
      <x:c r="A23" s="486" t="s">
        <x:v>1460</x:v>
      </x:c>
      <x:c r="B23" s="490" t="s">
        <x:v>6053</x:v>
      </x:c>
      <x:c r="C23" s="296" t="s">
        <x:v>7493</x:v>
      </x:c>
      <x:c r="D23" s="487">
        <x:f t="shared" si="10"/>
        <x:v>4872</x:v>
      </x:c>
      <x:c r="E23" s="298" t="s">
        <x:v>4579</x:v>
      </x:c>
      <x:c r="F23" s="424"/>
      <x:c r="G23" s="424"/>
      <x:c r="H23" s="424"/>
      <x:c r="I23" s="424"/>
      <x:c r="J23" s="297"/>
      <x:c r="K23" s="488"/>
      <x:c r="L23" s="487">
        <x:v>4872</x:v>
      </x:c>
      <x:c r="M23" s="487"/>
      <x:c r="N23" s="487"/>
      <x:c r="O23" s="487">
        <x:v>4872</x:v>
      </x:c>
      <x:c r="P23" s="487"/>
      <x:c r="Q23" s="487"/>
      <x:c r="R23" s="487">
        <x:v>4872</x:v>
      </x:c>
      <x:c r="S23" s="487"/>
      <x:c r="T23" s="217" t="s">
        <x:v>616</x:v>
      </x:c>
    </x:row>
    <x:row r="24" spans="1:20" s="273" customFormat="1" hidden="1" customHeight="1">
      <x:c r="A24" s="486" t="s">
        <x:v>2983</x:v>
      </x:c>
      <x:c r="B24" s="295" t="s">
        <x:v>7031</x:v>
      </x:c>
      <x:c r="C24" s="296" t="s">
        <x:v>7474</x:v>
      </x:c>
      <x:c r="D24" s="269">
        <x:f>IF(SUM(K24:M24)=SUM(N24:O24),SUM(K24:M24),"오답")</x:f>
        <x:v>3156</x:v>
      </x:c>
      <x:c r="E24" s="298" t="s">
        <x:v>2142</x:v>
      </x:c>
      <x:c r="F24" s="298" t="s">
        <x:v>5595</x:v>
      </x:c>
      <x:c r="G24" s="298" t="s">
        <x:v>2142</x:v>
      </x:c>
      <x:c r="H24" s="298" t="s">
        <x:v>2142</x:v>
      </x:c>
      <x:c r="I24" s="298"/>
      <x:c r="J24" s="298" t="s">
        <x:v>5627</x:v>
      </x:c>
      <x:c r="K24" s="489"/>
      <x:c r="L24" s="269"/>
      <x:c r="M24" s="269">
        <x:v>3156</x:v>
      </x:c>
      <x:c r="N24" s="269"/>
      <x:c r="O24" s="269">
        <x:v>3156</x:v>
      </x:c>
      <x:c r="P24" s="269"/>
      <x:c r="Q24" s="269"/>
      <x:c r="R24" s="269">
        <x:v>3156</x:v>
      </x:c>
      <x:c r="S24" s="269"/>
      <x:c r="T24" s="217" t="s">
        <x:v>596</x:v>
      </x:c>
    </x:row>
    <x:row r="25" spans="1:20" s="273" customFormat="1" hidden="1" customHeight="1">
      <x:c r="A25" s="486" t="s">
        <x:v>2983</x:v>
      </x:c>
      <x:c r="B25" s="295" t="s">
        <x:v>7025</x:v>
      </x:c>
      <x:c r="C25" s="296" t="s">
        <x:v>2140</x:v>
      </x:c>
      <x:c r="D25" s="269">
        <x:f>IF(SUM(K25:M25)=SUM(N25:O25),SUM(K25:M25),"오답")</x:f>
        <x:v>1374</x:v>
      </x:c>
      <x:c r="E25" s="298" t="s">
        <x:v>5584</x:v>
      </x:c>
      <x:c r="F25" s="298" t="s">
        <x:v>5595</x:v>
      </x:c>
      <x:c r="G25" s="298" t="s">
        <x:v>5584</x:v>
      </x:c>
      <x:c r="H25" s="298" t="s">
        <x:v>5584</x:v>
      </x:c>
      <x:c r="I25" s="298" t="s">
        <x:v>4424</x:v>
      </x:c>
      <x:c r="J25" s="298" t="s">
        <x:v>5627</x:v>
      </x:c>
      <x:c r="K25" s="489"/>
      <x:c r="L25" s="269"/>
      <x:c r="M25" s="269">
        <x:v>1374</x:v>
      </x:c>
      <x:c r="N25" s="269"/>
      <x:c r="O25" s="269">
        <x:v>1374</x:v>
      </x:c>
      <x:c r="P25" s="269"/>
      <x:c r="Q25" s="269"/>
      <x:c r="R25" s="269">
        <x:v>1374</x:v>
      </x:c>
      <x:c r="S25" s="269"/>
      <x:c r="T25" s="217" t="s">
        <x:v>50</x:v>
      </x:c>
    </x:row>
    <x:row r="26" spans="1:20" s="273" customFormat="1" hidden="1" customHeight="1">
      <x:c r="A26" s="486" t="s">
        <x:v>2983</x:v>
      </x:c>
      <x:c r="B26" s="295" t="s">
        <x:v>7010</x:v>
      </x:c>
      <x:c r="C26" s="296" t="s">
        <x:v>1241</x:v>
      </x:c>
      <x:c r="D26" s="269">
        <x:f>IF(SUM(K26:M26)=SUM(N26:O26),SUM(K26:M26),"오답")</x:f>
        <x:v>912.70000000000005</x:v>
      </x:c>
      <x:c r="E26" s="298" t="s">
        <x:v>5584</x:v>
      </x:c>
      <x:c r="F26" s="298" t="s">
        <x:v>5595</x:v>
      </x:c>
      <x:c r="G26" s="298" t="s">
        <x:v>5584</x:v>
      </x:c>
      <x:c r="H26" s="298" t="s">
        <x:v>5584</x:v>
      </x:c>
      <x:c r="I26" s="491" t="s">
        <x:v>3306</x:v>
      </x:c>
      <x:c r="J26" s="298" t="s">
        <x:v>1294</x:v>
      </x:c>
      <x:c r="K26" s="489"/>
      <x:c r="L26" s="269">
        <x:v>912.70000000000005</x:v>
      </x:c>
      <x:c r="M26" s="269"/>
      <x:c r="N26" s="269">
        <x:v>912.70000000000005</x:v>
      </x:c>
      <x:c r="O26" s="269"/>
      <x:c r="P26" s="269"/>
      <x:c r="Q26" s="269"/>
      <x:c r="R26" s="269">
        <x:v>912.70000000000005</x:v>
      </x:c>
      <x:c r="S26" s="269"/>
      <x:c r="T26" s="217" t="s">
        <x:v>3042</x:v>
      </x:c>
    </x:row>
    <x:row r="27" spans="1:20" s="273" customFormat="1" hidden="1" customHeight="1">
      <x:c r="A27" s="486" t="s">
        <x:v>2983</x:v>
      </x:c>
      <x:c r="B27" s="295" t="s">
        <x:v>7016</x:v>
      </x:c>
      <x:c r="C27" s="296" t="s">
        <x:v>1111</x:v>
      </x:c>
      <x:c r="D27" s="269">
        <x:f t="shared" ref="D27:D34" si="11">IF(SUM(K27:M27)=SUM(N27:O27),SUM(K27:M27),"오답")</x:f>
        <x:v>1014.2</x:v>
      </x:c>
      <x:c r="E27" s="298" t="s">
        <x:v>5584</x:v>
      </x:c>
      <x:c r="F27" s="298" t="s">
        <x:v>5595</x:v>
      </x:c>
      <x:c r="G27" s="298" t="s">
        <x:v>5584</x:v>
      </x:c>
      <x:c r="H27" s="298" t="s">
        <x:v>5584</x:v>
      </x:c>
      <x:c r="I27" s="491" t="s">
        <x:v>3306</x:v>
      </x:c>
      <x:c r="J27" s="298" t="s">
        <x:v>1294</x:v>
      </x:c>
      <x:c r="K27" s="489"/>
      <x:c r="L27" s="269">
        <x:v>1014.2</x:v>
      </x:c>
      <x:c r="M27" s="269"/>
      <x:c r="N27" s="269">
        <x:v>1014.2</x:v>
      </x:c>
      <x:c r="O27" s="269"/>
      <x:c r="P27" s="269"/>
      <x:c r="Q27" s="269"/>
      <x:c r="R27" s="269">
        <x:v>1014.2</x:v>
      </x:c>
      <x:c r="S27" s="269"/>
      <x:c r="T27" s="217" t="s">
        <x:v>3042</x:v>
      </x:c>
    </x:row>
    <x:row r="28" spans="1:20" s="273" customFormat="1" hidden="1" customHeight="1">
      <x:c r="A28" s="486" t="s">
        <x:v>2983</x:v>
      </x:c>
      <x:c r="B28" s="295" t="s">
        <x:v>7014</x:v>
      </x:c>
      <x:c r="C28" s="296" t="s">
        <x:v>1094</x:v>
      </x:c>
      <x:c r="D28" s="269">
        <x:f t="shared" si="11"/>
        <x:v>488.5</x:v>
      </x:c>
      <x:c r="E28" s="298" t="s">
        <x:v>1280</x:v>
      </x:c>
      <x:c r="F28" s="298" t="s">
        <x:v>5595</x:v>
      </x:c>
      <x:c r="G28" s="298" t="s">
        <x:v>1280</x:v>
      </x:c>
      <x:c r="H28" s="298" t="s">
        <x:v>1280</x:v>
      </x:c>
      <x:c r="I28" s="491" t="s">
        <x:v>3306</x:v>
      </x:c>
      <x:c r="J28" s="298" t="s">
        <x:v>1294</x:v>
      </x:c>
      <x:c r="K28" s="489"/>
      <x:c r="L28" s="269">
        <x:v>488.5</x:v>
      </x:c>
      <x:c r="M28" s="269"/>
      <x:c r="N28" s="269">
        <x:v>488.5</x:v>
      </x:c>
      <x:c r="O28" s="269"/>
      <x:c r="P28" s="269"/>
      <x:c r="Q28" s="269"/>
      <x:c r="R28" s="269">
        <x:v>488.5</x:v>
      </x:c>
      <x:c r="S28" s="269"/>
      <x:c r="T28" s="217" t="s">
        <x:v>3042</x:v>
      </x:c>
    </x:row>
    <x:row r="29" spans="1:20" s="273" customFormat="1" hidden="1" customHeight="1">
      <x:c r="A29" s="486" t="s">
        <x:v>2983</x:v>
      </x:c>
      <x:c r="B29" s="295" t="s">
        <x:v>6996</x:v>
      </x:c>
      <x:c r="C29" s="296" t="s">
        <x:v>1377</x:v>
      </x:c>
      <x:c r="D29" s="269">
        <x:f t="shared" si="11"/>
        <x:v>405.19999999999999</x:v>
      </x:c>
      <x:c r="E29" s="298" t="s">
        <x:v>1280</x:v>
      </x:c>
      <x:c r="F29" s="298" t="s">
        <x:v>5595</x:v>
      </x:c>
      <x:c r="G29" s="298" t="s">
        <x:v>1280</x:v>
      </x:c>
      <x:c r="H29" s="298" t="s">
        <x:v>1280</x:v>
      </x:c>
      <x:c r="I29" s="491" t="s">
        <x:v>3306</x:v>
      </x:c>
      <x:c r="J29" s="298" t="s">
        <x:v>1294</x:v>
      </x:c>
      <x:c r="K29" s="489"/>
      <x:c r="L29" s="269">
        <x:v>405.19999999999999</x:v>
      </x:c>
      <x:c r="M29" s="269"/>
      <x:c r="N29" s="269">
        <x:v>405.19999999999999</x:v>
      </x:c>
      <x:c r="O29" s="269"/>
      <x:c r="P29" s="269"/>
      <x:c r="Q29" s="269"/>
      <x:c r="R29" s="269">
        <x:v>405.19999999999999</x:v>
      </x:c>
      <x:c r="S29" s="269"/>
      <x:c r="T29" s="217" t="s">
        <x:v>3042</x:v>
      </x:c>
    </x:row>
    <x:row r="30" spans="1:20" s="273" customFormat="1" hidden="1" customHeight="1">
      <x:c r="A30" s="486" t="s">
        <x:v>2983</x:v>
      </x:c>
      <x:c r="B30" s="295" t="s">
        <x:v>7005</x:v>
      </x:c>
      <x:c r="C30" s="296" t="s">
        <x:v>5628</x:v>
      </x:c>
      <x:c r="D30" s="269">
        <x:f t="shared" si="11"/>
        <x:v>1130</x:v>
      </x:c>
      <x:c r="E30" s="298" t="s">
        <x:v>1280</x:v>
      </x:c>
      <x:c r="F30" s="298" t="s">
        <x:v>5595</x:v>
      </x:c>
      <x:c r="G30" s="298" t="s">
        <x:v>1280</x:v>
      </x:c>
      <x:c r="H30" s="298" t="s">
        <x:v>1280</x:v>
      </x:c>
      <x:c r="I30" s="491" t="s">
        <x:v>3306</x:v>
      </x:c>
      <x:c r="J30" s="298" t="s">
        <x:v>1294</x:v>
      </x:c>
      <x:c r="K30" s="489"/>
      <x:c r="L30" s="269">
        <x:v>1130</x:v>
      </x:c>
      <x:c r="M30" s="269"/>
      <x:c r="N30" s="269">
        <x:v>1130</x:v>
      </x:c>
      <x:c r="O30" s="269"/>
      <x:c r="P30" s="269"/>
      <x:c r="Q30" s="269"/>
      <x:c r="R30" s="269">
        <x:v>1130</x:v>
      </x:c>
      <x:c r="S30" s="269"/>
      <x:c r="T30" s="217" t="s">
        <x:v>3042</x:v>
      </x:c>
    </x:row>
    <x:row r="31" spans="1:20" s="273" customFormat="1" hidden="1" customHeight="1">
      <x:c r="A31" s="486" t="s">
        <x:v>2983</x:v>
      </x:c>
      <x:c r="B31" s="295" t="s">
        <x:v>7007</x:v>
      </x:c>
      <x:c r="C31" s="296" t="s">
        <x:v>5606</x:v>
      </x:c>
      <x:c r="D31" s="269">
        <x:f t="shared" si="11"/>
        <x:v>474.60000000000002</x:v>
      </x:c>
      <x:c r="E31" s="298" t="s">
        <x:v>1280</x:v>
      </x:c>
      <x:c r="F31" s="298" t="s">
        <x:v>5595</x:v>
      </x:c>
      <x:c r="G31" s="298" t="s">
        <x:v>1280</x:v>
      </x:c>
      <x:c r="H31" s="298" t="s">
        <x:v>1280</x:v>
      </x:c>
      <x:c r="I31" s="491" t="s">
        <x:v>3306</x:v>
      </x:c>
      <x:c r="J31" s="298" t="s">
        <x:v>1294</x:v>
      </x:c>
      <x:c r="K31" s="489"/>
      <x:c r="L31" s="269">
        <x:v>474.60000000000002</x:v>
      </x:c>
      <x:c r="M31" s="269"/>
      <x:c r="N31" s="269">
        <x:v>474.60000000000002</x:v>
      </x:c>
      <x:c r="O31" s="269"/>
      <x:c r="P31" s="269"/>
      <x:c r="Q31" s="269"/>
      <x:c r="R31" s="269">
        <x:v>474.60000000000002</x:v>
      </x:c>
      <x:c r="S31" s="269"/>
      <x:c r="T31" s="217" t="s">
        <x:v>3042</x:v>
      </x:c>
    </x:row>
    <x:row r="32" spans="1:20" s="273" customFormat="1" hidden="1" customHeight="1">
      <x:c r="A32" s="486" t="s">
        <x:v>2983</x:v>
      </x:c>
      <x:c r="B32" s="295" t="s">
        <x:v>6991</x:v>
      </x:c>
      <x:c r="C32" s="296" t="s">
        <x:v>5588</x:v>
      </x:c>
      <x:c r="D32" s="269">
        <x:f t="shared" si="11"/>
        <x:v>9315</x:v>
      </x:c>
      <x:c r="E32" s="298" t="s">
        <x:v>1294</x:v>
      </x:c>
      <x:c r="F32" s="298" t="s">
        <x:v>5595</x:v>
      </x:c>
      <x:c r="G32" s="298" t="s">
        <x:v>1294</x:v>
      </x:c>
      <x:c r="H32" s="298" t="s">
        <x:v>1294</x:v>
      </x:c>
      <x:c r="I32" s="298"/>
      <x:c r="J32" s="298" t="s">
        <x:v>5627</x:v>
      </x:c>
      <x:c r="K32" s="489"/>
      <x:c r="L32" s="269"/>
      <x:c r="M32" s="269">
        <x:v>9315</x:v>
      </x:c>
      <x:c r="N32" s="269"/>
      <x:c r="O32" s="269">
        <x:v>9315</x:v>
      </x:c>
      <x:c r="P32" s="269"/>
      <x:c r="Q32" s="269"/>
      <x:c r="R32" s="269">
        <x:v>9315</x:v>
      </x:c>
      <x:c r="S32" s="269"/>
      <x:c r="T32" s="217" t="s">
        <x:v>50</x:v>
      </x:c>
    </x:row>
    <x:row r="33" spans="1:20" s="273" customFormat="1" hidden="1" customHeight="1">
      <x:c r="A33" s="486" t="s">
        <x:v>2983</x:v>
      </x:c>
      <x:c r="B33" s="295" t="s">
        <x:v>7021</x:v>
      </x:c>
      <x:c r="C33" s="296" t="s">
        <x:v>1256</x:v>
      </x:c>
      <x:c r="D33" s="269">
        <x:f t="shared" si="11"/>
        <x:v>6404</x:v>
      </x:c>
      <x:c r="E33" s="298" t="s">
        <x:v>1294</x:v>
      </x:c>
      <x:c r="F33" s="298" t="s">
        <x:v>5595</x:v>
      </x:c>
      <x:c r="G33" s="298" t="s">
        <x:v>1294</x:v>
      </x:c>
      <x:c r="H33" s="298" t="s">
        <x:v>1294</x:v>
      </x:c>
      <x:c r="I33" s="298"/>
      <x:c r="J33" s="298" t="s">
        <x:v>5627</x:v>
      </x:c>
      <x:c r="K33" s="489"/>
      <x:c r="L33" s="269"/>
      <x:c r="M33" s="269">
        <x:v>6404</x:v>
      </x:c>
      <x:c r="N33" s="269"/>
      <x:c r="O33" s="269">
        <x:v>6404</x:v>
      </x:c>
      <x:c r="P33" s="269"/>
      <x:c r="Q33" s="269"/>
      <x:c r="R33" s="269">
        <x:v>6404</x:v>
      </x:c>
      <x:c r="S33" s="269"/>
      <x:c r="T33" s="217" t="s">
        <x:v>50</x:v>
      </x:c>
    </x:row>
    <x:row r="34" spans="1:20" s="273" customFormat="1" hidden="1" customHeight="1">
      <x:c r="A34" s="486" t="s">
        <x:v>2983</x:v>
      </x:c>
      <x:c r="B34" s="295" t="s">
        <x:v>7046</x:v>
      </x:c>
      <x:c r="C34" s="296" t="s">
        <x:v>7499</x:v>
      </x:c>
      <x:c r="D34" s="269">
        <x:f t="shared" si="11"/>
        <x:v>3061.5</x:v>
      </x:c>
      <x:c r="E34" s="298" t="s">
        <x:v>1294</x:v>
      </x:c>
      <x:c r="F34" s="298" t="s">
        <x:v>5595</x:v>
      </x:c>
      <x:c r="G34" s="298" t="s">
        <x:v>1294</x:v>
      </x:c>
      <x:c r="H34" s="298" t="s">
        <x:v>1294</x:v>
      </x:c>
      <x:c r="I34" s="491" t="s">
        <x:v>3306</x:v>
      </x:c>
      <x:c r="J34" s="298" t="s">
        <x:v>1294</x:v>
      </x:c>
      <x:c r="K34" s="489"/>
      <x:c r="L34" s="269">
        <x:v>3061.5</x:v>
      </x:c>
      <x:c r="M34" s="269"/>
      <x:c r="N34" s="269">
        <x:v>3061.5</x:v>
      </x:c>
      <x:c r="O34" s="269"/>
      <x:c r="P34" s="269"/>
      <x:c r="Q34" s="269"/>
      <x:c r="R34" s="269">
        <x:v>3061.5</x:v>
      </x:c>
      <x:c r="S34" s="269"/>
      <x:c r="T34" s="217" t="s">
        <x:v>3042</x:v>
      </x:c>
    </x:row>
    <x:row r="35" spans="1:20" ht="69.950000000000003" hidden="1" customHeight="1">
      <x:c r="A35" s="1022" t="s">
        <x:v>43</x:v>
      </x:c>
      <x:c r="B35" s="979" t="s">
        <x:v>42</x:v>
      </x:c>
      <x:c r="C35" s="264" t="s">
        <x:v>2720</x:v>
      </x:c>
      <x:c r="D35" s="684">
        <x:f>SUM(D37:D62)</x:f>
        <x:v>40615.499999999985</x:v>
      </x:c>
      <x:c r="E35" s="304"/>
      <x:c r="F35" s="303"/>
      <x:c r="G35" s="303"/>
      <x:c r="H35" s="303"/>
      <x:c r="I35" s="304"/>
      <x:c r="J35" s="303"/>
      <x:c r="K35" s="684">
        <x:f t="shared" ref="K35:S35" si="12">SUM(K37:K54)</x:f>
        <x:v>364.79999999999995</x:v>
      </x:c>
      <x:c r="L35" s="684">
        <x:f t="shared" si="12"/>
        <x:v>29651.199999999997</x:v>
      </x:c>
      <x:c r="M35" s="684">
        <x:f t="shared" si="12"/>
        <x:v>1738.8</x:v>
      </x:c>
      <x:c r="N35" s="684">
        <x:f t="shared" si="12"/>
        <x:v>29650.999999999996</x:v>
      </x:c>
      <x:c r="O35" s="684">
        <x:f t="shared" si="12"/>
        <x:v>2103.8000000000002</x:v>
      </x:c>
      <x:c r="P35" s="684">
        <x:f t="shared" si="12"/>
        <x:v>0</x:v>
      </x:c>
      <x:c r="Q35" s="684">
        <x:f t="shared" si="12"/>
        <x:v>0</x:v>
      </x:c>
      <x:c r="R35" s="684">
        <x:f t="shared" si="12"/>
        <x:v>31754.799999999996</x:v>
      </x:c>
      <x:c r="S35" s="684">
        <x:f t="shared" si="12"/>
        <x:v>0</x:v>
      </x:c>
      <x:c r="T35" s="220"/>
    </x:row>
    <x:row r="36" spans="1:20" ht="69.950000000000003" hidden="1" customHeight="1">
      <x:c r="A36" s="1022"/>
      <x:c r="B36" s="980"/>
      <x:c r="C36" s="264" t="s">
        <x:v>1516</x:v>
      </x:c>
      <x:c r="D36" s="289">
        <x:f>COUNTA(D37:D62)</x:f>
        <x:v>26</x:v>
      </x:c>
      <x:c r="E36" s="294"/>
      <x:c r="F36" s="289"/>
      <x:c r="G36" s="289"/>
      <x:c r="H36" s="289"/>
      <x:c r="I36" s="294"/>
      <x:c r="J36" s="289"/>
      <x:c r="K36" s="294"/>
      <x:c r="L36" s="289"/>
      <x:c r="M36" s="294"/>
      <x:c r="N36" s="289">
        <x:f t="shared" ref="N36:S36" si="13">COUNTA(N37:N54)</x:f>
        <x:v>16</x:v>
      </x:c>
      <x:c r="O36" s="289">
        <x:f t="shared" si="13"/>
        <x:v>2</x:v>
      </x:c>
      <x:c r="P36" s="289">
        <x:f t="shared" si="13"/>
        <x:v>0</x:v>
      </x:c>
      <x:c r="Q36" s="289">
        <x:f t="shared" si="13"/>
        <x:v>0</x:v>
      </x:c>
      <x:c r="R36" s="289">
        <x:f t="shared" si="13"/>
        <x:v>18</x:v>
      </x:c>
      <x:c r="S36" s="289">
        <x:f t="shared" si="13"/>
        <x:v>0</x:v>
      </x:c>
      <x:c r="T36" s="221"/>
    </x:row>
    <x:row r="37" spans="1:20" s="273" customFormat="1" hidden="1" customHeight="1">
      <x:c r="A37" s="486" t="s">
        <x:v>43</x:v>
      </x:c>
      <x:c r="B37" s="295" t="s">
        <x:v>1492</x:v>
      </x:c>
      <x:c r="C37" s="296" t="s">
        <x:v>1283</x:v>
      </x:c>
      <x:c r="D37" s="487">
        <x:f t="shared" ref="D37:D62" si="14">IF(SUM(K37:M37)=SUM(N37:O37),SUM(K37:M37),"오답")</x:f>
        <x:v>1418.0999999999999</x:v>
      </x:c>
      <x:c r="E37" s="297" t="s">
        <x:v>2143</x:v>
      </x:c>
      <x:c r="F37" s="297" t="s">
        <x:v>3457</x:v>
      </x:c>
      <x:c r="G37" s="297" t="s">
        <x:v>3211</x:v>
      </x:c>
      <x:c r="H37" s="297" t="s">
        <x:v>3211</x:v>
      </x:c>
      <x:c r="I37" s="297" t="s">
        <x:v>21</x:v>
      </x:c>
      <x:c r="J37" s="297" t="s">
        <x:v>4336</x:v>
      </x:c>
      <x:c r="K37" s="489">
        <x:v>297.39999999999998</x:v>
      </x:c>
      <x:c r="L37" s="306">
        <x:v>0.20000000000000001</x:v>
      </x:c>
      <x:c r="M37" s="301">
        <x:v>1120.5</x:v>
      </x:c>
      <x:c r="N37" s="492"/>
      <x:c r="O37" s="493">
        <x:v>1418.0999999999999</x:v>
      </x:c>
      <x:c r="P37" s="487"/>
      <x:c r="Q37" s="493"/>
      <x:c r="R37" s="493">
        <x:v>1418.0999999999999</x:v>
      </x:c>
      <x:c r="S37" s="493"/>
      <x:c r="T37" s="222" t="s">
        <x:v>1608</x:v>
      </x:c>
    </x:row>
    <x:row r="38" spans="1:20" s="273" customFormat="1" hidden="1" customHeight="1">
      <x:c r="A38" s="486" t="s">
        <x:v>43</x:v>
      </x:c>
      <x:c r="B38" s="295" t="s">
        <x:v>1515</x:v>
      </x:c>
      <x:c r="C38" s="296" t="s">
        <x:v>3263</x:v>
      </x:c>
      <x:c r="D38" s="269">
        <x:f t="shared" si="14"/>
        <x:v>685.69999999999993</x:v>
      </x:c>
      <x:c r="E38" s="298" t="s">
        <x:v>2143</x:v>
      </x:c>
      <x:c r="F38" s="298" t="s">
        <x:v>3457</x:v>
      </x:c>
      <x:c r="G38" s="298" t="s">
        <x:v>5816</x:v>
      </x:c>
      <x:c r="H38" s="298" t="s">
        <x:v>5816</x:v>
      </x:c>
      <x:c r="I38" s="298" t="s">
        <x:v>21</x:v>
      </x:c>
      <x:c r="J38" s="298" t="s">
        <x:v>4336</x:v>
      </x:c>
      <x:c r="K38" s="489">
        <x:v>67.400000000000006</x:v>
      </x:c>
      <x:c r="L38" s="306"/>
      <x:c r="M38" s="301">
        <x:v>618.29999999999995</x:v>
      </x:c>
      <x:c r="N38" s="306"/>
      <x:c r="O38" s="301">
        <x:v>685.70000000000005</x:v>
      </x:c>
      <x:c r="P38" s="269"/>
      <x:c r="Q38" s="301"/>
      <x:c r="R38" s="301">
        <x:v>685.70000000000005</x:v>
      </x:c>
      <x:c r="S38" s="301"/>
      <x:c r="T38" s="217" t="s">
        <x:v>1608</x:v>
      </x:c>
    </x:row>
    <x:row r="39" spans="1:20" s="273" customFormat="1" hidden="1" customHeight="1">
      <x:c r="A39" s="486" t="s">
        <x:v>43</x:v>
      </x:c>
      <x:c r="B39" s="295" t="s">
        <x:v>1538</x:v>
      </x:c>
      <x:c r="C39" s="296" t="s">
        <x:v>4442</x:v>
      </x:c>
      <x:c r="D39" s="269">
        <x:f t="shared" si="14"/>
        <x:v>8119.8999999999996</x:v>
      </x:c>
      <x:c r="E39" s="298" t="s">
        <x:v>5631</x:v>
      </x:c>
      <x:c r="F39" s="298" t="s">
        <x:v>3152</x:v>
      </x:c>
      <x:c r="G39" s="298" t="s">
        <x:v>2388</x:v>
      </x:c>
      <x:c r="H39" s="298" t="s">
        <x:v>2388</x:v>
      </x:c>
      <x:c r="I39" s="298" t="s">
        <x:v>264</x:v>
      </x:c>
      <x:c r="J39" s="298" t="s">
        <x:v>3152</x:v>
      </x:c>
      <x:c r="K39" s="489"/>
      <x:c r="L39" s="306">
        <x:v>8119.8999999999996</x:v>
      </x:c>
      <x:c r="M39" s="301"/>
      <x:c r="N39" s="306">
        <x:v>8119.8999999999996</x:v>
      </x:c>
      <x:c r="O39" s="306"/>
      <x:c r="P39" s="269"/>
      <x:c r="Q39" s="269"/>
      <x:c r="R39" s="306">
        <x:v>8119.8999999999996</x:v>
      </x:c>
      <x:c r="S39" s="301"/>
      <x:c r="T39" s="217" t="s">
        <x:v>5707</x:v>
      </x:c>
    </x:row>
    <x:row r="40" spans="1:20" s="273" customFormat="1" hidden="1" customHeight="1">
      <x:c r="A40" s="486" t="s">
        <x:v>43</x:v>
      </x:c>
      <x:c r="B40" s="295" t="s">
        <x:v>6121</x:v>
      </x:c>
      <x:c r="C40" s="296" t="s">
        <x:v>7011</x:v>
      </x:c>
      <x:c r="D40" s="269">
        <x:f t="shared" si="14"/>
        <x:v>2584.5</x:v>
      </x:c>
      <x:c r="E40" s="298" t="s">
        <x:v>5631</x:v>
      </x:c>
      <x:c r="F40" s="298" t="s">
        <x:v>3152</x:v>
      </x:c>
      <x:c r="G40" s="298" t="s">
        <x:v>2388</x:v>
      </x:c>
      <x:c r="H40" s="298" t="s">
        <x:v>2388</x:v>
      </x:c>
      <x:c r="I40" s="298" t="s">
        <x:v>264</x:v>
      </x:c>
      <x:c r="J40" s="298" t="s">
        <x:v>3152</x:v>
      </x:c>
      <x:c r="K40" s="489"/>
      <x:c r="L40" s="306">
        <x:v>2584.5</x:v>
      </x:c>
      <x:c r="M40" s="301"/>
      <x:c r="N40" s="306">
        <x:v>2584.5</x:v>
      </x:c>
      <x:c r="O40" s="306"/>
      <x:c r="P40" s="269"/>
      <x:c r="Q40" s="269"/>
      <x:c r="R40" s="306">
        <x:v>2584.5</x:v>
      </x:c>
      <x:c r="S40" s="301"/>
      <x:c r="T40" s="217" t="s">
        <x:v>5728</x:v>
      </x:c>
    </x:row>
    <x:row r="41" spans="1:20" s="273" customFormat="1" hidden="1" customHeight="1">
      <x:c r="A41" s="486" t="s">
        <x:v>43</x:v>
      </x:c>
      <x:c r="B41" s="295" t="s">
        <x:v>6149</x:v>
      </x:c>
      <x:c r="C41" s="296" t="s">
        <x:v>4416</x:v>
      </x:c>
      <x:c r="D41" s="269">
        <x:f t="shared" si="14"/>
        <x:v>669.70000000000005</x:v>
      </x:c>
      <x:c r="E41" s="298" t="s">
        <x:v>5584</x:v>
      </x:c>
      <x:c r="F41" s="298" t="s">
        <x:v>5627</x:v>
      </x:c>
      <x:c r="G41" s="298" t="s">
        <x:v>5544</x:v>
      </x:c>
      <x:c r="H41" s="298" t="s">
        <x:v>5544</x:v>
      </x:c>
      <x:c r="I41" s="298" t="s">
        <x:v>240</x:v>
      </x:c>
      <x:c r="J41" s="298" t="s">
        <x:v>5627</x:v>
      </x:c>
      <x:c r="K41" s="489"/>
      <x:c r="L41" s="305">
        <x:v>669.70000000000005</x:v>
      </x:c>
      <x:c r="M41" s="301"/>
      <x:c r="N41" s="305">
        <x:v>669.70000000000005</x:v>
      </x:c>
      <x:c r="O41" s="305"/>
      <x:c r="P41" s="269"/>
      <x:c r="Q41" s="269"/>
      <x:c r="R41" s="305">
        <x:v>669.70000000000005</x:v>
      </x:c>
      <x:c r="S41" s="301"/>
      <x:c r="T41" s="217" t="s">
        <x:v>5722</x:v>
      </x:c>
    </x:row>
    <x:row r="42" spans="1:20" s="273" customFormat="1" hidden="1" customHeight="1">
      <x:c r="A42" s="486" t="s">
        <x:v>43</x:v>
      </x:c>
      <x:c r="B42" s="295" t="s">
        <x:v>6189</x:v>
      </x:c>
      <x:c r="C42" s="296" t="s">
        <x:v>1596</x:v>
      </x:c>
      <x:c r="D42" s="269">
        <x:f t="shared" si="14"/>
        <x:v>1410.4000000000001</x:v>
      </x:c>
      <x:c r="E42" s="298" t="s">
        <x:v>5584</x:v>
      </x:c>
      <x:c r="F42" s="298" t="s">
        <x:v>5627</x:v>
      </x:c>
      <x:c r="G42" s="298" t="s">
        <x:v>5544</x:v>
      </x:c>
      <x:c r="H42" s="298" t="s">
        <x:v>5544</x:v>
      </x:c>
      <x:c r="I42" s="298" t="s">
        <x:v>240</x:v>
      </x:c>
      <x:c r="J42" s="298" t="s">
        <x:v>5627</x:v>
      </x:c>
      <x:c r="K42" s="489"/>
      <x:c r="L42" s="305">
        <x:v>1410.4000000000001</x:v>
      </x:c>
      <x:c r="M42" s="301"/>
      <x:c r="N42" s="305">
        <x:v>1410.4000000000001</x:v>
      </x:c>
      <x:c r="O42" s="305"/>
      <x:c r="P42" s="269"/>
      <x:c r="Q42" s="269"/>
      <x:c r="R42" s="305">
        <x:v>1410.4000000000001</x:v>
      </x:c>
      <x:c r="S42" s="301"/>
      <x:c r="T42" s="217" t="s">
        <x:v>5722</x:v>
      </x:c>
    </x:row>
    <x:row r="43" spans="1:20" s="273" customFormat="1" hidden="1" customHeight="1">
      <x:c r="A43" s="486" t="s">
        <x:v>43</x:v>
      </x:c>
      <x:c r="B43" s="295" t="s">
        <x:v>6136</x:v>
      </x:c>
      <x:c r="C43" s="296" t="s">
        <x:v>1607</x:v>
      </x:c>
      <x:c r="D43" s="269">
        <x:f t="shared" si="14"/>
        <x:v>1287.5</x:v>
      </x:c>
      <x:c r="E43" s="298" t="s">
        <x:v>5584</x:v>
      </x:c>
      <x:c r="F43" s="298" t="s">
        <x:v>5627</x:v>
      </x:c>
      <x:c r="G43" s="298" t="s">
        <x:v>5544</x:v>
      </x:c>
      <x:c r="H43" s="298" t="s">
        <x:v>5544</x:v>
      </x:c>
      <x:c r="I43" s="298" t="s">
        <x:v>240</x:v>
      </x:c>
      <x:c r="J43" s="298" t="s">
        <x:v>5627</x:v>
      </x:c>
      <x:c r="K43" s="489"/>
      <x:c r="L43" s="305">
        <x:v>1287.5</x:v>
      </x:c>
      <x:c r="M43" s="301"/>
      <x:c r="N43" s="305">
        <x:v>1287.5</x:v>
      </x:c>
      <x:c r="O43" s="305"/>
      <x:c r="P43" s="269"/>
      <x:c r="Q43" s="269"/>
      <x:c r="R43" s="305">
        <x:v>1287.5</x:v>
      </x:c>
      <x:c r="S43" s="301"/>
      <x:c r="T43" s="217" t="s">
        <x:v>5722</x:v>
      </x:c>
    </x:row>
    <x:row r="44" spans="1:20" s="273" customFormat="1" hidden="1" customHeight="1">
      <x:c r="A44" s="486" t="s">
        <x:v>43</x:v>
      </x:c>
      <x:c r="B44" s="295" t="s">
        <x:v>6150</x:v>
      </x:c>
      <x:c r="C44" s="296" t="s">
        <x:v>1593</x:v>
      </x:c>
      <x:c r="D44" s="269">
        <x:f t="shared" si="14"/>
        <x:v>1129.2</x:v>
      </x:c>
      <x:c r="E44" s="298" t="s">
        <x:v>5584</x:v>
      </x:c>
      <x:c r="F44" s="298" t="s">
        <x:v>5627</x:v>
      </x:c>
      <x:c r="G44" s="298" t="s">
        <x:v>5544</x:v>
      </x:c>
      <x:c r="H44" s="298" t="s">
        <x:v>5544</x:v>
      </x:c>
      <x:c r="I44" s="298" t="s">
        <x:v>240</x:v>
      </x:c>
      <x:c r="J44" s="298" t="s">
        <x:v>5627</x:v>
      </x:c>
      <x:c r="K44" s="489"/>
      <x:c r="L44" s="305">
        <x:v>1129.2</x:v>
      </x:c>
      <x:c r="M44" s="301"/>
      <x:c r="N44" s="305">
        <x:v>1129.2</x:v>
      </x:c>
      <x:c r="O44" s="305"/>
      <x:c r="P44" s="269"/>
      <x:c r="Q44" s="269"/>
      <x:c r="R44" s="305">
        <x:v>1129.2</x:v>
      </x:c>
      <x:c r="S44" s="301"/>
      <x:c r="T44" s="217" t="s">
        <x:v>5722</x:v>
      </x:c>
    </x:row>
    <x:row r="45" spans="1:20" s="273" customFormat="1" hidden="1" customHeight="1">
      <x:c r="A45" s="486" t="s">
        <x:v>43</x:v>
      </x:c>
      <x:c r="B45" s="295" t="s">
        <x:v>6138</x:v>
      </x:c>
      <x:c r="C45" s="296" t="s">
        <x:v>7507</x:v>
      </x:c>
      <x:c r="D45" s="269">
        <x:f t="shared" si="14"/>
        <x:v>1429.0999999999999</x:v>
      </x:c>
      <x:c r="E45" s="298" t="s">
        <x:v>5584</x:v>
      </x:c>
      <x:c r="F45" s="298" t="s">
        <x:v>5627</x:v>
      </x:c>
      <x:c r="G45" s="298" t="s">
        <x:v>5544</x:v>
      </x:c>
      <x:c r="H45" s="298" t="s">
        <x:v>5544</x:v>
      </x:c>
      <x:c r="I45" s="298" t="s">
        <x:v>240</x:v>
      </x:c>
      <x:c r="J45" s="298" t="s">
        <x:v>5627</x:v>
      </x:c>
      <x:c r="K45" s="489"/>
      <x:c r="L45" s="305">
        <x:v>1429.0999999999999</x:v>
      </x:c>
      <x:c r="M45" s="301"/>
      <x:c r="N45" s="305">
        <x:v>1429.0999999999999</x:v>
      </x:c>
      <x:c r="O45" s="305"/>
      <x:c r="P45" s="269"/>
      <x:c r="Q45" s="269"/>
      <x:c r="R45" s="305">
        <x:v>1429.0999999999999</x:v>
      </x:c>
      <x:c r="S45" s="301"/>
      <x:c r="T45" s="217" t="s">
        <x:v>5722</x:v>
      </x:c>
    </x:row>
    <x:row r="46" spans="1:20" s="273" customFormat="1" hidden="1" customHeight="1">
      <x:c r="A46" s="486" t="s">
        <x:v>43</x:v>
      </x:c>
      <x:c r="B46" s="295" t="s">
        <x:v>6115</x:v>
      </x:c>
      <x:c r="C46" s="296" t="s">
        <x:v>7479</x:v>
      </x:c>
      <x:c r="D46" s="269">
        <x:f t="shared" si="14"/>
        <x:v>1508.2</x:v>
      </x:c>
      <x:c r="E46" s="298" t="s">
        <x:v>5584</x:v>
      </x:c>
      <x:c r="F46" s="298" t="s">
        <x:v>5627</x:v>
      </x:c>
      <x:c r="G46" s="298" t="s">
        <x:v>5544</x:v>
      </x:c>
      <x:c r="H46" s="298" t="s">
        <x:v>5544</x:v>
      </x:c>
      <x:c r="I46" s="298" t="s">
        <x:v>240</x:v>
      </x:c>
      <x:c r="J46" s="298" t="s">
        <x:v>5627</x:v>
      </x:c>
      <x:c r="K46" s="489"/>
      <x:c r="L46" s="305">
        <x:v>1508.2</x:v>
      </x:c>
      <x:c r="M46" s="301"/>
      <x:c r="N46" s="305">
        <x:v>1508.2</x:v>
      </x:c>
      <x:c r="O46" s="305"/>
      <x:c r="P46" s="269"/>
      <x:c r="Q46" s="269"/>
      <x:c r="R46" s="305">
        <x:v>1508.2</x:v>
      </x:c>
      <x:c r="S46" s="301"/>
      <x:c r="T46" s="217" t="s">
        <x:v>5722</x:v>
      </x:c>
    </x:row>
    <x:row r="47" spans="1:20" s="273" customFormat="1" hidden="1" customHeight="1">
      <x:c r="A47" s="486" t="s">
        <x:v>43</x:v>
      </x:c>
      <x:c r="B47" s="295" t="s">
        <x:v>6152</x:v>
      </x:c>
      <x:c r="C47" s="296" t="s">
        <x:v>7494</x:v>
      </x:c>
      <x:c r="D47" s="269">
        <x:f t="shared" si="14"/>
        <x:v>1256.3</x:v>
      </x:c>
      <x:c r="E47" s="298" t="s">
        <x:v>5584</x:v>
      </x:c>
      <x:c r="F47" s="298" t="s">
        <x:v>5627</x:v>
      </x:c>
      <x:c r="G47" s="298" t="s">
        <x:v>5544</x:v>
      </x:c>
      <x:c r="H47" s="298" t="s">
        <x:v>5544</x:v>
      </x:c>
      <x:c r="I47" s="298" t="s">
        <x:v>240</x:v>
      </x:c>
      <x:c r="J47" s="298" t="s">
        <x:v>5627</x:v>
      </x:c>
      <x:c r="K47" s="489"/>
      <x:c r="L47" s="305">
        <x:v>1256.3</x:v>
      </x:c>
      <x:c r="M47" s="301"/>
      <x:c r="N47" s="305">
        <x:v>1256.3</x:v>
      </x:c>
      <x:c r="O47" s="305"/>
      <x:c r="P47" s="269"/>
      <x:c r="Q47" s="269"/>
      <x:c r="R47" s="305">
        <x:v>1256.3</x:v>
      </x:c>
      <x:c r="S47" s="301"/>
      <x:c r="T47" s="217" t="s">
        <x:v>5722</x:v>
      </x:c>
    </x:row>
    <x:row r="48" spans="1:20" s="273" customFormat="1" hidden="1" customHeight="1">
      <x:c r="A48" s="486" t="s">
        <x:v>43</x:v>
      </x:c>
      <x:c r="B48" s="295" t="s">
        <x:v>6145</x:v>
      </x:c>
      <x:c r="C48" s="296" t="s">
        <x:v>1591</x:v>
      </x:c>
      <x:c r="D48" s="269">
        <x:f t="shared" si="14"/>
        <x:v>1238.7</x:v>
      </x:c>
      <x:c r="E48" s="298" t="s">
        <x:v>5584</x:v>
      </x:c>
      <x:c r="F48" s="298" t="s">
        <x:v>5627</x:v>
      </x:c>
      <x:c r="G48" s="298" t="s">
        <x:v>5544</x:v>
      </x:c>
      <x:c r="H48" s="298" t="s">
        <x:v>5544</x:v>
      </x:c>
      <x:c r="I48" s="298" t="s">
        <x:v>240</x:v>
      </x:c>
      <x:c r="J48" s="298" t="s">
        <x:v>5627</x:v>
      </x:c>
      <x:c r="K48" s="489"/>
      <x:c r="L48" s="305">
        <x:v>1238.7</x:v>
      </x:c>
      <x:c r="M48" s="301"/>
      <x:c r="N48" s="305">
        <x:v>1238.7</x:v>
      </x:c>
      <x:c r="O48" s="305"/>
      <x:c r="P48" s="269"/>
      <x:c r="Q48" s="269"/>
      <x:c r="R48" s="305">
        <x:v>1238.7</x:v>
      </x:c>
      <x:c r="S48" s="301"/>
      <x:c r="T48" s="217" t="s">
        <x:v>5722</x:v>
      </x:c>
    </x:row>
    <x:row r="49" spans="1:20" s="273" customFormat="1" hidden="1" customHeight="1">
      <x:c r="A49" s="486" t="s">
        <x:v>43</x:v>
      </x:c>
      <x:c r="B49" s="295" t="s">
        <x:v>6146</x:v>
      </x:c>
      <x:c r="C49" s="296" t="s">
        <x:v>1600</x:v>
      </x:c>
      <x:c r="D49" s="269">
        <x:f t="shared" si="14"/>
        <x:v>705.70000000000005</x:v>
      </x:c>
      <x:c r="E49" s="298" t="s">
        <x:v>5584</x:v>
      </x:c>
      <x:c r="F49" s="298" t="s">
        <x:v>5627</x:v>
      </x:c>
      <x:c r="G49" s="298" t="s">
        <x:v>5544</x:v>
      </x:c>
      <x:c r="H49" s="298" t="s">
        <x:v>5544</x:v>
      </x:c>
      <x:c r="I49" s="298" t="s">
        <x:v>240</x:v>
      </x:c>
      <x:c r="J49" s="298" t="s">
        <x:v>5627</x:v>
      </x:c>
      <x:c r="K49" s="489"/>
      <x:c r="L49" s="305">
        <x:v>705.70000000000005</x:v>
      </x:c>
      <x:c r="M49" s="301"/>
      <x:c r="N49" s="305">
        <x:v>705.70000000000005</x:v>
      </x:c>
      <x:c r="O49" s="305"/>
      <x:c r="P49" s="269"/>
      <x:c r="Q49" s="269"/>
      <x:c r="R49" s="305">
        <x:v>705.70000000000005</x:v>
      </x:c>
      <x:c r="S49" s="301"/>
      <x:c r="T49" s="217" t="s">
        <x:v>5722</x:v>
      </x:c>
    </x:row>
    <x:row r="50" spans="1:20" s="273" customFormat="1" hidden="1" customHeight="1">
      <x:c r="A50" s="486" t="s">
        <x:v>43</x:v>
      </x:c>
      <x:c r="B50" s="295" t="s">
        <x:v>6913</x:v>
      </x:c>
      <x:c r="C50" s="296" t="s">
        <x:v>7543</x:v>
      </x:c>
      <x:c r="D50" s="269">
        <x:f t="shared" si="14"/>
        <x:v>1230.0999999999999</x:v>
      </x:c>
      <x:c r="E50" s="298" t="s">
        <x:v>5584</x:v>
      </x:c>
      <x:c r="F50" s="298" t="s">
        <x:v>5627</x:v>
      </x:c>
      <x:c r="G50" s="298" t="s">
        <x:v>5544</x:v>
      </x:c>
      <x:c r="H50" s="298" t="s">
        <x:v>5544</x:v>
      </x:c>
      <x:c r="I50" s="298" t="s">
        <x:v>240</x:v>
      </x:c>
      <x:c r="J50" s="298" t="s">
        <x:v>5627</x:v>
      </x:c>
      <x:c r="K50" s="489"/>
      <x:c r="L50" s="305">
        <x:v>1230.0999999999999</x:v>
      </x:c>
      <x:c r="M50" s="301"/>
      <x:c r="N50" s="305">
        <x:v>1230.0999999999999</x:v>
      </x:c>
      <x:c r="O50" s="305"/>
      <x:c r="P50" s="269"/>
      <x:c r="Q50" s="269"/>
      <x:c r="R50" s="305">
        <x:v>1230.0999999999999</x:v>
      </x:c>
      <x:c r="S50" s="301"/>
      <x:c r="T50" s="217" t="s">
        <x:v>5722</x:v>
      </x:c>
    </x:row>
    <x:row r="51" spans="1:20" s="273" customFormat="1" hidden="1" customHeight="1">
      <x:c r="A51" s="486" t="s">
        <x:v>43</x:v>
      </x:c>
      <x:c r="B51" s="295" t="s">
        <x:v>6917</x:v>
      </x:c>
      <x:c r="C51" s="296" t="s">
        <x:v>1583</x:v>
      </x:c>
      <x:c r="D51" s="269">
        <x:f t="shared" si="14"/>
        <x:v>1222.3</x:v>
      </x:c>
      <x:c r="E51" s="298" t="s">
        <x:v>5584</x:v>
      </x:c>
      <x:c r="F51" s="298" t="s">
        <x:v>5627</x:v>
      </x:c>
      <x:c r="G51" s="298" t="s">
        <x:v>5544</x:v>
      </x:c>
      <x:c r="H51" s="298" t="s">
        <x:v>5544</x:v>
      </x:c>
      <x:c r="I51" s="298" t="s">
        <x:v>240</x:v>
      </x:c>
      <x:c r="J51" s="298" t="s">
        <x:v>5627</x:v>
      </x:c>
      <x:c r="K51" s="489"/>
      <x:c r="L51" s="305">
        <x:v>1222.3</x:v>
      </x:c>
      <x:c r="M51" s="301"/>
      <x:c r="N51" s="305">
        <x:v>1222.3</x:v>
      </x:c>
      <x:c r="O51" s="305"/>
      <x:c r="P51" s="269"/>
      <x:c r="Q51" s="269"/>
      <x:c r="R51" s="305">
        <x:v>1222.3</x:v>
      </x:c>
      <x:c r="S51" s="301"/>
      <x:c r="T51" s="217" t="s">
        <x:v>5722</x:v>
      </x:c>
    </x:row>
    <x:row r="52" spans="1:20" s="273" customFormat="1" hidden="1" customHeight="1">
      <x:c r="A52" s="486" t="s">
        <x:v>43</x:v>
      </x:c>
      <x:c r="B52" s="295" t="s">
        <x:v>6922</x:v>
      </x:c>
      <x:c r="C52" s="296" t="s">
        <x:v>7487</x:v>
      </x:c>
      <x:c r="D52" s="269">
        <x:f t="shared" si="14"/>
        <x:v>4517.1999999999998</x:v>
      </x:c>
      <x:c r="E52" s="298" t="s">
        <x:v>5584</x:v>
      </x:c>
      <x:c r="F52" s="298" t="s">
        <x:v>5627</x:v>
      </x:c>
      <x:c r="G52" s="298" t="s">
        <x:v>5544</x:v>
      </x:c>
      <x:c r="H52" s="298" t="s">
        <x:v>5544</x:v>
      </x:c>
      <x:c r="I52" s="298" t="s">
        <x:v>240</x:v>
      </x:c>
      <x:c r="J52" s="298" t="s">
        <x:v>5627</x:v>
      </x:c>
      <x:c r="K52" s="489"/>
      <x:c r="L52" s="305">
        <x:v>4517.1999999999998</x:v>
      </x:c>
      <x:c r="M52" s="301"/>
      <x:c r="N52" s="305">
        <x:v>4517.1999999999998</x:v>
      </x:c>
      <x:c r="O52" s="305"/>
      <x:c r="P52" s="269"/>
      <x:c r="Q52" s="269"/>
      <x:c r="R52" s="305">
        <x:v>4517.1999999999998</x:v>
      </x:c>
      <x:c r="S52" s="301"/>
      <x:c r="T52" s="217" t="s">
        <x:v>5722</x:v>
      </x:c>
    </x:row>
    <x:row r="53" spans="1:20" s="273" customFormat="1" hidden="1" customHeight="1">
      <x:c r="A53" s="486" t="s">
        <x:v>43</x:v>
      </x:c>
      <x:c r="B53" s="295" t="s">
        <x:v>6900</x:v>
      </x:c>
      <x:c r="C53" s="296" t="s">
        <x:v>1585</x:v>
      </x:c>
      <x:c r="D53" s="494">
        <x:f t="shared" si="14"/>
        <x:v>353.10000000000002</x:v>
      </x:c>
      <x:c r="E53" s="495" t="s">
        <x:v>5584</x:v>
      </x:c>
      <x:c r="F53" s="495" t="s">
        <x:v>5627</x:v>
      </x:c>
      <x:c r="G53" s="495" t="s">
        <x:v>5544</x:v>
      </x:c>
      <x:c r="H53" s="495" t="s">
        <x:v>5544</x:v>
      </x:c>
      <x:c r="I53" s="298" t="s">
        <x:v>240</x:v>
      </x:c>
      <x:c r="J53" s="495" t="s">
        <x:v>5627</x:v>
      </x:c>
      <x:c r="K53" s="496"/>
      <x:c r="L53" s="325">
        <x:v>353.10000000000002</x:v>
      </x:c>
      <x:c r="M53" s="497"/>
      <x:c r="N53" s="325">
        <x:v>353.10000000000002</x:v>
      </x:c>
      <x:c r="O53" s="325"/>
      <x:c r="P53" s="494"/>
      <x:c r="Q53" s="494"/>
      <x:c r="R53" s="325">
        <x:v>353.10000000000002</x:v>
      </x:c>
      <x:c r="S53" s="497"/>
      <x:c r="T53" s="217" t="s">
        <x:v>5722</x:v>
      </x:c>
    </x:row>
    <x:row r="54" spans="1:20" s="273" customFormat="1" hidden="1" customHeight="1">
      <x:c r="A54" s="486" t="s">
        <x:v>43</x:v>
      </x:c>
      <x:c r="B54" s="295" t="s">
        <x:v>6907</x:v>
      </x:c>
      <x:c r="C54" s="296" t="s">
        <x:v>1581</x:v>
      </x:c>
      <x:c r="D54" s="269">
        <x:f t="shared" si="14"/>
        <x:v>989.10000000000002</x:v>
      </x:c>
      <x:c r="E54" s="298" t="s">
        <x:v>5584</x:v>
      </x:c>
      <x:c r="F54" s="298" t="s">
        <x:v>5627</x:v>
      </x:c>
      <x:c r="G54" s="298" t="s">
        <x:v>5544</x:v>
      </x:c>
      <x:c r="H54" s="298" t="s">
        <x:v>5544</x:v>
      </x:c>
      <x:c r="I54" s="298" t="s">
        <x:v>240</x:v>
      </x:c>
      <x:c r="J54" s="298" t="s">
        <x:v>5627</x:v>
      </x:c>
      <x:c r="K54" s="489"/>
      <x:c r="L54" s="305">
        <x:v>989.10000000000002</x:v>
      </x:c>
      <x:c r="M54" s="301"/>
      <x:c r="N54" s="305">
        <x:v>989.10000000000002</x:v>
      </x:c>
      <x:c r="O54" s="305"/>
      <x:c r="P54" s="269"/>
      <x:c r="Q54" s="269"/>
      <x:c r="R54" s="305">
        <x:v>989.10000000000002</x:v>
      </x:c>
      <x:c r="S54" s="301"/>
      <x:c r="T54" s="217" t="s">
        <x:v>5722</x:v>
      </x:c>
    </x:row>
    <x:row r="55" spans="1:20" hidden="1" customHeight="1">
      <x:c r="A55" s="720" t="s">
        <x:v>43</x:v>
      </x:c>
      <x:c r="B55" s="721" t="s">
        <x:v>7025</x:v>
      </x:c>
      <x:c r="C55" s="722" t="s">
        <x:v>2140</x:v>
      </x:c>
      <x:c r="D55" s="723">
        <x:f t="shared" si="14"/>
        <x:v>1374</x:v>
      </x:c>
      <x:c r="E55" s="724" t="s">
        <x:v>5584</x:v>
      </x:c>
      <x:c r="F55" s="724" t="s">
        <x:v>5595</x:v>
      </x:c>
      <x:c r="G55" s="724" t="s">
        <x:v>5584</x:v>
      </x:c>
      <x:c r="H55" s="724" t="s">
        <x:v>5584</x:v>
      </x:c>
      <x:c r="I55" s="724" t="s">
        <x:v>4424</x:v>
      </x:c>
      <x:c r="J55" s="724" t="s">
        <x:v>5627</x:v>
      </x:c>
      <x:c r="K55" s="725"/>
      <x:c r="L55" s="728">
        <x:v>1374</x:v>
      </x:c>
      <x:c r="M55" s="728"/>
      <x:c r="N55" s="728">
        <x:v>1374</x:v>
      </x:c>
      <x:c r="O55" s="728"/>
      <x:c r="P55" s="728"/>
      <x:c r="Q55" s="728"/>
      <x:c r="R55" s="728">
        <x:v>1374</x:v>
      </x:c>
      <x:c r="S55" s="728"/>
      <x:c r="T55" s="729" t="s">
        <x:v>3586</x:v>
      </x:c>
    </x:row>
    <x:row r="56" spans="1:20" hidden="1" customHeight="1">
      <x:c r="A56" s="720" t="s">
        <x:v>43</x:v>
      </x:c>
      <x:c r="B56" s="721" t="s">
        <x:v>7010</x:v>
      </x:c>
      <x:c r="C56" s="722" t="s">
        <x:v>1241</x:v>
      </x:c>
      <x:c r="D56" s="723">
        <x:f t="shared" si="14"/>
        <x:v>912.70000000000005</x:v>
      </x:c>
      <x:c r="E56" s="724" t="s">
        <x:v>5584</x:v>
      </x:c>
      <x:c r="F56" s="724" t="s">
        <x:v>5595</x:v>
      </x:c>
      <x:c r="G56" s="724" t="s">
        <x:v>5584</x:v>
      </x:c>
      <x:c r="H56" s="724" t="s">
        <x:v>5584</x:v>
      </x:c>
      <x:c r="I56" s="730" t="s">
        <x:v>3306</x:v>
      </x:c>
      <x:c r="J56" s="724" t="s">
        <x:v>1294</x:v>
      </x:c>
      <x:c r="K56" s="725"/>
      <x:c r="L56" s="728">
        <x:v>912.70000000000005</x:v>
      </x:c>
      <x:c r="M56" s="728"/>
      <x:c r="N56" s="728">
        <x:v>912.70000000000005</x:v>
      </x:c>
      <x:c r="O56" s="728"/>
      <x:c r="P56" s="728"/>
      <x:c r="Q56" s="728"/>
      <x:c r="R56" s="728">
        <x:v>912.70000000000005</x:v>
      </x:c>
      <x:c r="S56" s="728"/>
      <x:c r="T56" s="729" t="s">
        <x:v>1267</x:v>
      </x:c>
    </x:row>
    <x:row r="57" spans="1:20" hidden="1" customHeight="1">
      <x:c r="A57" s="720" t="s">
        <x:v>43</x:v>
      </x:c>
      <x:c r="B57" s="721" t="s">
        <x:v>7016</x:v>
      </x:c>
      <x:c r="C57" s="722" t="s">
        <x:v>1111</x:v>
      </x:c>
      <x:c r="D57" s="723">
        <x:f t="shared" si="14"/>
        <x:v>1014.2</x:v>
      </x:c>
      <x:c r="E57" s="724" t="s">
        <x:v>5584</x:v>
      </x:c>
      <x:c r="F57" s="724" t="s">
        <x:v>5595</x:v>
      </x:c>
      <x:c r="G57" s="724" t="s">
        <x:v>5584</x:v>
      </x:c>
      <x:c r="H57" s="724" t="s">
        <x:v>5584</x:v>
      </x:c>
      <x:c r="I57" s="730" t="s">
        <x:v>3306</x:v>
      </x:c>
      <x:c r="J57" s="724" t="s">
        <x:v>1294</x:v>
      </x:c>
      <x:c r="K57" s="725"/>
      <x:c r="L57" s="728">
        <x:v>1014.2</x:v>
      </x:c>
      <x:c r="M57" s="728"/>
      <x:c r="N57" s="728">
        <x:v>1014.2</x:v>
      </x:c>
      <x:c r="O57" s="728"/>
      <x:c r="P57" s="728"/>
      <x:c r="Q57" s="728"/>
      <x:c r="R57" s="728">
        <x:v>1014.2</x:v>
      </x:c>
      <x:c r="S57" s="728"/>
      <x:c r="T57" s="729" t="s">
        <x:v>1267</x:v>
      </x:c>
    </x:row>
    <x:row r="58" spans="1:20" hidden="1" customHeight="1">
      <x:c r="A58" s="720" t="s">
        <x:v>43</x:v>
      </x:c>
      <x:c r="B58" s="721" t="s">
        <x:v>7014</x:v>
      </x:c>
      <x:c r="C58" s="722" t="s">
        <x:v>1094</x:v>
      </x:c>
      <x:c r="D58" s="723">
        <x:f t="shared" si="14"/>
        <x:v>488.5</x:v>
      </x:c>
      <x:c r="E58" s="724" t="s">
        <x:v>1280</x:v>
      </x:c>
      <x:c r="F58" s="724" t="s">
        <x:v>5595</x:v>
      </x:c>
      <x:c r="G58" s="724" t="s">
        <x:v>1280</x:v>
      </x:c>
      <x:c r="H58" s="724" t="s">
        <x:v>1280</x:v>
      </x:c>
      <x:c r="I58" s="730" t="s">
        <x:v>3306</x:v>
      </x:c>
      <x:c r="J58" s="724" t="s">
        <x:v>1294</x:v>
      </x:c>
      <x:c r="K58" s="725"/>
      <x:c r="L58" s="728">
        <x:v>488.5</x:v>
      </x:c>
      <x:c r="M58" s="728"/>
      <x:c r="N58" s="728">
        <x:v>488.5</x:v>
      </x:c>
      <x:c r="O58" s="728"/>
      <x:c r="P58" s="728"/>
      <x:c r="Q58" s="728"/>
      <x:c r="R58" s="728">
        <x:v>488.5</x:v>
      </x:c>
      <x:c r="S58" s="728"/>
      <x:c r="T58" s="729" t="s">
        <x:v>1267</x:v>
      </x:c>
    </x:row>
    <x:row r="59" spans="1:20" hidden="1" customHeight="1">
      <x:c r="A59" s="720" t="s">
        <x:v>43</x:v>
      </x:c>
      <x:c r="B59" s="721" t="s">
        <x:v>6996</x:v>
      </x:c>
      <x:c r="C59" s="722" t="s">
        <x:v>1377</x:v>
      </x:c>
      <x:c r="D59" s="723">
        <x:f t="shared" si="14"/>
        <x:v>405.19999999999999</x:v>
      </x:c>
      <x:c r="E59" s="724" t="s">
        <x:v>1280</x:v>
      </x:c>
      <x:c r="F59" s="724" t="s">
        <x:v>5595</x:v>
      </x:c>
      <x:c r="G59" s="724" t="s">
        <x:v>1280</x:v>
      </x:c>
      <x:c r="H59" s="724" t="s">
        <x:v>1280</x:v>
      </x:c>
      <x:c r="I59" s="730" t="s">
        <x:v>3306</x:v>
      </x:c>
      <x:c r="J59" s="724" t="s">
        <x:v>1294</x:v>
      </x:c>
      <x:c r="K59" s="725"/>
      <x:c r="L59" s="728">
        <x:v>405.19999999999999</x:v>
      </x:c>
      <x:c r="M59" s="728"/>
      <x:c r="N59" s="728">
        <x:v>405.19999999999999</x:v>
      </x:c>
      <x:c r="O59" s="728"/>
      <x:c r="P59" s="728"/>
      <x:c r="Q59" s="728"/>
      <x:c r="R59" s="728">
        <x:v>405.19999999999999</x:v>
      </x:c>
      <x:c r="S59" s="728"/>
      <x:c r="T59" s="729" t="s">
        <x:v>1267</x:v>
      </x:c>
    </x:row>
    <x:row r="60" spans="1:20" hidden="1" customHeight="1">
      <x:c r="A60" s="720" t="s">
        <x:v>43</x:v>
      </x:c>
      <x:c r="B60" s="721" t="s">
        <x:v>7005</x:v>
      </x:c>
      <x:c r="C60" s="722" t="s">
        <x:v>5628</x:v>
      </x:c>
      <x:c r="D60" s="723">
        <x:f t="shared" si="14"/>
        <x:v>1130</x:v>
      </x:c>
      <x:c r="E60" s="724" t="s">
        <x:v>1280</x:v>
      </x:c>
      <x:c r="F60" s="724" t="s">
        <x:v>5595</x:v>
      </x:c>
      <x:c r="G60" s="724" t="s">
        <x:v>1280</x:v>
      </x:c>
      <x:c r="H60" s="724" t="s">
        <x:v>1280</x:v>
      </x:c>
      <x:c r="I60" s="730" t="s">
        <x:v>3306</x:v>
      </x:c>
      <x:c r="J60" s="724" t="s">
        <x:v>1294</x:v>
      </x:c>
      <x:c r="K60" s="725"/>
      <x:c r="L60" s="728">
        <x:v>1130</x:v>
      </x:c>
      <x:c r="M60" s="728"/>
      <x:c r="N60" s="728">
        <x:v>1130</x:v>
      </x:c>
      <x:c r="O60" s="728"/>
      <x:c r="P60" s="728"/>
      <x:c r="Q60" s="728"/>
      <x:c r="R60" s="728">
        <x:v>1130</x:v>
      </x:c>
      <x:c r="S60" s="728"/>
      <x:c r="T60" s="729" t="s">
        <x:v>1267</x:v>
      </x:c>
    </x:row>
    <x:row r="61" spans="1:20" hidden="1" customHeight="1">
      <x:c r="A61" s="720" t="s">
        <x:v>43</x:v>
      </x:c>
      <x:c r="B61" s="721" t="s">
        <x:v>7007</x:v>
      </x:c>
      <x:c r="C61" s="722" t="s">
        <x:v>5606</x:v>
      </x:c>
      <x:c r="D61" s="723">
        <x:f t="shared" si="14"/>
        <x:v>474.60000000000002</x:v>
      </x:c>
      <x:c r="E61" s="724" t="s">
        <x:v>1280</x:v>
      </x:c>
      <x:c r="F61" s="724" t="s">
        <x:v>5595</x:v>
      </x:c>
      <x:c r="G61" s="724" t="s">
        <x:v>1280</x:v>
      </x:c>
      <x:c r="H61" s="724" t="s">
        <x:v>1280</x:v>
      </x:c>
      <x:c r="I61" s="730" t="s">
        <x:v>3306</x:v>
      </x:c>
      <x:c r="J61" s="724" t="s">
        <x:v>1294</x:v>
      </x:c>
      <x:c r="K61" s="725"/>
      <x:c r="L61" s="728">
        <x:v>474.60000000000002</x:v>
      </x:c>
      <x:c r="M61" s="728"/>
      <x:c r="N61" s="728">
        <x:v>474.60000000000002</x:v>
      </x:c>
      <x:c r="O61" s="728"/>
      <x:c r="P61" s="728"/>
      <x:c r="Q61" s="728"/>
      <x:c r="R61" s="728">
        <x:v>474.60000000000002</x:v>
      </x:c>
      <x:c r="S61" s="728"/>
      <x:c r="T61" s="729" t="s">
        <x:v>1267</x:v>
      </x:c>
    </x:row>
    <x:row r="62" spans="1:20" hidden="1" customHeight="1">
      <x:c r="A62" s="720" t="s">
        <x:v>43</x:v>
      </x:c>
      <x:c r="B62" s="721" t="s">
        <x:v>7046</x:v>
      </x:c>
      <x:c r="C62" s="722" t="s">
        <x:v>7499</x:v>
      </x:c>
      <x:c r="D62" s="723">
        <x:f t="shared" si="14"/>
        <x:v>3061.5</x:v>
      </x:c>
      <x:c r="E62" s="724" t="s">
        <x:v>1294</x:v>
      </x:c>
      <x:c r="F62" s="724" t="s">
        <x:v>5595</x:v>
      </x:c>
      <x:c r="G62" s="724" t="s">
        <x:v>1294</x:v>
      </x:c>
      <x:c r="H62" s="724" t="s">
        <x:v>1294</x:v>
      </x:c>
      <x:c r="I62" s="730" t="s">
        <x:v>3306</x:v>
      </x:c>
      <x:c r="J62" s="724" t="s">
        <x:v>1294</x:v>
      </x:c>
      <x:c r="K62" s="725"/>
      <x:c r="L62" s="728">
        <x:v>3061.5</x:v>
      </x:c>
      <x:c r="M62" s="728"/>
      <x:c r="N62" s="728">
        <x:v>3061.5</x:v>
      </x:c>
      <x:c r="O62" s="728"/>
      <x:c r="P62" s="728"/>
      <x:c r="Q62" s="728"/>
      <x:c r="R62" s="728">
        <x:v>3061.5</x:v>
      </x:c>
      <x:c r="S62" s="728"/>
      <x:c r="T62" s="729" t="s">
        <x:v>1267</x:v>
      </x:c>
    </x:row>
    <x:row r="63" spans="1:20" ht="69.950000000000003" hidden="1" customHeight="1">
      <x:c r="A63" s="1022" t="s">
        <x:v>18</x:v>
      </x:c>
      <x:c r="B63" s="1023" t="s">
        <x:v>620</x:v>
      </x:c>
      <x:c r="C63" s="264" t="s">
        <x:v>2720</x:v>
      </x:c>
      <x:c r="D63" s="684">
        <x:f>SUM(D65:D71)</x:f>
        <x:v>9303.2000000000007</x:v>
      </x:c>
      <x:c r="E63" s="304"/>
      <x:c r="F63" s="303"/>
      <x:c r="G63" s="304"/>
      <x:c r="H63" s="303"/>
      <x:c r="I63" s="304"/>
      <x:c r="J63" s="303"/>
      <x:c r="K63" s="684">
        <x:f>SUM(K65:K71)</x:f>
        <x:v>0</x:v>
      </x:c>
      <x:c r="L63" s="684">
        <x:f t="shared" ref="L63:N63" si="15">SUM(L65:L71)</x:f>
        <x:v>606.20000000000005</x:v>
      </x:c>
      <x:c r="M63" s="684">
        <x:f t="shared" si="15"/>
        <x:v>8697</x:v>
      </x:c>
      <x:c r="N63" s="684">
        <x:f t="shared" si="15"/>
        <x:v>606.20000000000005</x:v>
      </x:c>
      <x:c r="O63" s="684">
        <x:f t="shared" ref="O63:S63" si="16">SUM(O65:O71)</x:f>
        <x:v>8697</x:v>
      </x:c>
      <x:c r="P63" s="684">
        <x:f t="shared" si="16"/>
        <x:v>0</x:v>
      </x:c>
      <x:c r="Q63" s="684">
        <x:f t="shared" si="16"/>
        <x:v>4605.1000000000004</x:v>
      </x:c>
      <x:c r="R63" s="684">
        <x:f t="shared" si="16"/>
        <x:v>606.20000000000005</x:v>
      </x:c>
      <x:c r="S63" s="684">
        <x:f t="shared" si="16"/>
        <x:v>8697</x:v>
      </x:c>
      <x:c r="T63" s="230"/>
    </x:row>
    <x:row r="64" spans="1:20" ht="69.950000000000003" hidden="1" customHeight="1">
      <x:c r="A64" s="1022"/>
      <x:c r="B64" s="1023"/>
      <x:c r="C64" s="264" t="s">
        <x:v>1516</x:v>
      </x:c>
      <x:c r="D64" s="289">
        <x:f>COUNTA(D65:D71)</x:f>
        <x:v>7</x:v>
      </x:c>
      <x:c r="E64" s="294"/>
      <x:c r="F64" s="289"/>
      <x:c r="G64" s="294"/>
      <x:c r="H64" s="289"/>
      <x:c r="I64" s="294"/>
      <x:c r="J64" s="289"/>
      <x:c r="K64" s="294"/>
      <x:c r="L64" s="289"/>
      <x:c r="M64" s="294"/>
      <x:c r="N64" s="289">
        <x:f>COUNTA(N65:N71)</x:f>
        <x:v>2</x:v>
      </x:c>
      <x:c r="O64" s="289">
        <x:f t="shared" ref="O64:S64" si="17">COUNTA(O65:O71)</x:f>
        <x:v>5</x:v>
      </x:c>
      <x:c r="P64" s="289">
        <x:f t="shared" si="17"/>
        <x:v>0</x:v>
      </x:c>
      <x:c r="Q64" s="289">
        <x:f t="shared" si="17"/>
        <x:v>3</x:v>
      </x:c>
      <x:c r="R64" s="289">
        <x:f t="shared" si="17"/>
        <x:v>2</x:v>
      </x:c>
      <x:c r="S64" s="289">
        <x:f t="shared" si="17"/>
        <x:v>5</x:v>
      </x:c>
      <x:c r="T64" s="232"/>
    </x:row>
    <x:row r="65" spans="1:20" s="273" customFormat="1" hidden="1" customHeight="1">
      <x:c r="A65" s="486" t="s">
        <x:v>18</x:v>
      </x:c>
      <x:c r="B65" s="498" t="s">
        <x:v>5885</x:v>
      </x:c>
      <x:c r="C65" s="296" t="s">
        <x:v>1565</x:v>
      </x:c>
      <x:c r="D65" s="269">
        <x:f>IF(SUM(K65:M65)=SUM(N65:O65),SUM(K65:M65),"오답")</x:f>
        <x:v>365.10000000000002</x:v>
      </x:c>
      <x:c r="E65" s="298" t="s">
        <x:v>3464</x:v>
      </x:c>
      <x:c r="F65" s="298" t="s">
        <x:v>3464</x:v>
      </x:c>
      <x:c r="G65" s="298" t="s">
        <x:v>1081</x:v>
      </x:c>
      <x:c r="H65" s="298" t="s">
        <x:v>4584</x:v>
      </x:c>
      <x:c r="I65" s="298" t="s">
        <x:v>6009</x:v>
      </x:c>
      <x:c r="J65" s="298" t="s">
        <x:v>5587</x:v>
      </x:c>
      <x:c r="K65" s="489"/>
      <x:c r="L65" s="269">
        <x:v>365.10000000000002</x:v>
      </x:c>
      <x:c r="M65" s="269"/>
      <x:c r="N65" s="269">
        <x:v>365.10000000000002</x:v>
      </x:c>
      <x:c r="O65" s="269"/>
      <x:c r="P65" s="269"/>
      <x:c r="Q65" s="269"/>
      <x:c r="R65" s="269">
        <x:v>365.10000000000002</x:v>
      </x:c>
      <x:c r="S65" s="269"/>
      <x:c r="T65" s="218" t="s">
        <x:v>5871</x:v>
      </x:c>
    </x:row>
    <x:row r="66" spans="1:20" s="273" customFormat="1" hidden="1" customHeight="1">
      <x:c r="A66" s="486" t="s">
        <x:v>18</x:v>
      </x:c>
      <x:c r="B66" s="498" t="s">
        <x:v>3412</x:v>
      </x:c>
      <x:c r="C66" s="296" t="s">
        <x:v>6947</x:v>
      </x:c>
      <x:c r="D66" s="269">
        <x:f t="shared" ref="D66:D71" si="18">IF(SUM(K66:M66)=SUM(N66:O66),SUM(K66:M66),"오답")</x:f>
        <x:v>241.09999999999999</x:v>
      </x:c>
      <x:c r="E66" s="298" t="s">
        <x:v>3464</x:v>
      </x:c>
      <x:c r="F66" s="298" t="s">
        <x:v>3464</x:v>
      </x:c>
      <x:c r="G66" s="298" t="s">
        <x:v>93</x:v>
      </x:c>
      <x:c r="H66" s="298" t="s">
        <x:v>4584</x:v>
      </x:c>
      <x:c r="I66" s="298" t="s">
        <x:v>6009</x:v>
      </x:c>
      <x:c r="J66" s="298" t="s">
        <x:v>5615</x:v>
      </x:c>
      <x:c r="K66" s="489"/>
      <x:c r="L66" s="269">
        <x:v>241.09999999999999</x:v>
      </x:c>
      <x:c r="M66" s="269"/>
      <x:c r="N66" s="269">
        <x:v>241.09999999999999</x:v>
      </x:c>
      <x:c r="O66" s="269"/>
      <x:c r="P66" s="269"/>
      <x:c r="Q66" s="269"/>
      <x:c r="R66" s="269">
        <x:v>241.09999999999999</x:v>
      </x:c>
      <x:c r="S66" s="269"/>
      <x:c r="T66" s="218" t="s">
        <x:v>5871</x:v>
      </x:c>
    </x:row>
    <x:row r="67" spans="1:20" s="273" customFormat="1" hidden="1" customHeight="1">
      <x:c r="A67" s="486" t="s">
        <x:v>18</x:v>
      </x:c>
      <x:c r="B67" s="498" t="s">
        <x:v>2955</x:v>
      </x:c>
      <x:c r="C67" s="296" t="s">
        <x:v>1638</x:v>
      </x:c>
      <x:c r="D67" s="269">
        <x:f t="shared" si="18"/>
        <x:v>1400</x:v>
      </x:c>
      <x:c r="E67" s="298" t="s">
        <x:v>5617</x:v>
      </x:c>
      <x:c r="F67" s="298" t="s">
        <x:v>5617</x:v>
      </x:c>
      <x:c r="G67" s="298" t="s">
        <x:v>1631</x:v>
      </x:c>
      <x:c r="H67" s="499"/>
      <x:c r="I67" s="298"/>
      <x:c r="J67" s="298" t="s">
        <x:v>1631</x:v>
      </x:c>
      <x:c r="K67" s="489"/>
      <x:c r="L67" s="269"/>
      <x:c r="M67" s="269">
        <x:v>1400</x:v>
      </x:c>
      <x:c r="N67" s="269"/>
      <x:c r="O67" s="269">
        <x:v>1400</x:v>
      </x:c>
      <x:c r="P67" s="269"/>
      <x:c r="Q67" s="269"/>
      <x:c r="R67" s="269"/>
      <x:c r="S67" s="269">
        <x:v>1400</x:v>
      </x:c>
      <x:c r="T67" s="217" t="s">
        <x:v>3200</x:v>
      </x:c>
    </x:row>
    <x:row r="68" spans="1:20" s="273" customFormat="1" hidden="1" customHeight="1">
      <x:c r="A68" s="486" t="s">
        <x:v>18</x:v>
      </x:c>
      <x:c r="B68" s="498" t="s">
        <x:v>3045</x:v>
      </x:c>
      <x:c r="C68" s="296" t="s">
        <x:v>1622</x:v>
      </x:c>
      <x:c r="D68" s="269">
        <x:f t="shared" si="18"/>
        <x:v>779.79999999999995</x:v>
      </x:c>
      <x:c r="E68" s="298" t="s">
        <x:v>1318</x:v>
      </x:c>
      <x:c r="F68" s="298" t="s">
        <x:v>1630</x:v>
      </x:c>
      <x:c r="G68" s="298" t="s">
        <x:v>5624</x:v>
      </x:c>
      <x:c r="H68" s="499"/>
      <x:c r="I68" s="298"/>
      <x:c r="J68" s="298" t="s">
        <x:v>5624</x:v>
      </x:c>
      <x:c r="K68" s="489"/>
      <x:c r="L68" s="269"/>
      <x:c r="M68" s="269">
        <x:v>779.79999999999995</x:v>
      </x:c>
      <x:c r="N68" s="269"/>
      <x:c r="O68" s="269">
        <x:v>779.79999999999995</x:v>
      </x:c>
      <x:c r="P68" s="269"/>
      <x:c r="Q68" s="269">
        <x:v>779.79999999999995</x:v>
      </x:c>
      <x:c r="R68" s="269"/>
      <x:c r="S68" s="269">
        <x:v>779.79999999999995</x:v>
      </x:c>
      <x:c r="T68" s="217" t="s">
        <x:v>6916</x:v>
      </x:c>
    </x:row>
    <x:row r="69" spans="1:20" s="273" customFormat="1" hidden="1" customHeight="1">
      <x:c r="A69" s="486" t="s">
        <x:v>18</x:v>
      </x:c>
      <x:c r="B69" s="498" t="s">
        <x:v>2996</x:v>
      </x:c>
      <x:c r="C69" s="296" t="s">
        <x:v>1249</x:v>
      </x:c>
      <x:c r="D69" s="269">
        <x:f t="shared" si="18"/>
        <x:v>420.30000000000001</x:v>
      </x:c>
      <x:c r="E69" s="298" t="s">
        <x:v>1562</x:v>
      </x:c>
      <x:c r="F69" s="298" t="s">
        <x:v>5635</x:v>
      </x:c>
      <x:c r="G69" s="298" t="s">
        <x:v>4417</x:v>
      </x:c>
      <x:c r="H69" s="499"/>
      <x:c r="I69" s="298"/>
      <x:c r="J69" s="298" t="s">
        <x:v>4417</x:v>
      </x:c>
      <x:c r="K69" s="489"/>
      <x:c r="L69" s="269"/>
      <x:c r="M69" s="269">
        <x:v>420.30000000000001</x:v>
      </x:c>
      <x:c r="N69" s="269"/>
      <x:c r="O69" s="269">
        <x:v>420.30000000000001</x:v>
      </x:c>
      <x:c r="P69" s="269"/>
      <x:c r="Q69" s="269">
        <x:v>420.30000000000001</x:v>
      </x:c>
      <x:c r="R69" s="269"/>
      <x:c r="S69" s="269">
        <x:v>420.30000000000001</x:v>
      </x:c>
      <x:c r="T69" s="217" t="s">
        <x:v>1547</x:v>
      </x:c>
    </x:row>
    <x:row r="70" spans="1:20" s="273" customFormat="1" hidden="1" customHeight="1">
      <x:c r="A70" s="486" t="s">
        <x:v>18</x:v>
      </x:c>
      <x:c r="B70" s="490" t="s">
        <x:v>3048</x:v>
      </x:c>
      <x:c r="C70" s="296" t="s">
        <x:v>1599</x:v>
      </x:c>
      <x:c r="D70" s="269">
        <x:f t="shared" si="18"/>
        <x:v>3405</x:v>
      </x:c>
      <x:c r="E70" s="298" t="s">
        <x:v>1264</x:v>
      </x:c>
      <x:c r="F70" s="500" t="s">
        <x:v>5669</x:v>
      </x:c>
      <x:c r="G70" s="298" t="s">
        <x:v>1292</x:v>
      </x:c>
      <x:c r="H70" s="298"/>
      <x:c r="I70" s="298"/>
      <x:c r="J70" s="501"/>
      <x:c r="K70" s="489"/>
      <x:c r="L70" s="269"/>
      <x:c r="M70" s="269">
        <x:v>3405</x:v>
      </x:c>
      <x:c r="N70" s="269"/>
      <x:c r="O70" s="269">
        <x:v>3405</x:v>
      </x:c>
      <x:c r="P70" s="269"/>
      <x:c r="Q70" s="269">
        <x:v>3405</x:v>
      </x:c>
      <x:c r="R70" s="269"/>
      <x:c r="S70" s="269">
        <x:v>3405</x:v>
      </x:c>
      <x:c r="T70" s="217" t="s">
        <x:v>6778</x:v>
      </x:c>
    </x:row>
    <x:row r="71" spans="1:20" s="273" customFormat="1" hidden="1" customHeight="1">
      <x:c r="A71" s="486" t="s">
        <x:v>18</x:v>
      </x:c>
      <x:c r="B71" s="498" t="s">
        <x:v>1754</x:v>
      </x:c>
      <x:c r="C71" s="296" t="s">
        <x:v>1605</x:v>
      </x:c>
      <x:c r="D71" s="269">
        <x:f t="shared" si="18"/>
        <x:v>2691.9000000000001</x:v>
      </x:c>
      <x:c r="E71" s="298" t="s">
        <x:v>7545</x:v>
      </x:c>
      <x:c r="F71" s="499" t="s">
        <x:v>5618</x:v>
      </x:c>
      <x:c r="G71" s="298" t="s">
        <x:v>21</x:v>
      </x:c>
      <x:c r="H71" s="499"/>
      <x:c r="I71" s="298"/>
      <x:c r="J71" s="298"/>
      <x:c r="K71" s="489"/>
      <x:c r="L71" s="269"/>
      <x:c r="M71" s="269">
        <x:v>2691.9000000000001</x:v>
      </x:c>
      <x:c r="N71" s="269"/>
      <x:c r="O71" s="269">
        <x:v>2691.9000000000001</x:v>
      </x:c>
      <x:c r="P71" s="269"/>
      <x:c r="Q71" s="269"/>
      <x:c r="R71" s="269"/>
      <x:c r="S71" s="269">
        <x:v>2691.9000000000001</x:v>
      </x:c>
      <x:c r="T71" s="217" t="s">
        <x:v>6775</x:v>
      </x:c>
    </x:row>
    <x:row r="72" spans="1:20" ht="69.950000000000003" hidden="1" customHeight="1">
      <x:c r="A72" s="1020" t="s">
        <x:v>2439</x:v>
      </x:c>
      <x:c r="B72" s="979" t="s">
        <x:v>42</x:v>
      </x:c>
      <x:c r="C72" s="264" t="s">
        <x:v>2720</x:v>
      </x:c>
      <x:c r="D72" s="686">
        <x:f>SUM(D$74:D$90)</x:f>
        <x:v>23049.299999999999</x:v>
      </x:c>
      <x:c r="E72" s="307"/>
      <x:c r="F72" s="308"/>
      <x:c r="G72" s="307"/>
      <x:c r="H72" s="308"/>
      <x:c r="I72" s="307"/>
      <x:c r="J72" s="308"/>
      <x:c r="K72" s="685">
        <x:f t="shared" ref="K72:S72" si="19">SUM(K$74:K$90)</x:f>
        <x:v>0</x:v>
      </x:c>
      <x:c r="L72" s="685">
        <x:f t="shared" si="19"/>
        <x:v>3921</x:v>
      </x:c>
      <x:c r="M72" s="685">
        <x:f t="shared" si="19"/>
        <x:v>19128.299999999999</x:v>
      </x:c>
      <x:c r="N72" s="685">
        <x:f t="shared" si="19"/>
        <x:v>786</x:v>
      </x:c>
      <x:c r="O72" s="685">
        <x:f t="shared" si="19"/>
        <x:v>22263.299999999999</x:v>
      </x:c>
      <x:c r="P72" s="685">
        <x:f t="shared" si="19"/>
        <x:v>0</x:v>
      </x:c>
      <x:c r="Q72" s="685">
        <x:f t="shared" si="19"/>
        <x:v>5149</x:v>
      </x:c>
      <x:c r="R72" s="685">
        <x:f t="shared" si="19"/>
        <x:v>16105.299999999999</x:v>
      </x:c>
      <x:c r="S72" s="686">
        <x:f t="shared" si="19"/>
        <x:v>6944</x:v>
      </x:c>
      <x:c r="T72" s="223"/>
    </x:row>
    <x:row r="73" spans="1:20" ht="69.950000000000003" hidden="1" customHeight="1">
      <x:c r="A73" s="1020"/>
      <x:c r="B73" s="980"/>
      <x:c r="C73" s="264" t="s">
        <x:v>1516</x:v>
      </x:c>
      <x:c r="D73" s="309">
        <x:f>COUNTA(D$74:D$90)</x:f>
        <x:v>17</x:v>
      </x:c>
      <x:c r="E73" s="310"/>
      <x:c r="F73" s="311"/>
      <x:c r="G73" s="310"/>
      <x:c r="H73" s="311"/>
      <x:c r="I73" s="310"/>
      <x:c r="J73" s="311"/>
      <x:c r="K73" s="310"/>
      <x:c r="L73" s="311"/>
      <x:c r="M73" s="310"/>
      <x:c r="N73" s="309">
        <x:f t="shared" ref="N73:S73" si="20">COUNTA(N$74:N$90)</x:f>
        <x:v>1</x:v>
      </x:c>
      <x:c r="O73" s="309">
        <x:f t="shared" si="20"/>
        <x:v>16</x:v>
      </x:c>
      <x:c r="P73" s="309">
        <x:f t="shared" si="20"/>
        <x:v>0</x:v>
      </x:c>
      <x:c r="Q73" s="309">
        <x:f t="shared" si="20"/>
        <x:v>5</x:v>
      </x:c>
      <x:c r="R73" s="309">
        <x:f t="shared" si="20"/>
        <x:v>10</x:v>
      </x:c>
      <x:c r="S73" s="310">
        <x:f t="shared" si="20"/>
        <x:v>7</x:v>
      </x:c>
      <x:c r="T73" s="224"/>
    </x:row>
    <x:row r="74" spans="1:20" s="273" customFormat="1" hidden="1" customHeight="1">
      <x:c r="A74" s="720" t="s">
        <x:v>2439</x:v>
      </x:c>
      <x:c r="B74" s="721" t="s">
        <x:v>6227</x:v>
      </x:c>
      <x:c r="C74" s="722" t="s">
        <x:v>3791</x:v>
      </x:c>
      <x:c r="D74" s="728">
        <x:f t="shared" ref="D74:D90" si="21">IF(SUM(K74:M74)=SUM(N74:O74),SUM(K74:M74),"오답")</x:f>
        <x:v>1340</x:v>
      </x:c>
      <x:c r="E74" s="716" t="s">
        <x:v>5629</x:v>
      </x:c>
      <x:c r="F74" s="716" t="s">
        <x:v>5586</x:v>
      </x:c>
      <x:c r="G74" s="724" t="s">
        <x:v>5633</x:v>
      </x:c>
      <x:c r="H74" s="502" t="s">
        <x:v>5633</x:v>
      </x:c>
      <x:c r="I74" s="752"/>
      <x:c r="J74" s="724" t="s">
        <x:v>4332</x:v>
      </x:c>
      <x:c r="K74" s="725"/>
      <x:c r="L74" s="726">
        <x:v>1340</x:v>
      </x:c>
      <x:c r="M74" s="726"/>
      <x:c r="N74" s="727"/>
      <x:c r="O74" s="726">
        <x:v>1340</x:v>
      </x:c>
      <x:c r="P74" s="726"/>
      <x:c r="Q74" s="726"/>
      <x:c r="R74" s="726">
        <x:v>1340</x:v>
      </x:c>
      <x:c r="S74" s="726"/>
      <x:c r="T74" s="729" t="s">
        <x:v>5858</x:v>
      </x:c>
    </x:row>
    <x:row r="75" spans="1:20" s="273" customFormat="1" hidden="1" customHeight="1">
      <x:c r="A75" s="720" t="s">
        <x:v>2439</x:v>
      </x:c>
      <x:c r="B75" s="721" t="s">
        <x:v>3799</x:v>
      </x:c>
      <x:c r="C75" s="722" t="s">
        <x:v>6777</x:v>
      </x:c>
      <x:c r="D75" s="728">
        <x:f t="shared" si="21"/>
        <x:v>5588</x:v>
      </x:c>
      <x:c r="E75" s="716" t="s">
        <x:v>5629</x:v>
      </x:c>
      <x:c r="F75" s="754" t="s">
        <x:v>5480</x:v>
      </x:c>
      <x:c r="G75" s="724" t="s">
        <x:v>5621</x:v>
      </x:c>
      <x:c r="H75" s="724" t="s">
        <x:v>5638</x:v>
      </x:c>
      <x:c r="I75" s="753"/>
      <x:c r="J75" s="724" t="s">
        <x:v>5724</x:v>
      </x:c>
      <x:c r="K75" s="725"/>
      <x:c r="L75" s="306"/>
      <x:c r="M75" s="306">
        <x:v>5588</x:v>
      </x:c>
      <x:c r="N75" s="727"/>
      <x:c r="O75" s="306">
        <x:v>5588</x:v>
      </x:c>
      <x:c r="P75" s="306"/>
      <x:c r="Q75" s="306"/>
      <x:c r="R75" s="306">
        <x:v>5588</x:v>
      </x:c>
      <x:c r="S75" s="726"/>
      <x:c r="T75" s="729" t="s">
        <x:v>6780</x:v>
      </x:c>
    </x:row>
    <x:row r="76" spans="1:20" s="273" customFormat="1" hidden="1" customHeight="1">
      <x:c r="A76" s="720" t="s">
        <x:v>2439</x:v>
      </x:c>
      <x:c r="B76" s="750" t="s">
        <x:v>2651</x:v>
      </x:c>
      <x:c r="C76" s="722" t="s">
        <x:v>6794</x:v>
      </x:c>
      <x:c r="D76" s="728">
        <x:f t="shared" si="21"/>
        <x:v>786</x:v>
      </x:c>
      <x:c r="E76" s="716" t="s">
        <x:v>1560</x:v>
      </x:c>
      <x:c r="F76" s="752"/>
      <x:c r="G76" s="724" t="s">
        <x:v>5566</x:v>
      </x:c>
      <x:c r="H76" s="754" t="s">
        <x:v>1560</x:v>
      </x:c>
      <x:c r="I76" s="752" t="s">
        <x:v>6194</x:v>
      </x:c>
      <x:c r="J76" s="724"/>
      <x:c r="K76" s="725"/>
      <x:c r="L76" s="726">
        <x:v>786</x:v>
      </x:c>
      <x:c r="M76" s="726"/>
      <x:c r="N76" s="727">
        <x:v>786</x:v>
      </x:c>
      <x:c r="O76" s="727"/>
      <x:c r="P76" s="726"/>
      <x:c r="Q76" s="726"/>
      <x:c r="R76" s="727">
        <x:v>786</x:v>
      </x:c>
      <x:c r="S76" s="726"/>
      <x:c r="T76" s="729"/>
    </x:row>
    <x:row r="77" spans="1:20" s="273" customFormat="1" hidden="1" customHeight="1">
      <x:c r="A77" s="720" t="s">
        <x:v>2439</x:v>
      </x:c>
      <x:c r="B77" s="751" t="s">
        <x:v>3037</x:v>
      </x:c>
      <x:c r="C77" s="722" t="s">
        <x:v>4397</x:v>
      </x:c>
      <x:c r="D77" s="728">
        <x:f>IF(SUM(K77:M77)=SUM(N77:O77),SUM(K77:M77),"오답")</x:f>
        <x:v>803</x:v>
      </x:c>
      <x:c r="E77" s="724" t="s">
        <x:v>3482</x:v>
      </x:c>
      <x:c r="F77" s="724" t="s">
        <x:v>3482</x:v>
      </x:c>
      <x:c r="G77" s="720"/>
      <x:c r="H77" s="755"/>
      <x:c r="I77" s="756"/>
      <x:c r="J77" s="720"/>
      <x:c r="K77" s="757"/>
      <x:c r="L77" s="726">
        <x:v>803</x:v>
      </x:c>
      <x:c r="M77" s="727"/>
      <x:c r="N77" s="727"/>
      <x:c r="O77" s="727">
        <x:v>803</x:v>
      </x:c>
      <x:c r="P77" s="727"/>
      <x:c r="Q77" s="727"/>
      <x:c r="R77" s="727"/>
      <x:c r="S77" s="727">
        <x:v>803</x:v>
      </x:c>
      <x:c r="T77" s="729" t="s">
        <x:v>1275</x:v>
      </x:c>
    </x:row>
    <x:row r="78" spans="1:20" s="273" customFormat="1" hidden="1" customHeight="1">
      <x:c r="A78" s="720" t="s">
        <x:v>2439</x:v>
      </x:c>
      <x:c r="B78" s="751" t="s">
        <x:v>2993</x:v>
      </x:c>
      <x:c r="C78" s="722" t="s">
        <x:v>4438</x:v>
      </x:c>
      <x:c r="D78" s="728">
        <x:f>IF(SUM(K78:M78)=SUM(N78:O78),SUM(K78:M78),"오답")</x:f>
        <x:v>992</x:v>
      </x:c>
      <x:c r="E78" s="724" t="s">
        <x:v>3482</x:v>
      </x:c>
      <x:c r="F78" s="724" t="s">
        <x:v>3482</x:v>
      </x:c>
      <x:c r="G78" s="720"/>
      <x:c r="H78" s="755"/>
      <x:c r="I78" s="720"/>
      <x:c r="J78" s="720"/>
      <x:c r="K78" s="757"/>
      <x:c r="L78" s="726">
        <x:v>992</x:v>
      </x:c>
      <x:c r="M78" s="727"/>
      <x:c r="N78" s="727"/>
      <x:c r="O78" s="727">
        <x:v>992</x:v>
      </x:c>
      <x:c r="P78" s="727"/>
      <x:c r="Q78" s="727"/>
      <x:c r="R78" s="727"/>
      <x:c r="S78" s="727">
        <x:v>992</x:v>
      </x:c>
      <x:c r="T78" s="729" t="s">
        <x:v>3557</x:v>
      </x:c>
    </x:row>
    <x:row r="79" spans="1:20" s="273" customFormat="1" hidden="1" customHeight="1">
      <x:c r="A79" s="720" t="s">
        <x:v>2439</x:v>
      </x:c>
      <x:c r="B79" s="721" t="s">
        <x:v>2637</x:v>
      </x:c>
      <x:c r="C79" s="722" t="s">
        <x:v>1584</x:v>
      </x:c>
      <x:c r="D79" s="728">
        <x:f t="shared" si="21"/>
        <x:v>749</x:v>
      </x:c>
      <x:c r="E79" s="716" t="s">
        <x:v>5629</x:v>
      </x:c>
      <x:c r="F79" s="716" t="s">
        <x:v>5586</x:v>
      </x:c>
      <x:c r="G79" s="724"/>
      <x:c r="H79" s="758"/>
      <x:c r="I79" s="753"/>
      <x:c r="J79" s="724"/>
      <x:c r="K79" s="725"/>
      <x:c r="L79" s="726"/>
      <x:c r="M79" s="726">
        <x:v>749</x:v>
      </x:c>
      <x:c r="N79" s="727"/>
      <x:c r="O79" s="726">
        <x:v>749</x:v>
      </x:c>
      <x:c r="P79" s="726"/>
      <x:c r="Q79" s="726">
        <x:v>749</x:v>
      </x:c>
      <x:c r="R79" s="726"/>
      <x:c r="S79" s="726">
        <x:v>749</x:v>
      </x:c>
      <x:c r="T79" s="729" t="s">
        <x:v>5605</x:v>
      </x:c>
    </x:row>
    <x:row r="80" spans="1:20" s="273" customFormat="1" hidden="1" customHeight="1">
      <x:c r="A80" s="720" t="s">
        <x:v>2439</x:v>
      </x:c>
      <x:c r="B80" s="721" t="s">
        <x:v>2665</x:v>
      </x:c>
      <x:c r="C80" s="722" t="s">
        <x:v>1573</x:v>
      </x:c>
      <x:c r="D80" s="728">
        <x:f t="shared" si="21"/>
        <x:v>632</x:v>
      </x:c>
      <x:c r="E80" s="716" t="s">
        <x:v>5629</x:v>
      </x:c>
      <x:c r="F80" s="716" t="s">
        <x:v>5608</x:v>
      </x:c>
      <x:c r="G80" s="724"/>
      <x:c r="H80" s="758"/>
      <x:c r="I80" s="753"/>
      <x:c r="J80" s="724"/>
      <x:c r="K80" s="725"/>
      <x:c r="L80" s="726"/>
      <x:c r="M80" s="726">
        <x:v>632</x:v>
      </x:c>
      <x:c r="N80" s="727"/>
      <x:c r="O80" s="726">
        <x:v>632</x:v>
      </x:c>
      <x:c r="P80" s="726"/>
      <x:c r="Q80" s="726">
        <x:v>632</x:v>
      </x:c>
      <x:c r="R80" s="726"/>
      <x:c r="S80" s="726">
        <x:v>632</x:v>
      </x:c>
      <x:c r="T80" s="729" t="s">
        <x:v>5607</x:v>
      </x:c>
    </x:row>
    <x:row r="81" spans="1:20" s="273" customFormat="1" hidden="1" customHeight="1">
      <x:c r="A81" s="720" t="s">
        <x:v>2439</x:v>
      </x:c>
      <x:c r="B81" s="721" t="s">
        <x:v>2641</x:v>
      </x:c>
      <x:c r="C81" s="722" t="s">
        <x:v>1632</x:v>
      </x:c>
      <x:c r="D81" s="728">
        <x:f t="shared" si="21"/>
        <x:v>2163</x:v>
      </x:c>
      <x:c r="E81" s="716" t="s">
        <x:v>5629</x:v>
      </x:c>
      <x:c r="F81" s="716" t="s">
        <x:v>5586</x:v>
      </x:c>
      <x:c r="G81" s="724"/>
      <x:c r="H81" s="759"/>
      <x:c r="I81" s="753"/>
      <x:c r="J81" s="724"/>
      <x:c r="K81" s="725"/>
      <x:c r="L81" s="760"/>
      <x:c r="M81" s="306">
        <x:v>2163</x:v>
      </x:c>
      <x:c r="N81" s="727"/>
      <x:c r="O81" s="761">
        <x:v>2163</x:v>
      </x:c>
      <x:c r="P81" s="760"/>
      <x:c r="Q81" s="761">
        <x:v>2163</x:v>
      </x:c>
      <x:c r="R81" s="726"/>
      <x:c r="S81" s="761">
        <x:v>2163</x:v>
      </x:c>
      <x:c r="T81" s="729" t="s">
        <x:v>5632</x:v>
      </x:c>
    </x:row>
    <x:row r="82" spans="1:20" s="273" customFormat="1" hidden="1" customHeight="1">
      <x:c r="A82" s="720" t="s">
        <x:v>2439</x:v>
      </x:c>
      <x:c r="B82" s="751" t="s">
        <x:v>3022</x:v>
      </x:c>
      <x:c r="C82" s="722" t="s">
        <x:v>4946</x:v>
      </x:c>
      <x:c r="D82" s="728">
        <x:f>IF(SUM(K82:M82)=SUM(P82:Q82),SUM(K82:M82),"오답")</x:f>
        <x:v>655</x:v>
      </x:c>
      <x:c r="E82" s="724" t="s">
        <x:v>111</x:v>
      </x:c>
      <x:c r="F82" s="724" t="s">
        <x:v>3581</x:v>
      </x:c>
      <x:c r="G82" s="720"/>
      <x:c r="H82" s="762"/>
      <x:c r="I82" s="756"/>
      <x:c r="J82" s="720"/>
      <x:c r="K82" s="757"/>
      <x:c r="L82" s="760"/>
      <x:c r="M82" s="727">
        <x:v>655</x:v>
      </x:c>
      <x:c r="N82" s="727"/>
      <x:c r="O82" s="763">
        <x:v>655</x:v>
      </x:c>
      <x:c r="P82" s="727"/>
      <x:c r="Q82" s="763">
        <x:v>655</x:v>
      </x:c>
      <x:c r="R82" s="757"/>
      <x:c r="S82" s="763">
        <x:v>655</x:v>
      </x:c>
      <x:c r="T82" s="729" t="s">
        <x:v>3589</x:v>
      </x:c>
    </x:row>
    <x:row r="83" spans="1:20" s="273" customFormat="1" hidden="1" customHeight="1">
      <x:c r="A83" s="720" t="s">
        <x:v>2439</x:v>
      </x:c>
      <x:c r="B83" s="731" t="s">
        <x:v>3459</x:v>
      </x:c>
      <x:c r="C83" s="722" t="s">
        <x:v>4301</x:v>
      </x:c>
      <x:c r="D83" s="728">
        <x:f t="shared" si="21"/>
        <x:v>1010.9</x:v>
      </x:c>
      <x:c r="E83" s="724" t="s">
        <x:v>5794</x:v>
      </x:c>
      <x:c r="F83" s="724" t="s">
        <x:v>3458</x:v>
      </x:c>
      <x:c r="G83" s="724" t="s">
        <x:v>5786</x:v>
      </x:c>
      <x:c r="H83" s="765" t="s">
        <x:v>5689</x:v>
      </x:c>
      <x:c r="I83" s="752"/>
      <x:c r="J83" s="724" t="s">
        <x:v>5786</x:v>
      </x:c>
      <x:c r="K83" s="724"/>
      <x:c r="L83" s="727"/>
      <x:c r="M83" s="727">
        <x:v>1010.9</x:v>
      </x:c>
      <x:c r="N83" s="727"/>
      <x:c r="O83" s="727">
        <x:v>1010.9</x:v>
      </x:c>
      <x:c r="P83" s="727"/>
      <x:c r="Q83" s="727"/>
      <x:c r="R83" s="727">
        <x:v>1010.9</x:v>
      </x:c>
      <x:c r="S83" s="727"/>
      <x:c r="T83" s="729" t="s">
        <x:v>6936</x:v>
      </x:c>
    </x:row>
    <x:row r="84" spans="1:20" s="273" customFormat="1" hidden="1" customHeight="1">
      <x:c r="A84" s="720" t="s">
        <x:v>2439</x:v>
      </x:c>
      <x:c r="B84" s="731" t="s">
        <x:v>2504</x:v>
      </x:c>
      <x:c r="C84" s="722" t="s">
        <x:v>6773</x:v>
      </x:c>
      <x:c r="D84" s="728">
        <x:f t="shared" si="21"/>
        <x:v>4765</x:v>
      </x:c>
      <x:c r="E84" s="764" t="s">
        <x:v>5568</x:v>
      </x:c>
      <x:c r="F84" s="764" t="s">
        <x:v>5568</x:v>
      </x:c>
      <x:c r="G84" s="764" t="s">
        <x:v>5568</x:v>
      </x:c>
      <x:c r="H84" s="764" t="s">
        <x:v>5568</x:v>
      </x:c>
      <x:c r="I84" s="724"/>
      <x:c r="J84" s="724"/>
      <x:c r="K84" s="725"/>
      <x:c r="L84" s="728"/>
      <x:c r="M84" s="728">
        <x:v>4765</x:v>
      </x:c>
      <x:c r="N84" s="727"/>
      <x:c r="O84" s="728">
        <x:v>4765</x:v>
      </x:c>
      <x:c r="P84" s="728"/>
      <x:c r="Q84" s="728"/>
      <x:c r="R84" s="728">
        <x:v>4765</x:v>
      </x:c>
      <x:c r="S84" s="727"/>
      <x:c r="T84" s="729" t="s">
        <x:v>6766</x:v>
      </x:c>
    </x:row>
    <x:row r="85" spans="1:20" s="273" customFormat="1" hidden="1" customHeight="1">
      <x:c r="A85" s="720" t="s">
        <x:v>2439</x:v>
      </x:c>
      <x:c r="B85" s="750" t="s">
        <x:v>3049</x:v>
      </x:c>
      <x:c r="C85" s="722" t="s">
        <x:v>5279</x:v>
      </x:c>
      <x:c r="D85" s="728">
        <x:f t="shared" si="21"/>
        <x:v>217</x:v>
      </x:c>
      <x:c r="E85" s="716" t="s">
        <x:v>2360</x:v>
      </x:c>
      <x:c r="F85" s="716" t="s">
        <x:v>2360</x:v>
      </x:c>
      <x:c r="G85" s="724" t="s">
        <x:v>3268</x:v>
      </x:c>
      <x:c r="H85" s="724" t="s">
        <x:v>3268</x:v>
      </x:c>
      <x:c r="I85" s="752"/>
      <x:c r="J85" s="724"/>
      <x:c r="K85" s="725"/>
      <x:c r="L85" s="726"/>
      <x:c r="M85" s="726">
        <x:v>217</x:v>
      </x:c>
      <x:c r="N85" s="727"/>
      <x:c r="O85" s="726">
        <x:v>217</x:v>
      </x:c>
      <x:c r="P85" s="726"/>
      <x:c r="Q85" s="726"/>
      <x:c r="R85" s="727">
        <x:v>217</x:v>
      </x:c>
      <x:c r="S85" s="726"/>
      <x:c r="T85" s="729" t="s">
        <x:v>6096</x:v>
      </x:c>
    </x:row>
    <x:row r="86" spans="1:20" s="273" customFormat="1" hidden="1" customHeight="1">
      <x:c r="A86" s="720" t="s">
        <x:v>2439</x:v>
      </x:c>
      <x:c r="B86" s="721" t="s">
        <x:v>2638</x:v>
      </x:c>
      <x:c r="C86" s="722" t="s">
        <x:v>1595</x:v>
      </x:c>
      <x:c r="D86" s="728">
        <x:f t="shared" si="21"/>
        <x:v>950</x:v>
      </x:c>
      <x:c r="E86" s="716" t="s">
        <x:v>5629</x:v>
      </x:c>
      <x:c r="F86" s="716" t="s">
        <x:v>5586</x:v>
      </x:c>
      <x:c r="G86" s="724"/>
      <x:c r="H86" s="758"/>
      <x:c r="I86" s="753"/>
      <x:c r="J86" s="724"/>
      <x:c r="K86" s="725"/>
      <x:c r="L86" s="760"/>
      <x:c r="M86" s="306">
        <x:v>950</x:v>
      </x:c>
      <x:c r="N86" s="727"/>
      <x:c r="O86" s="761">
        <x:v>950</x:v>
      </x:c>
      <x:c r="P86" s="760"/>
      <x:c r="Q86" s="761">
        <x:v>950</x:v>
      </x:c>
      <x:c r="R86" s="726"/>
      <x:c r="S86" s="761">
        <x:v>950</x:v>
      </x:c>
      <x:c r="T86" s="729" t="s">
        <x:v>5583</x:v>
      </x:c>
    </x:row>
    <x:row r="87" spans="1:20" s="273" customFormat="1" hidden="1" customHeight="1">
      <x:c r="A87" s="720" t="s">
        <x:v>2439</x:v>
      </x:c>
      <x:c r="B87" s="731" t="s">
        <x:v>5797</x:v>
      </x:c>
      <x:c r="C87" s="722" t="s">
        <x:v>5340</x:v>
      </x:c>
      <x:c r="D87" s="728">
        <x:f t="shared" si="21"/>
        <x:v>1074</x:v>
      </x:c>
      <x:c r="E87" s="724" t="s">
        <x:v>5794</x:v>
      </x:c>
      <x:c r="F87" s="724" t="s">
        <x:v>3458</x:v>
      </x:c>
      <x:c r="G87" s="724" t="s">
        <x:v>5803</x:v>
      </x:c>
      <x:c r="H87" s="765" t="s">
        <x:v>5689</x:v>
      </x:c>
      <x:c r="I87" s="752"/>
      <x:c r="J87" s="724" t="s">
        <x:v>5803</x:v>
      </x:c>
      <x:c r="K87" s="724"/>
      <x:c r="L87" s="727"/>
      <x:c r="M87" s="727">
        <x:v>1074</x:v>
      </x:c>
      <x:c r="N87" s="727"/>
      <x:c r="O87" s="727">
        <x:v>1074</x:v>
      </x:c>
      <x:c r="P87" s="727"/>
      <x:c r="Q87" s="727"/>
      <x:c r="R87" s="727">
        <x:v>1074</x:v>
      </x:c>
      <x:c r="S87" s="727"/>
      <x:c r="T87" s="729" t="s">
        <x:v>6936</x:v>
      </x:c>
    </x:row>
    <x:row r="88" spans="1:20" s="273" customFormat="1" hidden="1" customHeight="1">
      <x:c r="A88" s="720" t="s">
        <x:v>2439</x:v>
      </x:c>
      <x:c r="B88" s="750" t="s">
        <x:v>684</x:v>
      </x:c>
      <x:c r="C88" s="722" t="s">
        <x:v>1604</x:v>
      </x:c>
      <x:c r="D88" s="728">
        <x:f t="shared" si="21"/>
        <x:v>525.5</x:v>
      </x:c>
      <x:c r="E88" s="716" t="s">
        <x:v>5609</x:v>
      </x:c>
      <x:c r="F88" s="716" t="s">
        <x:v>5647</x:v>
      </x:c>
      <x:c r="G88" s="724" t="s">
        <x:v>1572</x:v>
      </x:c>
      <x:c r="H88" s="502" t="s">
        <x:v>1555</x:v>
      </x:c>
      <x:c r="I88" s="752"/>
      <x:c r="J88" s="724" t="s">
        <x:v>1572</x:v>
      </x:c>
      <x:c r="K88" s="725"/>
      <x:c r="L88" s="306"/>
      <x:c r="M88" s="306">
        <x:v>525.5</x:v>
      </x:c>
      <x:c r="N88" s="727"/>
      <x:c r="O88" s="306">
        <x:v>525.5</x:v>
      </x:c>
      <x:c r="P88" s="306"/>
      <x:c r="Q88" s="306"/>
      <x:c r="R88" s="306">
        <x:v>525.5</x:v>
      </x:c>
      <x:c r="S88" s="726"/>
      <x:c r="T88" s="729" t="s">
        <x:v>6757</x:v>
      </x:c>
    </x:row>
    <x:row r="89" spans="1:20" s="273" customFormat="1" hidden="1" customHeight="1">
      <x:c r="A89" s="720" t="s">
        <x:v>2439</x:v>
      </x:c>
      <x:c r="B89" s="721" t="s">
        <x:v>611</x:v>
      </x:c>
      <x:c r="C89" s="722" t="s">
        <x:v>1580</x:v>
      </x:c>
      <x:c r="D89" s="728">
        <x:f t="shared" si="21"/>
        <x:v>218.80000000000001</x:v>
      </x:c>
      <x:c r="E89" s="716" t="s">
        <x:v>5651</x:v>
      </x:c>
      <x:c r="F89" s="754" t="s">
        <x:v>3787</x:v>
      </x:c>
      <x:c r="G89" s="724" t="s">
        <x:v>5594</x:v>
      </x:c>
      <x:c r="H89" s="765" t="s">
        <x:v>3179</x:v>
      </x:c>
      <x:c r="I89" s="753"/>
      <x:c r="J89" s="724" t="s">
        <x:v>5594</x:v>
      </x:c>
      <x:c r="K89" s="725"/>
      <x:c r="L89" s="306"/>
      <x:c r="M89" s="306">
        <x:v>218.80000000000001</x:v>
      </x:c>
      <x:c r="N89" s="727"/>
      <x:c r="O89" s="508">
        <x:v>218.80000000000001</x:v>
      </x:c>
      <x:c r="P89" s="306"/>
      <x:c r="Q89" s="508"/>
      <x:c r="R89" s="508">
        <x:v>218.80000000000001</x:v>
      </x:c>
      <x:c r="S89" s="508"/>
      <x:c r="T89" s="729" t="s">
        <x:v>6695</x:v>
      </x:c>
    </x:row>
    <x:row r="90" spans="1:20" s="273" customFormat="1" hidden="1" customHeight="1">
      <x:c r="A90" s="720" t="s">
        <x:v>2439</x:v>
      </x:c>
      <x:c r="B90" s="721" t="s">
        <x:v>2656</x:v>
      </x:c>
      <x:c r="C90" s="722" t="s">
        <x:v>1579</x:v>
      </x:c>
      <x:c r="D90" s="728">
        <x:f t="shared" si="21"/>
        <x:v>580.10000000000002</x:v>
      </x:c>
      <x:c r="E90" s="716" t="s">
        <x:v>5651</x:v>
      </x:c>
      <x:c r="F90" s="754" t="s">
        <x:v>3787</x:v>
      </x:c>
      <x:c r="G90" s="724" t="s">
        <x:v>5643</x:v>
      </x:c>
      <x:c r="H90" s="765" t="s">
        <x:v>3179</x:v>
      </x:c>
      <x:c r="I90" s="752"/>
      <x:c r="J90" s="724" t="s">
        <x:v>5643</x:v>
      </x:c>
      <x:c r="K90" s="725"/>
      <x:c r="L90" s="306"/>
      <x:c r="M90" s="306">
        <x:v>580.10000000000002</x:v>
      </x:c>
      <x:c r="N90" s="727"/>
      <x:c r="O90" s="508">
        <x:v>580.10000000000002</x:v>
      </x:c>
      <x:c r="P90" s="306"/>
      <x:c r="Q90" s="508"/>
      <x:c r="R90" s="508">
        <x:v>580.10000000000002</x:v>
      </x:c>
      <x:c r="S90" s="508"/>
      <x:c r="T90" s="729" t="s">
        <x:v>6695</x:v>
      </x:c>
    </x:row>
    <x:row r="91" spans="1:20" ht="69.950000000000003" hidden="1" customHeight="1">
      <x:c r="A91" s="1020" t="s">
        <x:v>40</x:v>
      </x:c>
      <x:c r="B91" s="979" t="s">
        <x:v>42</x:v>
      </x:c>
      <x:c r="C91" s="587" t="s">
        <x:v>2720</x:v>
      </x:c>
      <x:c r="D91" s="703">
        <x:f>SUM(D$93:D$104)</x:f>
        <x:v>32128.799999999999</x:v>
      </x:c>
      <x:c r="E91" s="704"/>
      <x:c r="F91" s="705"/>
      <x:c r="G91" s="704"/>
      <x:c r="H91" s="705"/>
      <x:c r="I91" s="704"/>
      <x:c r="J91" s="705"/>
      <x:c r="K91" s="706">
        <x:f t="shared" ref="K91:S91" si="22">SUM(K$93:K$104)</x:f>
        <x:v>0</x:v>
      </x:c>
      <x:c r="L91" s="706">
        <x:f t="shared" si="22"/>
        <x:v>32128.799999999999</x:v>
      </x:c>
      <x:c r="M91" s="706">
        <x:f t="shared" si="22"/>
        <x:v>0</x:v>
      </x:c>
      <x:c r="N91" s="706">
        <x:f t="shared" si="22"/>
        <x:v>6485</x:v>
      </x:c>
      <x:c r="O91" s="706">
        <x:f t="shared" si="22"/>
        <x:v>25643.799999999999</x:v>
      </x:c>
      <x:c r="P91" s="706">
        <x:f t="shared" si="22"/>
        <x:v>0</x:v>
      </x:c>
      <x:c r="Q91" s="706">
        <x:f t="shared" si="22"/>
        <x:v>0</x:v>
      </x:c>
      <x:c r="R91" s="706">
        <x:f t="shared" si="22"/>
        <x:v>30474.799999999996</x:v>
      </x:c>
      <x:c r="S91" s="703">
        <x:f t="shared" si="22"/>
        <x:v>1654</x:v>
      </x:c>
      <x:c r="T91" s="223"/>
    </x:row>
    <x:row r="92" spans="1:20" ht="69.950000000000003" hidden="1" customHeight="1">
      <x:c r="A92" s="1020"/>
      <x:c r="B92" s="980"/>
      <x:c r="C92" s="587" t="s">
        <x:v>1516</x:v>
      </x:c>
      <x:c r="D92" s="707">
        <x:f>COUNTA(D$93:D$104)</x:f>
        <x:v>12</x:v>
      </x:c>
      <x:c r="E92" s="333"/>
      <x:c r="F92" s="708"/>
      <x:c r="G92" s="333"/>
      <x:c r="H92" s="708"/>
      <x:c r="I92" s="333"/>
      <x:c r="J92" s="708"/>
      <x:c r="K92" s="333"/>
      <x:c r="L92" s="708"/>
      <x:c r="M92" s="333"/>
      <x:c r="N92" s="707">
        <x:f t="shared" ref="N92:S92" si="23">COUNTA(N$93:N$104)</x:f>
        <x:v>2</x:v>
      </x:c>
      <x:c r="O92" s="707">
        <x:f t="shared" si="23"/>
        <x:v>10</x:v>
      </x:c>
      <x:c r="P92" s="707">
        <x:f t="shared" si="23"/>
        <x:v>0</x:v>
      </x:c>
      <x:c r="Q92" s="707">
        <x:f t="shared" si="23"/>
        <x:v>0</x:v>
      </x:c>
      <x:c r="R92" s="707">
        <x:f t="shared" si="23"/>
        <x:v>10</x:v>
      </x:c>
      <x:c r="S92" s="333">
        <x:f t="shared" si="23"/>
        <x:v>2</x:v>
      </x:c>
      <x:c r="T92" s="224"/>
    </x:row>
    <x:row r="93" spans="1:20" s="273" customFormat="1" hidden="1" customHeight="1">
      <x:c r="A93" s="762" t="s">
        <x:v>40</x:v>
      </x:c>
      <x:c r="B93" s="731" t="s">
        <x:v>594</x:v>
      </x:c>
      <x:c r="C93" s="722" t="s">
        <x:v>3801</x:v>
      </x:c>
      <x:c r="D93" s="728">
        <x:f t="shared" ref="D93:D104" si="24">IF(SUM(K93:M93)=SUM(N93:O93),SUM(K93:M93),"오답")</x:f>
        <x:v>269</x:v>
      </x:c>
      <x:c r="E93" s="764" t="s">
        <x:v>5604</x:v>
      </x:c>
      <x:c r="F93" s="764" t="s">
        <x:v>5644</x:v>
      </x:c>
      <x:c r="G93" s="764"/>
      <x:c r="H93" s="764"/>
      <x:c r="I93" s="764"/>
      <x:c r="J93" s="791"/>
      <x:c r="K93" s="728"/>
      <x:c r="L93" s="511">
        <x:v>269</x:v>
      </x:c>
      <x:c r="M93" s="511"/>
      <x:c r="N93" s="511"/>
      <x:c r="O93" s="511">
        <x:v>269</x:v>
      </x:c>
      <x:c r="P93" s="511"/>
      <x:c r="Q93" s="511"/>
      <x:c r="R93" s="511"/>
      <x:c r="S93" s="511">
        <x:v>269</x:v>
      </x:c>
      <x:c r="T93" s="729" t="s">
        <x:v>3835</x:v>
      </x:c>
    </x:row>
    <x:row r="94" spans="1:20" s="273" customFormat="1" hidden="1" customHeight="1">
      <x:c r="A94" s="762" t="s">
        <x:v>40</x:v>
      </x:c>
      <x:c r="B94" s="731" t="s">
        <x:v>610</x:v>
      </x:c>
      <x:c r="C94" s="722" t="s">
        <x:v>3870</x:v>
      </x:c>
      <x:c r="D94" s="728">
        <x:f t="shared" si="24"/>
        <x:v>2974</x:v>
      </x:c>
      <x:c r="E94" s="764" t="s">
        <x:v>1238</x:v>
      </x:c>
      <x:c r="F94" s="764" t="s">
        <x:v>1187</x:v>
      </x:c>
      <x:c r="G94" s="764" t="s">
        <x:v>1238</x:v>
      </x:c>
      <x:c r="H94" s="764" t="s">
        <x:v>3294</x:v>
      </x:c>
      <x:c r="I94" s="764"/>
      <x:c r="J94" s="764" t="s">
        <x:v>1187</x:v>
      </x:c>
      <x:c r="K94" s="728"/>
      <x:c r="L94" s="728">
        <x:v>2974</x:v>
      </x:c>
      <x:c r="M94" s="511"/>
      <x:c r="N94" s="511"/>
      <x:c r="O94" s="728">
        <x:v>2974</x:v>
      </x:c>
      <x:c r="P94" s="511"/>
      <x:c r="Q94" s="511"/>
      <x:c r="R94" s="728">
        <x:v>2974</x:v>
      </x:c>
      <x:c r="S94" s="728"/>
      <x:c r="T94" s="739" t="s">
        <x:v>6805</x:v>
      </x:c>
    </x:row>
    <x:row r="95" spans="1:20" s="273" customFormat="1" hidden="1" customHeight="1">
      <x:c r="A95" s="762" t="s">
        <x:v>40</x:v>
      </x:c>
      <x:c r="B95" s="792" t="s">
        <x:v>5828</x:v>
      </x:c>
      <x:c r="C95" s="722" t="s">
        <x:v>1557</x:v>
      </x:c>
      <x:c r="D95" s="728">
        <x:f>IF(SUM(K95:M95)=SUM(N95:O95),SUM(K95:M95),"오답")</x:f>
        <x:v>5150.6999999999998</x:v>
      </x:c>
      <x:c r="E95" s="724" t="s">
        <x:v>1260</x:v>
      </x:c>
      <x:c r="F95" s="724" t="s">
        <x:v>5652</x:v>
      </x:c>
      <x:c r="G95" s="350" t="s">
        <x:v>249</x:v>
      </x:c>
      <x:c r="H95" s="350" t="s">
        <x:v>5709</x:v>
      </x:c>
      <x:c r="I95" s="350" t="s">
        <x:v>7006</x:v>
      </x:c>
      <x:c r="J95" s="716" t="s">
        <x:v>3611</x:v>
      </x:c>
      <x:c r="K95" s="725"/>
      <x:c r="L95" s="728">
        <x:v>5150.6999999999998</x:v>
      </x:c>
      <x:c r="M95" s="728"/>
      <x:c r="N95" s="728">
        <x:v>5150.6999999999998</x:v>
      </x:c>
      <x:c r="O95" s="728"/>
      <x:c r="P95" s="728"/>
      <x:c r="Q95" s="793"/>
      <x:c r="R95" s="728">
        <x:v>5150.6999999999998</x:v>
      </x:c>
      <x:c r="S95" s="728"/>
      <x:c r="T95" s="729" t="s">
        <x:v>500</x:v>
      </x:c>
    </x:row>
    <x:row r="96" spans="1:20" s="273" customFormat="1" hidden="1" customHeight="1">
      <x:c r="A96" s="762" t="s">
        <x:v>40</x:v>
      </x:c>
      <x:c r="B96" s="731" t="s">
        <x:v>3794</x:v>
      </x:c>
      <x:c r="C96" s="722" t="s">
        <x:v>1259</x:v>
      </x:c>
      <x:c r="D96" s="728">
        <x:f t="shared" si="24"/>
        <x:v>475.69999999999999</x:v>
      </x:c>
      <x:c r="E96" s="764" t="s">
        <x:v>4535</x:v>
      </x:c>
      <x:c r="F96" s="724" t="s">
        <x:v>5653</x:v>
      </x:c>
      <x:c r="G96" s="764" t="s">
        <x:v>278</x:v>
      </x:c>
      <x:c r="H96" s="764" t="s">
        <x:v>278</x:v>
      </x:c>
      <x:c r="I96" s="764" t="s">
        <x:v>6077</x:v>
      </x:c>
      <x:c r="J96" s="724" t="s">
        <x:v>5653</x:v>
      </x:c>
      <x:c r="K96" s="728"/>
      <x:c r="L96" s="511">
        <x:v>475.69999999999999</x:v>
      </x:c>
      <x:c r="M96" s="511"/>
      <x:c r="N96" s="511"/>
      <x:c r="O96" s="511">
        <x:v>475.69999999999999</x:v>
      </x:c>
      <x:c r="P96" s="511"/>
      <x:c r="Q96" s="511"/>
      <x:c r="R96" s="511">
        <x:v>475.69999999999999</x:v>
      </x:c>
      <x:c r="S96" s="511"/>
      <x:c r="T96" s="729" t="s">
        <x:v>5294</x:v>
      </x:c>
    </x:row>
    <x:row r="97" spans="1:20" s="273" customFormat="1" hidden="1" customHeight="1">
      <x:c r="A97" s="762" t="s">
        <x:v>40</x:v>
      </x:c>
      <x:c r="B97" s="731" t="s">
        <x:v>5700</x:v>
      </x:c>
      <x:c r="C97" s="722" t="s">
        <x:v>5592</x:v>
      </x:c>
      <x:c r="D97" s="728">
        <x:f t="shared" si="24"/>
        <x:v>1334.3</x:v>
      </x:c>
      <x:c r="E97" s="764" t="s">
        <x:v>5620</x:v>
      </x:c>
      <x:c r="F97" s="791"/>
      <x:c r="G97" s="764" t="s">
        <x:v>4427</x:v>
      </x:c>
      <x:c r="H97" s="764" t="s">
        <x:v>389</x:v>
      </x:c>
      <x:c r="I97" s="791" t="s">
        <x:v>6049</x:v>
      </x:c>
      <x:c r="J97" s="794" t="s">
        <x:v>3817</x:v>
      </x:c>
      <x:c r="K97" s="728"/>
      <x:c r="L97" s="511">
        <x:v>1334.3</x:v>
      </x:c>
      <x:c r="M97" s="511"/>
      <x:c r="N97" s="511">
        <x:v>1334.3</x:v>
      </x:c>
      <x:c r="O97" s="511"/>
      <x:c r="P97" s="511"/>
      <x:c r="Q97" s="511"/>
      <x:c r="R97" s="511">
        <x:v>1334.3</x:v>
      </x:c>
      <x:c r="S97" s="511"/>
      <x:c r="T97" s="729" t="s">
        <x:v>6759</x:v>
      </x:c>
    </x:row>
    <x:row r="98" spans="1:20" s="273" customFormat="1" hidden="1" customHeight="1">
      <x:c r="A98" s="762" t="s">
        <x:v>40</x:v>
      </x:c>
      <x:c r="B98" s="731" t="s">
        <x:v>2494</x:v>
      </x:c>
      <x:c r="C98" s="722" t="s">
        <x:v>3807</x:v>
      </x:c>
      <x:c r="D98" s="728">
        <x:f t="shared" si="24"/>
        <x:v>6807</x:v>
      </x:c>
      <x:c r="E98" s="764" t="s">
        <x:v>1238</x:v>
      </x:c>
      <x:c r="F98" s="764" t="s">
        <x:v>5613</x:v>
      </x:c>
      <x:c r="G98" s="764" t="s">
        <x:v>1238</x:v>
      </x:c>
      <x:c r="H98" s="764" t="s">
        <x:v>3294</x:v>
      </x:c>
      <x:c r="I98" s="764"/>
      <x:c r="J98" s="764" t="s">
        <x:v>5688</x:v>
      </x:c>
      <x:c r="K98" s="728"/>
      <x:c r="L98" s="728">
        <x:v>6807</x:v>
      </x:c>
      <x:c r="M98" s="511"/>
      <x:c r="N98" s="511"/>
      <x:c r="O98" s="728">
        <x:v>6807</x:v>
      </x:c>
      <x:c r="P98" s="511"/>
      <x:c r="Q98" s="511"/>
      <x:c r="R98" s="728">
        <x:v>6807</x:v>
      </x:c>
      <x:c r="S98" s="728"/>
      <x:c r="T98" s="739" t="s">
        <x:v>6805</x:v>
      </x:c>
    </x:row>
    <x:row r="99" spans="1:20" s="273" customFormat="1" hidden="1" customHeight="1">
      <x:c r="A99" s="762" t="s">
        <x:v>40</x:v>
      </x:c>
      <x:c r="B99" s="731" t="s">
        <x:v>6956</x:v>
      </x:c>
      <x:c r="C99" s="722" t="s">
        <x:v>497</x:v>
      </x:c>
      <x:c r="D99" s="728">
        <x:f t="shared" si="24"/>
        <x:v>6700</x:v>
      </x:c>
      <x:c r="E99" s="764" t="s">
        <x:v>3476</x:v>
      </x:c>
      <x:c r="F99" s="764" t="s">
        <x:v>530</x:v>
      </x:c>
      <x:c r="G99" s="764" t="s">
        <x:v>4828</x:v>
      </x:c>
      <x:c r="H99" s="764" t="s">
        <x:v>4828</x:v>
      </x:c>
      <x:c r="I99" s="350"/>
      <x:c r="J99" s="764" t="s">
        <x:v>4828</x:v>
      </x:c>
      <x:c r="K99" s="728"/>
      <x:c r="L99" s="511">
        <x:v>6700</x:v>
      </x:c>
      <x:c r="M99" s="511"/>
      <x:c r="N99" s="511"/>
      <x:c r="O99" s="511">
        <x:v>6700</x:v>
      </x:c>
      <x:c r="P99" s="511"/>
      <x:c r="Q99" s="511"/>
      <x:c r="R99" s="511">
        <x:v>6700</x:v>
      </x:c>
      <x:c r="S99" s="511"/>
      <x:c r="T99" s="729" t="s">
        <x:v>5880</x:v>
      </x:c>
    </x:row>
    <x:row r="100" spans="1:20" s="273" customFormat="1" hidden="1" customHeight="1">
      <x:c r="A100" s="762" t="s">
        <x:v>40</x:v>
      </x:c>
      <x:c r="B100" s="731" t="s">
        <x:v>524</x:v>
      </x:c>
      <x:c r="C100" s="722" t="s">
        <x:v>3283</x:v>
      </x:c>
      <x:c r="D100" s="728">
        <x:f t="shared" si="24"/>
        <x:v>379</x:v>
      </x:c>
      <x:c r="E100" s="766" t="s">
        <x:v>269</x:v>
      </x:c>
      <x:c r="F100" s="716" t="s">
        <x:v>168</x:v>
      </x:c>
      <x:c r="G100" s="764" t="s">
        <x:v>2030</x:v>
      </x:c>
      <x:c r="H100" s="764" t="s">
        <x:v>2052</x:v>
      </x:c>
      <x:c r="I100" s="764"/>
      <x:c r="J100" s="764" t="s">
        <x:v>2030</x:v>
      </x:c>
      <x:c r="K100" s="725"/>
      <x:c r="L100" s="727">
        <x:v>379</x:v>
      </x:c>
      <x:c r="M100" s="727"/>
      <x:c r="N100" s="727"/>
      <x:c r="O100" s="727">
        <x:v>379</x:v>
      </x:c>
      <x:c r="P100" s="727"/>
      <x:c r="Q100" s="727"/>
      <x:c r="R100" s="727">
        <x:v>379</x:v>
      </x:c>
      <x:c r="S100" s="727"/>
      <x:c r="T100" s="729" t="s">
        <x:v>476</x:v>
      </x:c>
    </x:row>
    <x:row r="101" spans="1:20" s="273" customFormat="1" hidden="1" customHeight="1">
      <x:c r="A101" s="762" t="s">
        <x:v>40</x:v>
      </x:c>
      <x:c r="B101" s="731" t="s">
        <x:v>2645</x:v>
      </x:c>
      <x:c r="C101" s="722" t="s">
        <x:v>3813</x:v>
      </x:c>
      <x:c r="D101" s="728">
        <x:f t="shared" si="24"/>
        <x:v>4350</x:v>
      </x:c>
      <x:c r="E101" s="764" t="s">
        <x:v>1238</x:v>
      </x:c>
      <x:c r="F101" s="764" t="s">
        <x:v>1187</x:v>
      </x:c>
      <x:c r="G101" s="764" t="s">
        <x:v>1238</x:v>
      </x:c>
      <x:c r="H101" s="716" t="s">
        <x:v>1265</x:v>
      </x:c>
      <x:c r="I101" s="764"/>
      <x:c r="J101" s="764" t="s">
        <x:v>1187</x:v>
      </x:c>
      <x:c r="K101" s="728"/>
      <x:c r="L101" s="728">
        <x:v>4350</x:v>
      </x:c>
      <x:c r="M101" s="511"/>
      <x:c r="N101" s="511"/>
      <x:c r="O101" s="728">
        <x:v>4350</x:v>
      </x:c>
      <x:c r="P101" s="511"/>
      <x:c r="Q101" s="511"/>
      <x:c r="R101" s="728">
        <x:v>4350</x:v>
      </x:c>
      <x:c r="S101" s="728"/>
      <x:c r="T101" s="739" t="s">
        <x:v>6805</x:v>
      </x:c>
    </x:row>
    <x:row r="102" spans="1:20" s="273" customFormat="1" hidden="1" customHeight="1">
      <x:c r="A102" s="762" t="s">
        <x:v>40</x:v>
      </x:c>
      <x:c r="B102" s="731" t="s">
        <x:v>5289</x:v>
      </x:c>
      <x:c r="C102" s="722" t="s">
        <x:v>3834</x:v>
      </x:c>
      <x:c r="D102" s="728">
        <x:f t="shared" si="24"/>
        <x:v>309.10000000000002</x:v>
      </x:c>
      <x:c r="E102" s="764" t="s">
        <x:v>3808</x:v>
      </x:c>
      <x:c r="F102" s="764" t="s">
        <x:v>5328</x:v>
      </x:c>
      <x:c r="G102" s="795" t="s">
        <x:v>21</x:v>
      </x:c>
      <x:c r="H102" s="764" t="s">
        <x:v>5334</x:v>
      </x:c>
      <x:c r="I102" s="764"/>
      <x:c r="J102" s="796" t="s">
        <x:v>21</x:v>
      </x:c>
      <x:c r="K102" s="728"/>
      <x:c r="L102" s="511">
        <x:v>309.10000000000002</x:v>
      </x:c>
      <x:c r="M102" s="511"/>
      <x:c r="N102" s="511"/>
      <x:c r="O102" s="511">
        <x:v>309.10000000000002</x:v>
      </x:c>
      <x:c r="P102" s="511"/>
      <x:c r="Q102" s="511"/>
      <x:c r="R102" s="511">
        <x:v>309.10000000000002</x:v>
      </x:c>
      <x:c r="S102" s="511"/>
      <x:c r="T102" s="729" t="s">
        <x:v>6784</x:v>
      </x:c>
    </x:row>
    <x:row r="103" spans="1:20" s="273" customFormat="1" hidden="1" customHeight="1">
      <x:c r="A103" s="762" t="s">
        <x:v>40</x:v>
      </x:c>
      <x:c r="B103" s="721" t="s">
        <x:v>2680</x:v>
      </x:c>
      <x:c r="C103" s="722" t="s">
        <x:v>3845</x:v>
      </x:c>
      <x:c r="D103" s="728">
        <x:f t="shared" si="24"/>
        <x:v>1385</x:v>
      </x:c>
      <x:c r="E103" s="764" t="s">
        <x:v>5604</x:v>
      </x:c>
      <x:c r="F103" s="764" t="s">
        <x:v>5604</x:v>
      </x:c>
      <x:c r="G103" s="797" t="s">
        <x:v>21</x:v>
      </x:c>
      <x:c r="H103" s="350"/>
      <x:c r="I103" s="350"/>
      <x:c r="J103" s="798" t="s">
        <x:v>21</x:v>
      </x:c>
      <x:c r="K103" s="725"/>
      <x:c r="L103" s="728">
        <x:v>1385</x:v>
      </x:c>
      <x:c r="M103" s="728"/>
      <x:c r="N103" s="728"/>
      <x:c r="O103" s="728">
        <x:v>1385</x:v>
      </x:c>
      <x:c r="P103" s="728"/>
      <x:c r="Q103" s="793"/>
      <x:c r="R103" s="728"/>
      <x:c r="S103" s="728">
        <x:v>1385</x:v>
      </x:c>
      <x:c r="T103" s="729" t="s">
        <x:v>3835</x:v>
      </x:c>
    </x:row>
    <x:row r="104" spans="1:20" s="273" customFormat="1" hidden="1" customHeight="1">
      <x:c r="A104" s="762" t="s">
        <x:v>40</x:v>
      </x:c>
      <x:c r="B104" s="731" t="s">
        <x:v>2662</x:v>
      </x:c>
      <x:c r="C104" s="722" t="s">
        <x:v>3790</x:v>
      </x:c>
      <x:c r="D104" s="728">
        <x:f t="shared" si="24"/>
        <x:v>1995</x:v>
      </x:c>
      <x:c r="E104" s="764" t="s">
        <x:v>1238</x:v>
      </x:c>
      <x:c r="F104" s="764" t="s">
        <x:v>1187</x:v>
      </x:c>
      <x:c r="G104" s="764" t="s">
        <x:v>1238</x:v>
      </x:c>
      <x:c r="H104" s="716" t="s">
        <x:v>1265</x:v>
      </x:c>
      <x:c r="I104" s="764"/>
      <x:c r="J104" s="764" t="s">
        <x:v>1187</x:v>
      </x:c>
      <x:c r="K104" s="728"/>
      <x:c r="L104" s="728">
        <x:v>1995</x:v>
      </x:c>
      <x:c r="M104" s="511"/>
      <x:c r="N104" s="511"/>
      <x:c r="O104" s="728">
        <x:v>1995</x:v>
      </x:c>
      <x:c r="P104" s="511"/>
      <x:c r="Q104" s="511"/>
      <x:c r="R104" s="728">
        <x:v>1995</x:v>
      </x:c>
      <x:c r="S104" s="728"/>
      <x:c r="T104" s="739" t="s">
        <x:v>6805</x:v>
      </x:c>
    </x:row>
    <x:row r="105" spans="1:20" ht="69.950000000000003" hidden="1" customHeight="1">
      <x:c r="A105" s="1019" t="s">
        <x:v>16</x:v>
      </x:c>
      <x:c r="B105" s="979" t="s">
        <x:v>42</x:v>
      </x:c>
      <x:c r="C105" s="264" t="s">
        <x:v>2720</x:v>
      </x:c>
      <x:c r="D105" s="686">
        <x:f>SUM(D$107:D$121)</x:f>
        <x:v>19198.099999999999</x:v>
      </x:c>
      <x:c r="E105" s="308"/>
      <x:c r="F105" s="307"/>
      <x:c r="G105" s="308"/>
      <x:c r="H105" s="307"/>
      <x:c r="I105" s="308"/>
      <x:c r="J105" s="307"/>
      <x:c r="K105" s="686">
        <x:f>SUM(K$107:K$121)</x:f>
        <x:v>74</x:v>
      </x:c>
      <x:c r="L105" s="686">
        <x:f t="shared" ref="L105:S105" si="25">SUM(L$107:L$121)</x:f>
        <x:v>14160.4</x:v>
      </x:c>
      <x:c r="M105" s="686">
        <x:f t="shared" si="25"/>
        <x:v>18820.399999999998</x:v>
      </x:c>
      <x:c r="N105" s="686">
        <x:f>SUM(N$107:N$121)</x:f>
        <x:v>18148.099999999999</x:v>
      </x:c>
      <x:c r="O105" s="686">
        <x:f t="shared" si="25"/>
        <x:v>1050</x:v>
      </x:c>
      <x:c r="P105" s="686">
        <x:f t="shared" si="25"/>
        <x:v>4628</x:v>
      </x:c>
      <x:c r="Q105" s="686">
        <x:f t="shared" si="25"/>
        <x:v>9228.7000000000007</x:v>
      </x:c>
      <x:c r="R105" s="686">
        <x:f t="shared" si="25"/>
        <x:v>22941.099999999995</x:v>
      </x:c>
      <x:c r="S105" s="686">
        <x:f t="shared" si="25"/>
        <x:v>10113.700000000001</x:v>
      </x:c>
      <x:c r="T105" s="225"/>
    </x:row>
    <x:row r="106" spans="1:20" ht="69.950000000000003" hidden="1" customHeight="1">
      <x:c r="A106" s="1020"/>
      <x:c r="B106" s="980"/>
      <x:c r="C106" s="264" t="s">
        <x:v>1516</x:v>
      </x:c>
      <x:c r="D106" s="310">
        <x:f>COUNTA(D$107:D$121)</x:f>
        <x:v>15</x:v>
      </x:c>
      <x:c r="E106" s="311"/>
      <x:c r="F106" s="310"/>
      <x:c r="G106" s="311"/>
      <x:c r="H106" s="310"/>
      <x:c r="I106" s="311"/>
      <x:c r="J106" s="310"/>
      <x:c r="K106" s="311"/>
      <x:c r="L106" s="310"/>
      <x:c r="M106" s="311"/>
      <x:c r="N106" s="310">
        <x:f>COUNTA(N$107:N$121)</x:f>
        <x:v>10</x:v>
      </x:c>
      <x:c r="O106" s="310">
        <x:f t="shared" ref="O106:S106" si="26">COUNTA(O$107:O$121)</x:f>
        <x:v>2</x:v>
      </x:c>
      <x:c r="P106" s="310">
        <x:f t="shared" si="26"/>
        <x:v>1</x:v>
      </x:c>
      <x:c r="Q106" s="310">
        <x:f t="shared" si="26"/>
        <x:v>2</x:v>
      </x:c>
      <x:c r="R106" s="310">
        <x:f t="shared" si="26"/>
        <x:v>11</x:v>
      </x:c>
      <x:c r="S106" s="310">
        <x:f t="shared" si="26"/>
        <x:v>4</x:v>
      </x:c>
      <x:c r="T106" s="232"/>
    </x:row>
    <x:row r="107" spans="1:20" s="273" customFormat="1" hidden="1" customHeight="1">
      <x:c r="A107" s="799" t="s">
        <x:v>16</x:v>
      </x:c>
      <x:c r="B107" s="780" t="s">
        <x:v>600</x:v>
      </x:c>
      <x:c r="C107" s="781" t="s">
        <x:v>4132</x:v>
      </x:c>
      <x:c r="D107" s="782">
        <x:f>IF(SUM(K107:M107)=SUM(N107:O107),SUM(K107:M107),"오답")</x:f>
        <x:v>1525.4000000000001</x:v>
      </x:c>
      <x:c r="E107" s="787" t="s">
        <x:v>3477</x:v>
      </x:c>
      <x:c r="F107" s="787" t="s">
        <x:v>1320</x:v>
      </x:c>
      <x:c r="G107" s="787"/>
      <x:c r="H107" s="787" t="s">
        <x:v>3477</x:v>
      </x:c>
      <x:c r="I107" s="787"/>
      <x:c r="J107" s="786" t="s">
        <x:v>5486</x:v>
      </x:c>
      <x:c r="K107" s="788"/>
      <x:c r="L107" s="789">
        <x:v>1525.4000000000001</x:v>
      </x:c>
      <x:c r="M107" s="789"/>
      <x:c r="N107" s="789">
        <x:v>1525.4000000000001</x:v>
      </x:c>
      <x:c r="O107" s="789"/>
      <x:c r="P107" s="789"/>
      <x:c r="Q107" s="789"/>
      <x:c r="R107" s="789">
        <x:v>1525.4000000000001</x:v>
      </x:c>
      <x:c r="S107" s="789"/>
      <x:c r="T107" s="784" t="s">
        <x:v>6789</x:v>
      </x:c>
    </x:row>
    <x:row r="108" spans="1:20" s="273" customFormat="1" hidden="1" customHeight="1">
      <x:c r="A108" s="799" t="s">
        <x:v>16</x:v>
      </x:c>
      <x:c r="B108" s="780" t="s">
        <x:v>6107</x:v>
      </x:c>
      <x:c r="C108" s="781" t="s">
        <x:v>4803</x:v>
      </x:c>
      <x:c r="D108" s="782">
        <x:f t="shared" ref="D108:D121" si="27">IF(SUM(K108:M108)=SUM(N108:O108),SUM(K108:M108),"오답")</x:f>
        <x:v>6446</x:v>
      </x:c>
      <x:c r="E108" s="787" t="s">
        <x:v>5521</x:v>
      </x:c>
      <x:c r="F108" s="787" t="s">
        <x:v>3610</x:v>
      </x:c>
      <x:c r="G108" s="787"/>
      <x:c r="H108" s="787"/>
      <x:c r="I108" s="787" t="s">
        <x:v>5981</x:v>
      </x:c>
      <x:c r="J108" s="786" t="s">
        <x:v>5485</x:v>
      </x:c>
      <x:c r="K108" s="788"/>
      <x:c r="L108" s="789">
        <x:v>6446</x:v>
      </x:c>
      <x:c r="M108" s="789"/>
      <x:c r="N108" s="789">
        <x:v>6446</x:v>
      </x:c>
      <x:c r="O108" s="789"/>
      <x:c r="P108" s="789"/>
      <x:c r="Q108" s="789"/>
      <x:c r="R108" s="789">
        <x:v>6446</x:v>
      </x:c>
      <x:c r="S108" s="789"/>
      <x:c r="T108" s="784"/>
    </x:row>
    <x:row r="109" spans="1:20" s="273" customFormat="1" hidden="1" customHeight="1">
      <x:c r="A109" s="799" t="s">
        <x:v>16</x:v>
      </x:c>
      <x:c r="B109" s="780" t="s">
        <x:v>623</x:v>
      </x:c>
      <x:c r="C109" s="781" t="s">
        <x:v>3819</x:v>
      </x:c>
      <x:c r="D109" s="782">
        <x:f t="shared" si="27"/>
        <x:v>246.30000000000001</x:v>
      </x:c>
      <x:c r="E109" s="787" t="s">
        <x:v>3615</x:v>
      </x:c>
      <x:c r="F109" s="787" t="s">
        <x:v>3602</x:v>
      </x:c>
      <x:c r="G109" s="787" t="s">
        <x:v>4124</x:v>
      </x:c>
      <x:c r="H109" s="801"/>
      <x:c r="I109" s="818"/>
      <x:c r="J109" s="818"/>
      <x:c r="K109" s="819"/>
      <x:c r="L109" s="789">
        <x:v>246.30000000000001</x:v>
      </x:c>
      <x:c r="M109" s="789"/>
      <x:c r="N109" s="789">
        <x:v>246.30000000000001</x:v>
      </x:c>
      <x:c r="O109" s="809"/>
      <x:c r="P109" s="789"/>
      <x:c r="Q109" s="809"/>
      <x:c r="R109" s="789">
        <x:v>246.30000000000001</x:v>
      </x:c>
      <x:c r="S109" s="788"/>
      <x:c r="T109" s="784"/>
    </x:row>
    <x:row r="110" spans="1:20" s="273" customFormat="1" hidden="1" customHeight="1">
      <x:c r="A110" s="799" t="s">
        <x:v>16</x:v>
      </x:c>
      <x:c r="B110" s="780" t="s">
        <x:v>603</x:v>
      </x:c>
      <x:c r="C110" s="781" t="s">
        <x:v>3529</x:v>
      </x:c>
      <x:c r="D110" s="782" t="str">
        <x:f t="shared" si="27"/>
        <x:v>오답</x:v>
      </x:c>
      <x:c r="E110" s="787" t="s">
        <x:v>5529</x:v>
      </x:c>
      <x:c r="F110" s="786" t="s">
        <x:v>5698</x:v>
      </x:c>
      <x:c r="G110" s="786" t="s">
        <x:v>4156</x:v>
      </x:c>
      <x:c r="H110" s="786"/>
      <x:c r="I110" s="786"/>
      <x:c r="J110" s="786" t="s">
        <x:v>4156</x:v>
      </x:c>
      <x:c r="K110" s="788"/>
      <x:c r="L110" s="789"/>
      <x:c r="M110" s="789">
        <x:v>6042.3999999999996</x:v>
      </x:c>
      <x:c r="N110" s="789"/>
      <x:c r="O110" s="789"/>
      <x:c r="P110" s="789"/>
      <x:c r="Q110" s="789">
        <x:v>6042.3999999999996</x:v>
      </x:c>
      <x:c r="R110" s="789"/>
      <x:c r="S110" s="789">
        <x:v>6042.3999999999996</x:v>
      </x:c>
      <x:c r="T110" s="820" t="s">
        <x:v>6711</x:v>
      </x:c>
    </x:row>
    <x:row r="111" spans="1:20" s="273" customFormat="1" hidden="1" customHeight="1">
      <x:c r="A111" s="799" t="s">
        <x:v>16</x:v>
      </x:c>
      <x:c r="B111" s="780" t="s">
        <x:v>65</x:v>
      </x:c>
      <x:c r="C111" s="781" t="s">
        <x:v>5281</x:v>
      </x:c>
      <x:c r="D111" s="782">
        <x:f t="shared" si="27"/>
        <x:v>437</x:v>
      </x:c>
      <x:c r="E111" s="787" t="s">
        <x:v>1273</x:v>
      </x:c>
      <x:c r="F111" s="786" t="s">
        <x:v>3194</x:v>
      </x:c>
      <x:c r="G111" s="786"/>
      <x:c r="H111" s="786" t="s">
        <x:v>4159</x:v>
      </x:c>
      <x:c r="I111" s="786" t="s">
        <x:v>5992</x:v>
      </x:c>
      <x:c r="J111" s="786" t="s">
        <x:v>1328</x:v>
      </x:c>
      <x:c r="K111" s="821">
        <x:v>74</x:v>
      </x:c>
      <x:c r="L111" s="789">
        <x:v>363</x:v>
      </x:c>
      <x:c r="M111" s="809"/>
      <x:c r="N111" s="789">
        <x:v>437</x:v>
      </x:c>
      <x:c r="O111" s="809"/>
      <x:c r="P111" s="789"/>
      <x:c r="Q111" s="809"/>
      <x:c r="R111" s="789">
        <x:v>437</x:v>
      </x:c>
      <x:c r="S111" s="789"/>
      <x:c r="T111" s="784" t="s">
        <x:v>3828</x:v>
      </x:c>
    </x:row>
    <x:row r="112" spans="1:20" s="273" customFormat="1" hidden="1" customHeight="1">
      <x:c r="A112" s="799" t="s">
        <x:v>16</x:v>
      </x:c>
      <x:c r="B112" s="780" t="s">
        <x:v>624</x:v>
      </x:c>
      <x:c r="C112" s="781" t="s">
        <x:v>5735</x:v>
      </x:c>
      <x:c r="D112" s="782">
        <x:f t="shared" si="27"/>
        <x:v>4253</x:v>
      </x:c>
      <x:c r="E112" s="787" t="s">
        <x:v>1325</x:v>
      </x:c>
      <x:c r="F112" s="787" t="s">
        <x:v>7514</x:v>
      </x:c>
      <x:c r="G112" s="787" t="s">
        <x:v>247</x:v>
      </x:c>
      <x:c r="H112" s="787" t="s">
        <x:v>3526</x:v>
      </x:c>
      <x:c r="I112" s="787"/>
      <x:c r="J112" s="787" t="s">
        <x:v>3491</x:v>
      </x:c>
      <x:c r="K112" s="822"/>
      <x:c r="L112" s="789">
        <x:v>4253</x:v>
      </x:c>
      <x:c r="M112" s="823">
        <x:v>0</x:v>
      </x:c>
      <x:c r="N112" s="727">
        <x:v>4253</x:v>
      </x:c>
      <x:c r="O112" s="823"/>
      <x:c r="P112" s="789"/>
      <x:c r="Q112" s="823"/>
      <x:c r="R112" s="823">
        <x:v>4253</x:v>
      </x:c>
      <x:c r="S112" s="789"/>
      <x:c r="T112" s="784"/>
    </x:row>
    <x:row r="113" spans="1:20" s="273" customFormat="1" hidden="1" customHeight="1">
      <x:c r="A113" s="799" t="s">
        <x:v>16</x:v>
      </x:c>
      <x:c r="B113" s="780" t="s">
        <x:v>6088</x:v>
      </x:c>
      <x:c r="C113" s="781" t="s">
        <x:v>1575</x:v>
      </x:c>
      <x:c r="D113" s="782">
        <x:f t="shared" si="27"/>
        <x:v>433</x:v>
      </x:c>
      <x:c r="E113" s="787" t="s">
        <x:v>3514</x:v>
      </x:c>
      <x:c r="F113" s="787" t="s">
        <x:v>4177</x:v>
      </x:c>
      <x:c r="G113" s="787"/>
      <x:c r="H113" s="818"/>
      <x:c r="I113" s="818"/>
      <x:c r="J113" s="818"/>
      <x:c r="K113" s="789"/>
      <x:c r="L113" s="789"/>
      <x:c r="M113" s="789">
        <x:v>433</x:v>
      </x:c>
      <x:c r="N113" s="727">
        <x:v>433</x:v>
      </x:c>
      <x:c r="O113" s="789"/>
      <x:c r="P113" s="789"/>
      <x:c r="Q113" s="789"/>
      <x:c r="R113" s="789"/>
      <x:c r="S113" s="789">
        <x:v>433</x:v>
      </x:c>
      <x:c r="T113" s="784" t="s">
        <x:v>5162</x:v>
      </x:c>
    </x:row>
    <x:row r="114" spans="1:20" s="273" customFormat="1" hidden="1" customHeight="1">
      <x:c r="A114" s="799" t="s">
        <x:v>16</x:v>
      </x:c>
      <x:c r="B114" s="780" t="s">
        <x:v>2647</x:v>
      </x:c>
      <x:c r="C114" s="781" t="s">
        <x:v>5737</x:v>
      </x:c>
      <x:c r="D114" s="782" t="str">
        <x:f t="shared" si="27"/>
        <x:v>오답</x:v>
      </x:c>
      <x:c r="E114" s="786" t="s">
        <x:v>1307</x:v>
      </x:c>
      <x:c r="F114" s="786" t="s">
        <x:v>1298</x:v>
      </x:c>
      <x:c r="G114" s="786" t="s">
        <x:v>5476</x:v>
      </x:c>
      <x:c r="H114" s="786" t="s">
        <x:v>5708</x:v>
      </x:c>
      <x:c r="I114" s="786"/>
      <x:c r="J114" s="786" t="s">
        <x:v>5476</x:v>
      </x:c>
      <x:c r="K114" s="788"/>
      <x:c r="L114" s="789"/>
      <x:c r="M114" s="789">
        <x:v>4628</x:v>
      </x:c>
      <x:c r="N114" s="789"/>
      <x:c r="O114" s="789"/>
      <x:c r="P114" s="789">
        <x:v>4628</x:v>
      </x:c>
      <x:c r="Q114" s="789"/>
      <x:c r="R114" s="789">
        <x:v>4628</x:v>
      </x:c>
      <x:c r="S114" s="809"/>
      <x:c r="T114" s="784" t="s">
        <x:v>5842</x:v>
      </x:c>
    </x:row>
    <x:row r="115" spans="1:20" s="273" customFormat="1" hidden="1" customHeight="1">
      <x:c r="A115" s="799" t="s">
        <x:v>16</x:v>
      </x:c>
      <x:c r="B115" s="780" t="s">
        <x:v>657</x:v>
      </x:c>
      <x:c r="C115" s="781" t="s">
        <x:v>4400</x:v>
      </x:c>
      <x:c r="D115" s="782">
        <x:f t="shared" si="27"/>
        <x:v>452</x:v>
      </x:c>
      <x:c r="E115" s="787" t="s">
        <x:v>1273</x:v>
      </x:c>
      <x:c r="F115" s="787" t="s">
        <x:v>1273</x:v>
      </x:c>
      <x:c r="G115" s="787"/>
      <x:c r="H115" s="787"/>
      <x:c r="I115" s="787"/>
      <x:c r="J115" s="787"/>
      <x:c r="K115" s="822"/>
      <x:c r="L115" s="789"/>
      <x:c r="M115" s="823">
        <x:v>452</x:v>
      </x:c>
      <x:c r="N115" s="789"/>
      <x:c r="O115" s="823">
        <x:v>452</x:v>
      </x:c>
      <x:c r="P115" s="789"/>
      <x:c r="Q115" s="823"/>
      <x:c r="R115" s="823"/>
      <x:c r="S115" s="789">
        <x:v>452</x:v>
      </x:c>
      <x:c r="T115" s="784"/>
    </x:row>
    <x:row r="116" spans="1:20" s="273" customFormat="1" hidden="1" customHeight="1">
      <x:c r="A116" s="799" t="s">
        <x:v>16</x:v>
      </x:c>
      <x:c r="B116" s="790" t="s">
        <x:v>1495</x:v>
      </x:c>
      <x:c r="C116" s="781" t="s">
        <x:v>6012</x:v>
      </x:c>
      <x:c r="D116" s="782">
        <x:f t="shared" si="27"/>
        <x:v>598</x:v>
      </x:c>
      <x:c r="E116" s="787" t="s">
        <x:v>5484</x:v>
      </x:c>
      <x:c r="F116" s="787" t="s">
        <x:v>5484</x:v>
      </x:c>
      <x:c r="G116" s="808" t="s">
        <x:v>21</x:v>
      </x:c>
      <x:c r="H116" s="787" t="s">
        <x:v>1232</x:v>
      </x:c>
      <x:c r="I116" s="808"/>
      <x:c r="J116" s="808" t="s">
        <x:v>21</x:v>
      </x:c>
      <x:c r="K116" s="824"/>
      <x:c r="L116" s="824"/>
      <x:c r="M116" s="825">
        <x:v>598</x:v>
      </x:c>
      <x:c r="N116" s="825"/>
      <x:c r="O116" s="825">
        <x:v>598</x:v>
      </x:c>
      <x:c r="P116" s="825"/>
      <x:c r="Q116" s="825"/>
      <x:c r="R116" s="825">
        <x:v>598</x:v>
      </x:c>
      <x:c r="S116" s="825"/>
      <x:c r="T116" s="784" t="s">
        <x:v>5286</x:v>
      </x:c>
    </x:row>
    <x:row r="117" spans="1:20" s="273" customFormat="1" hidden="1" customHeight="1">
      <x:c r="A117" s="799" t="s">
        <x:v>16</x:v>
      </x:c>
      <x:c r="B117" s="780" t="s">
        <x:v>5295</x:v>
      </x:c>
      <x:c r="C117" s="781" t="s">
        <x:v>4953</x:v>
      </x:c>
      <x:c r="D117" s="782">
        <x:f t="shared" si="27"/>
        <x:v>717.20000000000005</x:v>
      </x:c>
      <x:c r="E117" s="787" t="s">
        <x:v>3537</x:v>
      </x:c>
      <x:c r="F117" s="826" t="s">
        <x:v>5523</x:v>
      </x:c>
      <x:c r="G117" s="786"/>
      <x:c r="H117" s="786"/>
      <x:c r="I117" s="786" t="s">
        <x:v>6016</x:v>
      </x:c>
      <x:c r="J117" s="786"/>
      <x:c r="K117" s="788"/>
      <x:c r="L117" s="789"/>
      <x:c r="M117" s="789">
        <x:v>717.20000000000005</x:v>
      </x:c>
      <x:c r="N117" s="789">
        <x:v>717.20000000000005</x:v>
      </x:c>
      <x:c r="O117" s="789"/>
      <x:c r="P117" s="789"/>
      <x:c r="Q117" s="789"/>
      <x:c r="R117" s="789">
        <x:v>717.20000000000005</x:v>
      </x:c>
      <x:c r="S117" s="789"/>
      <x:c r="T117" s="784" t="s">
        <x:v>2685</x:v>
      </x:c>
    </x:row>
    <x:row r="118" spans="1:20" s="273" customFormat="1" hidden="1" customHeight="1">
      <x:c r="A118" s="799" t="s">
        <x:v>16</x:v>
      </x:c>
      <x:c r="B118" s="780" t="s">
        <x:v>650</x:v>
      </x:c>
      <x:c r="C118" s="781" t="s">
        <x:v>4406</x:v>
      </x:c>
      <x:c r="D118" s="782">
        <x:f t="shared" si="27"/>
        <x:v>2064</x:v>
      </x:c>
      <x:c r="E118" s="787" t="s">
        <x:v>1273</x:v>
      </x:c>
      <x:c r="F118" s="786" t="s">
        <x:v>1273</x:v>
      </x:c>
      <x:c r="G118" s="786" t="s">
        <x:v>5747</x:v>
      </x:c>
      <x:c r="H118" s="786"/>
      <x:c r="I118" s="786"/>
      <x:c r="J118" s="786" t="s">
        <x:v>4786</x:v>
      </x:c>
      <x:c r="K118" s="788"/>
      <x:c r="L118" s="789"/>
      <x:c r="M118" s="789">
        <x:v>2064</x:v>
      </x:c>
      <x:c r="N118" s="789">
        <x:v>2064</x:v>
      </x:c>
      <x:c r="O118" s="789"/>
      <x:c r="P118" s="789"/>
      <x:c r="Q118" s="789"/>
      <x:c r="R118" s="789">
        <x:v>2064</x:v>
      </x:c>
      <x:c r="S118" s="789"/>
      <x:c r="T118" s="784" t="s">
        <x:v>3843</x:v>
      </x:c>
    </x:row>
    <x:row r="119" spans="1:20" s="273" customFormat="1" hidden="1" customHeight="1">
      <x:c r="A119" s="799" t="s">
        <x:v>16</x:v>
      </x:c>
      <x:c r="B119" s="780" t="s">
        <x:v>3018</x:v>
      </x:c>
      <x:c r="C119" s="781" t="s">
        <x:v>3506</x:v>
      </x:c>
      <x:c r="D119" s="782" t="str">
        <x:f t="shared" si="27"/>
        <x:v>오답</x:v>
      </x:c>
      <x:c r="E119" s="787" t="s">
        <x:v>1322</x:v>
      </x:c>
      <x:c r="F119" s="783" t="s">
        <x:v>1301</x:v>
      </x:c>
      <x:c r="G119" s="786" t="s">
        <x:v>1286</x:v>
      </x:c>
      <x:c r="H119" s="786"/>
      <x:c r="I119" s="786"/>
      <x:c r="J119" s="786" t="s">
        <x:v>5765</x:v>
      </x:c>
      <x:c r="K119" s="788"/>
      <x:c r="L119" s="789">
        <x:v>89.099999999999994</x:v>
      </x:c>
      <x:c r="M119" s="819">
        <x:v>3097.1999999999998</x:v>
      </x:c>
      <x:c r="N119" s="789"/>
      <x:c r="O119" s="819"/>
      <x:c r="P119" s="789"/>
      <x:c r="Q119" s="819">
        <x:v>3186.3000000000002</x:v>
      </x:c>
      <x:c r="R119" s="827"/>
      <x:c r="S119" s="827">
        <x:v>3186.3000000000002</x:v>
      </x:c>
      <x:c r="T119" s="784" t="s">
        <x:v>3852</x:v>
      </x:c>
    </x:row>
    <x:row r="120" spans="1:20" s="273" customFormat="1" hidden="1" customHeight="1">
      <x:c r="A120" s="799" t="s">
        <x:v>16</x:v>
      </x:c>
      <x:c r="B120" s="780" t="s">
        <x:v>464</x:v>
      </x:c>
      <x:c r="C120" s="781" t="s">
        <x:v>4966</x:v>
      </x:c>
      <x:c r="D120" s="782">
        <x:f t="shared" si="27"/>
        <x:v>788.60000000000002</x:v>
      </x:c>
      <x:c r="E120" s="828" t="s">
        <x:v>3537</x:v>
      </x:c>
      <x:c r="F120" s="826" t="s">
        <x:v>5523</x:v>
      </x:c>
      <x:c r="G120" s="826"/>
      <x:c r="H120" s="826"/>
      <x:c r="I120" s="786" t="s">
        <x:v>6016</x:v>
      </x:c>
      <x:c r="J120" s="826"/>
      <x:c r="K120" s="829"/>
      <x:c r="L120" s="830"/>
      <x:c r="M120" s="830">
        <x:v>788.60000000000002</x:v>
      </x:c>
      <x:c r="N120" s="830">
        <x:v>788.60000000000002</x:v>
      </x:c>
      <x:c r="O120" s="830"/>
      <x:c r="P120" s="830"/>
      <x:c r="Q120" s="830"/>
      <x:c r="R120" s="830">
        <x:v>788.60000000000002</x:v>
      </x:c>
      <x:c r="S120" s="830"/>
      <x:c r="T120" s="802" t="s">
        <x:v>2685</x:v>
      </x:c>
    </x:row>
    <x:row r="121" spans="1:20" s="273" customFormat="1" hidden="1" customHeight="1">
      <x:c r="A121" s="799" t="s">
        <x:v>16</x:v>
      </x:c>
      <x:c r="B121" s="780" t="s">
        <x:v>617</x:v>
      </x:c>
      <x:c r="C121" s="781" t="s">
        <x:v>4136</x:v>
      </x:c>
      <x:c r="D121" s="831">
        <x:f t="shared" si="27"/>
        <x:v>1237.5999999999999</x:v>
      </x:c>
      <x:c r="E121" s="786" t="s">
        <x:v>3593</x:v>
      </x:c>
      <x:c r="F121" s="786" t="s">
        <x:v>3600</x:v>
      </x:c>
      <x:c r="G121" s="786" t="s">
        <x:v>4425</x:v>
      </x:c>
      <x:c r="H121" s="786" t="s">
        <x:v>3480</x:v>
      </x:c>
      <x:c r="I121" s="786" t="s">
        <x:v>6013</x:v>
      </x:c>
      <x:c r="J121" s="786" t="s">
        <x:v>5581</x:v>
      </x:c>
      <x:c r="K121" s="788"/>
      <x:c r="L121" s="789">
        <x:v>1237.5999999999999</x:v>
      </x:c>
      <x:c r="M121" s="789"/>
      <x:c r="N121" s="789">
        <x:v>1237.5999999999999</x:v>
      </x:c>
      <x:c r="O121" s="789"/>
      <x:c r="P121" s="832"/>
      <x:c r="Q121" s="789"/>
      <x:c r="R121" s="789">
        <x:v>1237.5999999999999</x:v>
      </x:c>
      <x:c r="S121" s="789"/>
      <x:c r="T121" s="802" t="s">
        <x:v>2666</x:v>
      </x:c>
    </x:row>
    <x:row r="122" spans="1:20" ht="69.950000000000003" hidden="1" customHeight="1">
      <x:c r="A122" s="1019" t="s">
        <x:v>30</x:v>
      </x:c>
      <x:c r="B122" s="979" t="s">
        <x:v>42</x:v>
      </x:c>
      <x:c r="C122" s="264" t="s">
        <x:v>2720</x:v>
      </x:c>
      <x:c r="D122" s="686">
        <x:f>SUM(D$124:D$143)</x:f>
        <x:v>11233.4</x:v>
      </x:c>
      <x:c r="E122" s="307"/>
      <x:c r="F122" s="308"/>
      <x:c r="G122" s="307"/>
      <x:c r="H122" s="308"/>
      <x:c r="I122" s="307"/>
      <x:c r="J122" s="308"/>
      <x:c r="K122" s="685">
        <x:f>SUM(K$124:K$143)</x:f>
        <x:v>0</x:v>
      </x:c>
      <x:c r="L122" s="685">
        <x:f>SUM(L$124:L$143)</x:f>
        <x:v>5613</x:v>
      </x:c>
      <x:c r="M122" s="685">
        <x:f t="shared" ref="M122:S122" si="28">SUM(M$124:M$143)</x:f>
        <x:v>18030.299999999999</x:v>
      </x:c>
      <x:c r="N122" s="685">
        <x:f t="shared" si="28"/>
        <x:v>3708.3999999999996</x:v>
      </x:c>
      <x:c r="O122" s="685">
        <x:f t="shared" si="28"/>
        <x:v>7525</x:v>
      </x:c>
      <x:c r="P122" s="685">
        <x:f t="shared" si="28"/>
        <x:v>0</x:v>
      </x:c>
      <x:c r="Q122" s="685">
        <x:f t="shared" si="28"/>
        <x:v>12409.9</x:v>
      </x:c>
      <x:c r="R122" s="685">
        <x:f t="shared" si="28"/>
        <x:v>4634.3999999999996</x:v>
      </x:c>
      <x:c r="S122" s="686">
        <x:f t="shared" si="28"/>
        <x:v>19008.899999999998</x:v>
      </x:c>
      <x:c r="T122" s="226"/>
    </x:row>
    <x:row r="123" spans="1:20" ht="69.950000000000003" hidden="1" customHeight="1">
      <x:c r="A123" s="1020"/>
      <x:c r="B123" s="980"/>
      <x:c r="C123" s="264" t="s">
        <x:v>1516</x:v>
      </x:c>
      <x:c r="D123" s="309">
        <x:f>COUNTA(D$124:D$143)</x:f>
        <x:v>20</x:v>
      </x:c>
      <x:c r="E123" s="310"/>
      <x:c r="F123" s="311"/>
      <x:c r="G123" s="310"/>
      <x:c r="H123" s="311"/>
      <x:c r="I123" s="310"/>
      <x:c r="J123" s="311"/>
      <x:c r="K123" s="310"/>
      <x:c r="L123" s="311"/>
      <x:c r="M123" s="310"/>
      <x:c r="N123" s="309">
        <x:f>COUNTA(N$124:N$143)</x:f>
        <x:v>3</x:v>
      </x:c>
      <x:c r="O123" s="309">
        <x:f t="shared" ref="O123:S123" si="29">COUNTA(O$124:O$143)</x:f>
        <x:v>8</x:v>
      </x:c>
      <x:c r="P123" s="309">
        <x:f t="shared" si="29"/>
        <x:v>0</x:v>
      </x:c>
      <x:c r="Q123" s="309">
        <x:f t="shared" si="29"/>
        <x:v>9</x:v>
      </x:c>
      <x:c r="R123" s="309">
        <x:f t="shared" si="29"/>
        <x:v>5</x:v>
      </x:c>
      <x:c r="S123" s="310">
        <x:f t="shared" si="29"/>
        <x:v>15</x:v>
      </x:c>
      <x:c r="T123" s="224"/>
    </x:row>
    <x:row r="124" spans="1:20" s="273" customFormat="1" hidden="1" customHeight="1">
      <x:c r="A124" s="719" t="s">
        <x:v>30</x:v>
      </x:c>
      <x:c r="B124" s="750" t="s">
        <x:v>2652</x:v>
      </x:c>
      <x:c r="C124" s="722" t="s">
        <x:v>6758</x:v>
      </x:c>
      <x:c r="D124" s="839">
        <x:f t="shared" ref="D124:D143" si="30">IF(SUM(K124:M124)=SUM(N124:O124),SUM(K124:M124),"오답")</x:f>
        <x:v>1297.3</x:v>
      </x:c>
      <x:c r="E124" s="840" t="s">
        <x:v>1279</x:v>
      </x:c>
      <x:c r="F124" s="840"/>
      <x:c r="G124" s="840" t="s">
        <x:v>3478</x:v>
      </x:c>
      <x:c r="H124" s="840" t="s">
        <x:v>3606</x:v>
      </x:c>
      <x:c r="I124" s="840"/>
      <x:c r="J124" s="840" t="s">
        <x:v>3478</x:v>
      </x:c>
      <x:c r="K124" s="841"/>
      <x:c r="L124" s="842">
        <x:v>1297.3</x:v>
      </x:c>
      <x:c r="M124" s="842"/>
      <x:c r="N124" s="842">
        <x:v>1297.3</x:v>
      </x:c>
      <x:c r="O124" s="842"/>
      <x:c r="P124" s="842"/>
      <x:c r="Q124" s="842"/>
      <x:c r="R124" s="842">
        <x:v>1297.3</x:v>
      </x:c>
      <x:c r="S124" s="842"/>
      <x:c r="T124" s="843" t="s">
        <x:v>55</x:v>
      </x:c>
    </x:row>
    <x:row r="125" spans="1:20" s="273" customFormat="1" hidden="1" customHeight="1">
      <x:c r="A125" s="719" t="s">
        <x:v>30</x:v>
      </x:c>
      <x:c r="B125" s="750" t="s">
        <x:v>621</x:v>
      </x:c>
      <x:c r="C125" s="722" t="s">
        <x:v>6779</x:v>
      </x:c>
      <x:c r="D125" s="839">
        <x:f t="shared" si="30"/>
        <x:v>1226.0999999999999</x:v>
      </x:c>
      <x:c r="E125" s="718" t="s">
        <x:v>1279</x:v>
      </x:c>
      <x:c r="F125" s="719"/>
      <x:c r="G125" s="718" t="s">
        <x:v>3478</x:v>
      </x:c>
      <x:c r="H125" s="718" t="s">
        <x:v>3606</x:v>
      </x:c>
      <x:c r="I125" s="719"/>
      <x:c r="J125" s="718" t="s">
        <x:v>3478</x:v>
      </x:c>
      <x:c r="K125" s="844"/>
      <x:c r="L125" s="726">
        <x:v>1226.0999999999999</x:v>
      </x:c>
      <x:c r="M125" s="726"/>
      <x:c r="N125" s="726">
        <x:v>1226.0999999999999</x:v>
      </x:c>
      <x:c r="O125" s="726"/>
      <x:c r="P125" s="726"/>
      <x:c r="Q125" s="726"/>
      <x:c r="R125" s="726">
        <x:v>1226.0999999999999</x:v>
      </x:c>
      <x:c r="S125" s="726"/>
      <x:c r="T125" s="729" t="s">
        <x:v>55</x:v>
      </x:c>
    </x:row>
    <x:row r="126" spans="1:20" s="273" customFormat="1" hidden="1" customHeight="1">
      <x:c r="A126" s="719" t="s">
        <x:v>30</x:v>
      </x:c>
      <x:c r="B126" s="731" t="s">
        <x:v>6910</x:v>
      </x:c>
      <x:c r="C126" s="722" t="s">
        <x:v>6415</x:v>
      </x:c>
      <x:c r="D126" s="839">
        <x:f t="shared" si="30"/>
        <x:v>2774</x:v>
      </x:c>
      <x:c r="E126" s="764" t="s">
        <x:v>3609</x:v>
      </x:c>
      <x:c r="F126" s="791"/>
      <x:c r="G126" s="791"/>
      <x:c r="H126" s="718"/>
      <x:c r="I126" s="718"/>
      <x:c r="J126" s="791"/>
      <x:c r="K126" s="728"/>
      <x:c r="L126" s="728">
        <x:v>2774</x:v>
      </x:c>
      <x:c r="M126" s="726"/>
      <x:c r="N126" s="757"/>
      <x:c r="O126" s="520">
        <x:v>2774</x:v>
      </x:c>
      <x:c r="P126" s="726"/>
      <x:c r="Q126" s="726"/>
      <x:c r="R126" s="726"/>
      <x:c r="S126" s="520">
        <x:v>2774</x:v>
      </x:c>
      <x:c r="T126" s="729"/>
    </x:row>
    <x:row r="127" spans="1:20" s="273" customFormat="1" hidden="1" customHeight="1">
      <x:c r="A127" s="719" t="s">
        <x:v>30</x:v>
      </x:c>
      <x:c r="B127" s="721" t="s">
        <x:v>3844</x:v>
      </x:c>
      <x:c r="C127" s="722" t="s">
        <x:v>3810</x:v>
      </x:c>
      <x:c r="D127" s="839" t="str">
        <x:f t="shared" si="30"/>
        <x:v>오답</x:v>
      </x:c>
      <x:c r="E127" s="724" t="s">
        <x:v>3565</x:v>
      </x:c>
      <x:c r="F127" s="724" t="s">
        <x:v>3565</x:v>
      </x:c>
      <x:c r="G127" s="718" t="s">
        <x:v>3827</x:v>
      </x:c>
      <x:c r="H127" s="724"/>
      <x:c r="I127" s="724"/>
      <x:c r="J127" s="718" t="s">
        <x:v>3827</x:v>
      </x:c>
      <x:c r="K127" s="844"/>
      <x:c r="L127" s="726"/>
      <x:c r="M127" s="726">
        <x:v>439</x:v>
      </x:c>
      <x:c r="N127" s="726"/>
      <x:c r="O127" s="726"/>
      <x:c r="P127" s="726"/>
      <x:c r="Q127" s="726">
        <x:v>439</x:v>
      </x:c>
      <x:c r="R127" s="726"/>
      <x:c r="S127" s="726">
        <x:v>439</x:v>
      </x:c>
      <x:c r="T127" s="729" t="s">
        <x:v>6939</x:v>
      </x:c>
    </x:row>
    <x:row r="128" spans="1:20" s="273" customFormat="1" hidden="1" customHeight="1">
      <x:c r="A128" s="719" t="s">
        <x:v>30</x:v>
      </x:c>
      <x:c r="B128" s="721" t="s">
        <x:v>3797</x:v>
      </x:c>
      <x:c r="C128" s="722" t="s">
        <x:v>5662</x:v>
      </x:c>
      <x:c r="D128" s="839">
        <x:f t="shared" si="30"/>
        <x:v>1185</x:v>
      </x:c>
      <x:c r="E128" s="718" t="s">
        <x:v>7506</x:v>
      </x:c>
      <x:c r="F128" s="718" t="s">
        <x:v>1272</x:v>
      </x:c>
      <x:c r="G128" s="718" t="s">
        <x:v>1309</x:v>
      </x:c>
      <x:c r="H128" s="837" t="s">
        <x:v>188</x:v>
      </x:c>
      <x:c r="I128" s="837"/>
      <x:c r="J128" s="837" t="s">
        <x:v>5311</x:v>
      </x:c>
      <x:c r="K128" s="844"/>
      <x:c r="L128" s="726"/>
      <x:c r="M128" s="726">
        <x:v>1185</x:v>
      </x:c>
      <x:c r="N128" s="726">
        <x:v>1185</x:v>
      </x:c>
      <x:c r="O128" s="726"/>
      <x:c r="P128" s="726"/>
      <x:c r="Q128" s="726"/>
      <x:c r="R128" s="726">
        <x:v>1185</x:v>
      </x:c>
      <x:c r="S128" s="726"/>
      <x:c r="T128" s="729" t="s">
        <x:v>6974</x:v>
      </x:c>
    </x:row>
    <x:row r="129" spans="1:20" s="273" customFormat="1" hidden="1" customHeight="1">
      <x:c r="A129" s="719" t="s">
        <x:v>30</x:v>
      </x:c>
      <x:c r="B129" s="721" t="s">
        <x:v>3607</x:v>
      </x:c>
      <x:c r="C129" s="722" t="s">
        <x:v>1278</x:v>
      </x:c>
      <x:c r="D129" s="839" t="str">
        <x:f t="shared" si="30"/>
        <x:v>오답</x:v>
      </x:c>
      <x:c r="E129" s="794" t="s">
        <x:v>3789</x:v>
      </x:c>
      <x:c r="F129" s="719"/>
      <x:c r="G129" s="718" t="s">
        <x:v>3809</x:v>
      </x:c>
      <x:c r="H129" s="838"/>
      <x:c r="I129" s="838"/>
      <x:c r="J129" s="837" t="s">
        <x:v>3872</x:v>
      </x:c>
      <x:c r="K129" s="844"/>
      <x:c r="L129" s="726"/>
      <x:c r="M129" s="726">
        <x:v>897.60000000000002</x:v>
      </x:c>
      <x:c r="N129" s="726"/>
      <x:c r="O129" s="726"/>
      <x:c r="P129" s="726"/>
      <x:c r="Q129" s="726">
        <x:v>897.60000000000002</x:v>
      </x:c>
      <x:c r="R129" s="726"/>
      <x:c r="S129" s="726">
        <x:v>897.60000000000002</x:v>
      </x:c>
      <x:c r="T129" s="729" t="s">
        <x:v>2492</x:v>
      </x:c>
    </x:row>
    <x:row r="130" spans="1:20" s="273" customFormat="1" hidden="1" customHeight="1">
      <x:c r="A130" s="719" t="s">
        <x:v>30</x:v>
      </x:c>
      <x:c r="B130" s="750" t="s">
        <x:v>2634</x:v>
      </x:c>
      <x:c r="C130" s="722" t="s">
        <x:v>1342</x:v>
      </x:c>
      <x:c r="D130" s="839" t="str">
        <x:f t="shared" si="30"/>
        <x:v>오답</x:v>
      </x:c>
      <x:c r="E130" s="718" t="s">
        <x:v>3811</x:v>
      </x:c>
      <x:c r="F130" s="718" t="s">
        <x:v>5800</x:v>
      </x:c>
      <x:c r="G130" s="718" t="s">
        <x:v>5798</x:v>
      </x:c>
      <x:c r="H130" s="837"/>
      <x:c r="I130" s="837"/>
      <x:c r="J130" s="837" t="s">
        <x:v>3577</x:v>
      </x:c>
      <x:c r="K130" s="844"/>
      <x:c r="L130" s="726"/>
      <x:c r="M130" s="726">
        <x:v>1228</x:v>
      </x:c>
      <x:c r="N130" s="726"/>
      <x:c r="O130" s="726"/>
      <x:c r="P130" s="726"/>
      <x:c r="Q130" s="726">
        <x:v>1228</x:v>
      </x:c>
      <x:c r="R130" s="726"/>
      <x:c r="S130" s="726">
        <x:v>1228</x:v>
      </x:c>
      <x:c r="T130" s="729" t="s">
        <x:v>6973</x:v>
      </x:c>
    </x:row>
    <x:row r="131" spans="1:20" s="273" customFormat="1" hidden="1" customHeight="1">
      <x:c r="A131" s="719" t="s">
        <x:v>30</x:v>
      </x:c>
      <x:c r="B131" s="750" t="s">
        <x:v>2633</x:v>
      </x:c>
      <x:c r="C131" s="722" t="s">
        <x:v>5498</x:v>
      </x:c>
      <x:c r="D131" s="839">
        <x:f t="shared" si="30"/>
        <x:v>430</x:v>
      </x:c>
      <x:c r="E131" s="718" t="s">
        <x:v>5800</x:v>
      </x:c>
      <x:c r="F131" s="718" t="s">
        <x:v>5800</x:v>
      </x:c>
      <x:c r="G131" s="718" t="s">
        <x:v>3449</x:v>
      </x:c>
      <x:c r="H131" s="837"/>
      <x:c r="I131" s="837"/>
      <x:c r="J131" s="837" t="s">
        <x:v>3449</x:v>
      </x:c>
      <x:c r="K131" s="844"/>
      <x:c r="L131" s="726"/>
      <x:c r="M131" s="726">
        <x:v>430</x:v>
      </x:c>
      <x:c r="N131" s="726"/>
      <x:c r="O131" s="726">
        <x:v>430</x:v>
      </x:c>
      <x:c r="P131" s="726"/>
      <x:c r="Q131" s="726"/>
      <x:c r="R131" s="726"/>
      <x:c r="S131" s="726">
        <x:v>430</x:v>
      </x:c>
      <x:c r="T131" s="729" t="s">
        <x:v>6973</x:v>
      </x:c>
    </x:row>
    <x:row r="132" spans="1:20" s="273" customFormat="1" hidden="1" customHeight="1">
      <x:c r="A132" s="719" t="s">
        <x:v>30</x:v>
      </x:c>
      <x:c r="B132" s="845" t="s">
        <x:v>2639</x:v>
      </x:c>
      <x:c r="C132" s="722" t="s">
        <x:v>1312</x:v>
      </x:c>
      <x:c r="D132" s="839">
        <x:f t="shared" si="30"/>
        <x:v>1200</x:v>
      </x:c>
      <x:c r="E132" s="718" t="s">
        <x:v>3416</x:v>
      </x:c>
      <x:c r="F132" s="718" t="s">
        <x:v>3416</x:v>
      </x:c>
      <x:c r="G132" s="718" t="s">
        <x:v>5522</x:v>
      </x:c>
      <x:c r="H132" s="837" t="s">
        <x:v>21</x:v>
      </x:c>
      <x:c r="I132" s="837"/>
      <x:c r="J132" s="837" t="s">
        <x:v>207</x:v>
      </x:c>
      <x:c r="K132" s="844"/>
      <x:c r="L132" s="726"/>
      <x:c r="M132" s="726">
        <x:v>1200</x:v>
      </x:c>
      <x:c r="N132" s="726"/>
      <x:c r="O132" s="726">
        <x:v>1200</x:v>
      </x:c>
      <x:c r="P132" s="726"/>
      <x:c r="Q132" s="726"/>
      <x:c r="R132" s="726"/>
      <x:c r="S132" s="726">
        <x:v>1200</x:v>
      </x:c>
      <x:c r="T132" s="729" t="s">
        <x:v>6949</x:v>
      </x:c>
    </x:row>
    <x:row r="133" spans="1:20" s="273" customFormat="1" hidden="1" customHeight="1">
      <x:c r="A133" s="719" t="s">
        <x:v>30</x:v>
      </x:c>
      <x:c r="B133" s="731" t="s">
        <x:v>4804</x:v>
      </x:c>
      <x:c r="C133" s="722" t="s">
        <x:v>5304</x:v>
      </x:c>
      <x:c r="D133" s="839">
        <x:f t="shared" si="30"/>
        <x:v>500</x:v>
      </x:c>
      <x:c r="E133" s="764" t="s">
        <x:v>1311</x:v>
      </x:c>
      <x:c r="F133" s="791"/>
      <x:c r="G133" s="764" t="s">
        <x:v>3468</x:v>
      </x:c>
      <x:c r="H133" s="837"/>
      <x:c r="I133" s="837"/>
      <x:c r="J133" s="764" t="s">
        <x:v>3468</x:v>
      </x:c>
      <x:c r="K133" s="728"/>
      <x:c r="L133" s="728"/>
      <x:c r="M133" s="726">
        <x:v>500</x:v>
      </x:c>
      <x:c r="N133" s="757"/>
      <x:c r="O133" s="520">
        <x:v>500</x:v>
      </x:c>
      <x:c r="P133" s="726"/>
      <x:c r="Q133" s="726"/>
      <x:c r="R133" s="726"/>
      <x:c r="S133" s="520">
        <x:v>500</x:v>
      </x:c>
      <x:c r="T133" s="729" t="s">
        <x:v>5970</x:v>
      </x:c>
    </x:row>
    <x:row r="134" spans="1:20" s="273" customFormat="1" hidden="1" customHeight="1">
      <x:c r="A134" s="719" t="s">
        <x:v>30</x:v>
      </x:c>
      <x:c r="B134" s="750" t="s">
        <x:v>2716</x:v>
      </x:c>
      <x:c r="C134" s="722" t="s">
        <x:v>3833</x:v>
      </x:c>
      <x:c r="D134" s="839">
        <x:f t="shared" si="30"/>
        <x:v>1545</x:v>
      </x:c>
      <x:c r="E134" s="769" t="s">
        <x:v>3583</x:v>
      </x:c>
      <x:c r="F134" s="769" t="s">
        <x:v>1226</x:v>
      </x:c>
      <x:c r="G134" s="794" t="s">
        <x:v>21</x:v>
      </x:c>
      <x:c r="H134" s="794" t="s">
        <x:v>21</x:v>
      </x:c>
      <x:c r="I134" s="837"/>
      <x:c r="J134" s="794" t="s">
        <x:v>21</x:v>
      </x:c>
      <x:c r="K134" s="844"/>
      <x:c r="L134" s="726"/>
      <x:c r="M134" s="726">
        <x:v>1545</x:v>
      </x:c>
      <x:c r="N134" s="726"/>
      <x:c r="O134" s="726">
        <x:v>1545</x:v>
      </x:c>
      <x:c r="P134" s="726"/>
      <x:c r="Q134" s="726"/>
      <x:c r="R134" s="726"/>
      <x:c r="S134" s="726">
        <x:v>1545</x:v>
      </x:c>
      <x:c r="T134" s="729" t="s">
        <x:v>6969</x:v>
      </x:c>
    </x:row>
    <x:row r="135" spans="1:20" s="273" customFormat="1" hidden="1" customHeight="1">
      <x:c r="A135" s="719" t="s">
        <x:v>30</x:v>
      </x:c>
      <x:c r="B135" s="751" t="s">
        <x:v>5040</x:v>
      </x:c>
      <x:c r="C135" s="722" t="s">
        <x:v>2166</x:v>
      </x:c>
      <x:c r="D135" s="839" t="str">
        <x:f t="shared" si="30"/>
        <x:v>오답</x:v>
      </x:c>
      <x:c r="E135" s="846" t="s">
        <x:v>2213</x:v>
      </x:c>
      <x:c r="F135" s="724" t="s">
        <x:v>4939</x:v>
      </x:c>
      <x:c r="G135" s="720" t="s">
        <x:v>21</x:v>
      </x:c>
      <x:c r="H135" s="720" t="s">
        <x:v>21</x:v>
      </x:c>
      <x:c r="I135" s="794"/>
      <x:c r="J135" s="720" t="s">
        <x:v>21</x:v>
      </x:c>
      <x:c r="K135" s="847"/>
      <x:c r="L135" s="847"/>
      <x:c r="M135" s="848">
        <x:v>1139</x:v>
      </x:c>
      <x:c r="N135" s="848"/>
      <x:c r="O135" s="848"/>
      <x:c r="P135" s="848"/>
      <x:c r="Q135" s="848">
        <x:v>1139</x:v>
      </x:c>
      <x:c r="R135" s="848"/>
      <x:c r="S135" s="848">
        <x:v>1139</x:v>
      </x:c>
      <x:c r="T135" s="729" t="s">
        <x:v>6959</x:v>
      </x:c>
    </x:row>
    <x:row r="136" spans="1:20" s="273" customFormat="1" hidden="1" customHeight="1">
      <x:c r="A136" s="719" t="s">
        <x:v>30</x:v>
      </x:c>
      <x:c r="B136" s="750" t="s">
        <x:v>668</x:v>
      </x:c>
      <x:c r="C136" s="722" t="s">
        <x:v>1274</x:v>
      </x:c>
      <x:c r="D136" s="839" t="str">
        <x:f t="shared" si="30"/>
        <x:v>오답</x:v>
      </x:c>
      <x:c r="E136" s="718" t="s">
        <x:v>1316</x:v>
      </x:c>
      <x:c r="F136" s="718" t="s">
        <x:v>1316</x:v>
      </x:c>
      <x:c r="G136" s="719" t="s">
        <x:v>21</x:v>
      </x:c>
      <x:c r="H136" s="719" t="s">
        <x:v>21</x:v>
      </x:c>
      <x:c r="I136" s="719"/>
      <x:c r="J136" s="719" t="s">
        <x:v>21</x:v>
      </x:c>
      <x:c r="K136" s="760"/>
      <x:c r="L136" s="726"/>
      <x:c r="M136" s="726">
        <x:v>749</x:v>
      </x:c>
      <x:c r="N136" s="726"/>
      <x:c r="O136" s="726"/>
      <x:c r="P136" s="726"/>
      <x:c r="Q136" s="726">
        <x:v>749</x:v>
      </x:c>
      <x:c r="R136" s="726"/>
      <x:c r="S136" s="726">
        <x:v>749</x:v>
      </x:c>
      <x:c r="T136" s="729" t="s">
        <x:v>6925</x:v>
      </x:c>
    </x:row>
    <x:row r="137" spans="1:20" s="273" customFormat="1" hidden="1" customHeight="1">
      <x:c r="A137" s="719" t="s">
        <x:v>30</x:v>
      </x:c>
      <x:c r="B137" s="777" t="s">
        <x:v>973</x:v>
      </x:c>
      <x:c r="C137" s="722" t="s">
        <x:v>3493</x:v>
      </x:c>
      <x:c r="D137" s="839">
        <x:f t="shared" si="30"/>
        <x:v>760.39999999999998</x:v>
      </x:c>
      <x:c r="E137" s="718" t="s">
        <x:v>3440</x:v>
      </x:c>
      <x:c r="F137" s="718" t="s">
        <x:v>3440</x:v>
      </x:c>
      <x:c r="G137" s="718" t="s">
        <x:v>3456</x:v>
      </x:c>
      <x:c r="H137" s="718" t="s">
        <x:v>3431</x:v>
      </x:c>
      <x:c r="I137" s="794"/>
      <x:c r="J137" s="718" t="s">
        <x:v>3456</x:v>
      </x:c>
      <x:c r="K137" s="847"/>
      <x:c r="L137" s="847"/>
      <x:c r="M137" s="848">
        <x:v>760.39999999999998</x:v>
      </x:c>
      <x:c r="N137" s="848"/>
      <x:c r="O137" s="848">
        <x:v>760.39999999999998</x:v>
      </x:c>
      <x:c r="P137" s="848"/>
      <x:c r="Q137" s="848"/>
      <x:c r="R137" s="848">
        <x:v>760.39999999999998</x:v>
      </x:c>
      <x:c r="S137" s="848"/>
      <x:c r="T137" s="729" t="s">
        <x:v>6961</x:v>
      </x:c>
    </x:row>
    <x:row r="138" spans="1:20" s="273" customFormat="1" hidden="1" customHeight="1">
      <x:c r="A138" s="719" t="s">
        <x:v>30</x:v>
      </x:c>
      <x:c r="B138" s="731" t="s">
        <x:v>622</x:v>
      </x:c>
      <x:c r="C138" s="722" t="s">
        <x:v>1304</x:v>
      </x:c>
      <x:c r="D138" s="839" t="str">
        <x:f t="shared" si="30"/>
        <x:v>오답</x:v>
      </x:c>
      <x:c r="E138" s="764" t="s">
        <x:v>5817</x:v>
      </x:c>
      <x:c r="F138" s="764" t="s">
        <x:v>4469</x:v>
      </x:c>
      <x:c r="G138" s="764" t="s">
        <x:v>316</x:v>
      </x:c>
      <x:c r="H138" s="718"/>
      <x:c r="I138" s="718"/>
      <x:c r="J138" s="764" t="s">
        <x:v>316</x:v>
      </x:c>
      <x:c r="K138" s="728"/>
      <x:c r="L138" s="728"/>
      <x:c r="M138" s="726">
        <x:v>2674.1999999999998</x:v>
      </x:c>
      <x:c r="N138" s="757"/>
      <x:c r="O138" s="726"/>
      <x:c r="P138" s="726"/>
      <x:c r="Q138" s="726">
        <x:v>2674.1999999999998</x:v>
      </x:c>
      <x:c r="R138" s="726"/>
      <x:c r="S138" s="726">
        <x:v>2674.1999999999998</x:v>
      </x:c>
      <x:c r="T138" s="729" t="s">
        <x:v>5991</x:v>
      </x:c>
    </x:row>
    <x:row r="139" spans="1:20" s="273" customFormat="1" hidden="1" customHeight="1">
      <x:c r="A139" s="719" t="s">
        <x:v>30</x:v>
      </x:c>
      <x:c r="B139" s="731" t="s">
        <x:v>3050</x:v>
      </x:c>
      <x:c r="C139" s="722" t="s">
        <x:v>5814</x:v>
      </x:c>
      <x:c r="D139" s="839" t="str">
        <x:f t="shared" si="30"/>
        <x:v>오답</x:v>
      </x:c>
      <x:c r="E139" s="764" t="s">
        <x:v>5817</x:v>
      </x:c>
      <x:c r="F139" s="764" t="s">
        <x:v>4469</x:v>
      </x:c>
      <x:c r="G139" s="791"/>
      <x:c r="H139" s="718"/>
      <x:c r="I139" s="718"/>
      <x:c r="J139" s="791"/>
      <x:c r="K139" s="728"/>
      <x:c r="L139" s="728"/>
      <x:c r="M139" s="726">
        <x:v>840.29999999999995</x:v>
      </x:c>
      <x:c r="N139" s="757"/>
      <x:c r="O139" s="726"/>
      <x:c r="P139" s="726"/>
      <x:c r="Q139" s="726">
        <x:v>840.29999999999995</x:v>
      </x:c>
      <x:c r="R139" s="726"/>
      <x:c r="S139" s="726">
        <x:v>840.29999999999995</x:v>
      </x:c>
      <x:c r="T139" s="729" t="s">
        <x:v>5991</x:v>
      </x:c>
    </x:row>
    <x:row r="140" spans="1:20" s="273" customFormat="1" hidden="1" customHeight="1">
      <x:c r="A140" s="719" t="s">
        <x:v>30</x:v>
      </x:c>
      <x:c r="B140" s="721" t="s">
        <x:v>3302</x:v>
      </x:c>
      <x:c r="C140" s="722" t="s">
        <x:v>6427</x:v>
      </x:c>
      <x:c r="D140" s="839">
        <x:f t="shared" si="30"/>
        <x:v>165.59999999999999</x:v>
      </x:c>
      <x:c r="E140" s="849" t="s">
        <x:v>1979</x:v>
      </x:c>
      <x:c r="F140" s="849" t="s">
        <x:v>1979</x:v>
      </x:c>
      <x:c r="G140" s="774" t="s">
        <x:v>4926</x:v>
      </x:c>
      <x:c r="H140" s="850" t="s">
        <x:v>3418</x:v>
      </x:c>
      <x:c r="I140" s="850"/>
      <x:c r="J140" s="774" t="s">
        <x:v>4926</x:v>
      </x:c>
      <x:c r="K140" s="851"/>
      <x:c r="L140" s="852">
        <x:v>165.59999999999999</x:v>
      </x:c>
      <x:c r="M140" s="853"/>
      <x:c r="N140" s="851"/>
      <x:c r="O140" s="852">
        <x:v>165.59999999999999</x:v>
      </x:c>
      <x:c r="P140" s="853"/>
      <x:c r="Q140" s="853"/>
      <x:c r="R140" s="852">
        <x:v>165.59999999999999</x:v>
      </x:c>
      <x:c r="S140" s="852"/>
      <x:c r="T140" s="805" t="s">
        <x:v>5275</x:v>
      </x:c>
    </x:row>
    <x:row r="141" spans="1:20" s="273" customFormat="1" hidden="1" customHeight="1">
      <x:c r="A141" s="719" t="s">
        <x:v>30</x:v>
      </x:c>
      <x:c r="B141" s="721" t="s">
        <x:v>3818</x:v>
      </x:c>
      <x:c r="C141" s="722" t="s">
        <x:v>1300</x:v>
      </x:c>
      <x:c r="D141" s="839" t="str">
        <x:f t="shared" si="30"/>
        <x:v>오답</x:v>
      </x:c>
      <x:c r="E141" s="850" t="s">
        <x:v>3620</x:v>
      </x:c>
      <x:c r="F141" s="854" t="s">
        <x:v>3860</x:v>
      </x:c>
      <x:c r="G141" s="850" t="s">
        <x:v>5510</x:v>
      </x:c>
      <x:c r="H141" s="854" t="s">
        <x:v>21</x:v>
      </x:c>
      <x:c r="I141" s="854"/>
      <x:c r="J141" s="850" t="s">
        <x:v>5510</x:v>
      </x:c>
      <x:c r="K141" s="855"/>
      <x:c r="L141" s="853"/>
      <x:c r="M141" s="853">
        <x:v>1341.9000000000001</x:v>
      </x:c>
      <x:c r="N141" s="853"/>
      <x:c r="O141" s="853"/>
      <x:c r="P141" s="853"/>
      <x:c r="Q141" s="853">
        <x:v>1341.9000000000001</x:v>
      </x:c>
      <x:c r="R141" s="853"/>
      <x:c r="S141" s="853">
        <x:v>1341.9000000000001</x:v>
      </x:c>
      <x:c r="T141" s="805" t="s">
        <x:v>6969</x:v>
      </x:c>
    </x:row>
    <x:row r="142" spans="1:20" s="273" customFormat="1" hidden="1" customHeight="1">
      <x:c r="A142" s="719" t="s">
        <x:v>30</x:v>
      </x:c>
      <x:c r="B142" s="721" t="s">
        <x:v>3871</x:v>
      </x:c>
      <x:c r="C142" s="722" t="s">
        <x:v>5503</x:v>
      </x:c>
      <x:c r="D142" s="839" t="str">
        <x:f t="shared" si="30"/>
        <x:v>오답</x:v>
      </x:c>
      <x:c r="E142" s="850" t="s">
        <x:v>3620</x:v>
      </x:c>
      <x:c r="F142" s="854" t="s">
        <x:v>3860</x:v>
      </x:c>
      <x:c r="G142" s="850" t="s">
        <x:v>3597</x:v>
      </x:c>
      <x:c r="H142" s="854" t="s">
        <x:v>21</x:v>
      </x:c>
      <x:c r="I142" s="854"/>
      <x:c r="J142" s="850" t="s">
        <x:v>3597</x:v>
      </x:c>
      <x:c r="K142" s="855"/>
      <x:c r="L142" s="853"/>
      <x:c r="M142" s="853">
        <x:v>3100.9000000000001</x:v>
      </x:c>
      <x:c r="N142" s="853"/>
      <x:c r="O142" s="853"/>
      <x:c r="P142" s="853"/>
      <x:c r="Q142" s="853">
        <x:v>3100.9000000000001</x:v>
      </x:c>
      <x:c r="R142" s="853"/>
      <x:c r="S142" s="853">
        <x:v>3100.9000000000001</x:v>
      </x:c>
      <x:c r="T142" s="805" t="s">
        <x:v>6969</x:v>
      </x:c>
    </x:row>
    <x:row r="143" spans="1:20" s="273" customFormat="1" hidden="1" customHeight="1">
      <x:c r="A143" s="719" t="s">
        <x:v>30</x:v>
      </x:c>
      <x:c r="B143" s="750" t="s">
        <x:v>56</x:v>
      </x:c>
      <x:c r="C143" s="722" t="s">
        <x:v>2653</x:v>
      </x:c>
      <x:c r="D143" s="839">
        <x:f t="shared" si="30"/>
        <x:v>150</x:v>
      </x:c>
      <x:c r="E143" s="850" t="s">
        <x:v>3572</x:v>
      </x:c>
      <x:c r="F143" s="850"/>
      <x:c r="G143" s="850" t="s">
        <x:v>3836</x:v>
      </x:c>
      <x:c r="H143" s="850"/>
      <x:c r="I143" s="850"/>
      <x:c r="J143" s="850"/>
      <x:c r="K143" s="851"/>
      <x:c r="L143" s="852">
        <x:v>150</x:v>
      </x:c>
      <x:c r="M143" s="853"/>
      <x:c r="N143" s="851"/>
      <x:c r="O143" s="852">
        <x:v>150</x:v>
      </x:c>
      <x:c r="P143" s="853"/>
      <x:c r="Q143" s="853"/>
      <x:c r="R143" s="853"/>
      <x:c r="S143" s="852">
        <x:v>150</x:v>
      </x:c>
      <x:c r="T143" s="805"/>
    </x:row>
    <x:row r="144" spans="1:20" ht="69.950000000000003" hidden="1" customHeight="1">
      <x:c r="A144" s="1019" t="s">
        <x:v>25</x:v>
      </x:c>
      <x:c r="B144" s="979" t="s">
        <x:v>42</x:v>
      </x:c>
      <x:c r="C144" s="264" t="s">
        <x:v>2720</x:v>
      </x:c>
      <x:c r="D144" s="686">
        <x:f>SUM(D$146:D$176)</x:f>
        <x:v>19234.399999999998</x:v>
      </x:c>
      <x:c r="E144" s="307"/>
      <x:c r="F144" s="308"/>
      <x:c r="G144" s="307"/>
      <x:c r="H144" s="308"/>
      <x:c r="I144" s="307"/>
      <x:c r="J144" s="308"/>
      <x:c r="K144" s="685">
        <x:f t="shared" ref="K144:S144" si="31">SUM(K$146:K$176)</x:f>
        <x:v>490.30000000000001</x:v>
      </x:c>
      <x:c r="L144" s="685">
        <x:f t="shared" si="31"/>
        <x:v>14358.199999999999</x:v>
      </x:c>
      <x:c r="M144" s="685">
        <x:f t="shared" si="31"/>
        <x:v>7310.1999999999998</x:v>
      </x:c>
      <x:c r="N144" s="685">
        <x:f t="shared" si="31"/>
        <x:v>10435.199999999999</x:v>
      </x:c>
      <x:c r="O144" s="685">
        <x:f t="shared" si="31"/>
        <x:v>8799.2000000000007</x:v>
      </x:c>
      <x:c r="P144" s="685">
        <x:f t="shared" si="31"/>
        <x:v>0</x:v>
      </x:c>
      <x:c r="Q144" s="685">
        <x:f t="shared" si="31"/>
        <x:v>2924.3000000000002</x:v>
      </x:c>
      <x:c r="R144" s="685">
        <x:f t="shared" si="31"/>
        <x:v>14749.4</x:v>
      </x:c>
      <x:c r="S144" s="686">
        <x:f t="shared" si="31"/>
        <x:v>7409.3000000000002</x:v>
      </x:c>
      <x:c r="T144" s="223"/>
    </x:row>
    <x:row r="145" spans="1:20" ht="69.950000000000003" hidden="1" customHeight="1">
      <x:c r="A145" s="1020"/>
      <x:c r="B145" s="980"/>
      <x:c r="C145" s="264" t="s">
        <x:v>1516</x:v>
      </x:c>
      <x:c r="D145" s="309">
        <x:f>COUNTA(D$146:D$176)</x:f>
        <x:v>31</x:v>
      </x:c>
      <x:c r="E145" s="310"/>
      <x:c r="F145" s="311"/>
      <x:c r="G145" s="310"/>
      <x:c r="H145" s="311"/>
      <x:c r="I145" s="310"/>
      <x:c r="J145" s="311"/>
      <x:c r="K145" s="310"/>
      <x:c r="L145" s="311"/>
      <x:c r="M145" s="310"/>
      <x:c r="N145" s="309">
        <x:f t="shared" ref="N145:S145" si="32">COUNTA(N$146:N$176)</x:f>
        <x:v>7</x:v>
      </x:c>
      <x:c r="O145" s="309">
        <x:f t="shared" si="32"/>
        <x:v>19</x:v>
      </x:c>
      <x:c r="P145" s="309">
        <x:f t="shared" si="32"/>
        <x:v>0</x:v>
      </x:c>
      <x:c r="Q145" s="309">
        <x:f t="shared" si="32"/>
        <x:v>5</x:v>
      </x:c>
      <x:c r="R145" s="309">
        <x:f t="shared" si="32"/>
        <x:v>12</x:v>
      </x:c>
      <x:c r="S145" s="310">
        <x:f t="shared" si="32"/>
        <x:v>19</x:v>
      </x:c>
      <x:c r="T145" s="224"/>
    </x:row>
    <x:row r="146" spans="1:20" s="273" customFormat="1" hidden="1" customHeight="1">
      <x:c r="A146" s="319" t="s">
        <x:v>25</x:v>
      </x:c>
      <x:c r="B146" s="498" t="s">
        <x:v>6971</x:v>
      </x:c>
      <x:c r="C146" s="296" t="s">
        <x:v>5276</x:v>
      </x:c>
      <x:c r="D146" s="487">
        <x:f t="shared" ref="D146:D176" si="33">IF(SUM(K146:M146)=SUM(N146:O146),SUM(K146:M146),"오답")</x:f>
        <x:v>1200</x:v>
      </x:c>
      <x:c r="E146" s="297" t="s">
        <x:v>5300</x:v>
      </x:c>
      <x:c r="F146" s="297" t="s">
        <x:v>5300</x:v>
      </x:c>
      <x:c r="G146" s="297" t="s">
        <x:v>5300</x:v>
      </x:c>
      <x:c r="H146" s="297" t="s">
        <x:v>5300</x:v>
      </x:c>
      <x:c r="I146" s="320"/>
      <x:c r="J146" s="297" t="s">
        <x:v>5300</x:v>
      </x:c>
      <x:c r="K146" s="523"/>
      <x:c r="L146" s="487"/>
      <x:c r="M146" s="487">
        <x:v>1200</x:v>
      </x:c>
      <x:c r="N146" s="487"/>
      <x:c r="O146" s="487">
        <x:v>1200</x:v>
      </x:c>
      <x:c r="P146" s="487"/>
      <x:c r="Q146" s="487"/>
      <x:c r="R146" s="487">
        <x:v>1200</x:v>
      </x:c>
      <x:c r="S146" s="487"/>
      <x:c r="T146" s="222"/>
    </x:row>
    <x:row r="147" spans="1:20" s="273" customFormat="1" hidden="1" customHeight="1">
      <x:c r="A147" s="319" t="s">
        <x:v>25</x:v>
      </x:c>
      <x:c r="B147" s="295" t="s">
        <x:v>2356</x:v>
      </x:c>
      <x:c r="C147" s="296" t="s">
        <x:v>6989</x:v>
      </x:c>
      <x:c r="D147" s="269">
        <x:f t="shared" si="33"/>
        <x:v>4999</x:v>
      </x:c>
      <x:c r="E147" s="317" t="s">
        <x:v>3909</x:v>
      </x:c>
      <x:c r="F147" s="317" t="s">
        <x:v>1092</x:v>
      </x:c>
      <x:c r="G147" s="317" t="s">
        <x:v>3909</x:v>
      </x:c>
      <x:c r="H147" s="317"/>
      <x:c r="I147" s="317"/>
      <x:c r="J147" s="317" t="s">
        <x:v>3909</x:v>
      </x:c>
      <x:c r="K147" s="322"/>
      <x:c r="L147" s="322">
        <x:v>4999</x:v>
      </x:c>
      <x:c r="M147" s="322"/>
      <x:c r="N147" s="322">
        <x:v>4999</x:v>
      </x:c>
      <x:c r="O147" s="322"/>
      <x:c r="P147" s="322"/>
      <x:c r="Q147" s="322"/>
      <x:c r="R147" s="322">
        <x:v>4999</x:v>
      </x:c>
      <x:c r="S147" s="322"/>
      <x:c r="T147" s="217"/>
    </x:row>
    <x:row r="148" spans="1:20" s="273" customFormat="1" hidden="1" customHeight="1">
      <x:c r="A148" s="319" t="s">
        <x:v>25</x:v>
      </x:c>
      <x:c r="B148" s="312" t="s">
        <x:v>2660</x:v>
      </x:c>
      <x:c r="C148" s="524" t="s">
        <x:v>5290</x:v>
      </x:c>
      <x:c r="D148" s="269">
        <x:f t="shared" si="33"/>
        <x:v>837.60000000000002</x:v>
      </x:c>
      <x:c r="E148" s="317" t="s">
        <x:v>3853</x:v>
      </x:c>
      <x:c r="F148" s="317" t="s">
        <x:v>5680</x:v>
      </x:c>
      <x:c r="G148" s="317" t="s">
        <x:v>3879</x:v>
      </x:c>
      <x:c r="H148" s="317"/>
      <x:c r="I148" s="503" t="s">
        <x:v>6237</x:v>
      </x:c>
      <x:c r="J148" s="317" t="s">
        <x:v>3853</x:v>
      </x:c>
      <x:c r="K148" s="515"/>
      <x:c r="L148" s="322">
        <x:v>837.60000000000002</x:v>
      </x:c>
      <x:c r="M148" s="322"/>
      <x:c r="N148" s="322">
        <x:v>837.60000000000002</x:v>
      </x:c>
      <x:c r="O148" s="322"/>
      <x:c r="P148" s="322"/>
      <x:c r="Q148" s="322"/>
      <x:c r="R148" s="322">
        <x:v>837.60000000000002</x:v>
      </x:c>
      <x:c r="S148" s="322"/>
      <x:c r="T148" s="217" t="s">
        <x:v>70</x:v>
      </x:c>
    </x:row>
    <x:row r="149" spans="1:20" s="273" customFormat="1" hidden="1" customHeight="1">
      <x:c r="A149" s="319" t="s">
        <x:v>25</x:v>
      </x:c>
      <x:c r="B149" s="312" t="s">
        <x:v>2450</x:v>
      </x:c>
      <x:c r="C149" s="296" t="s">
        <x:v>6433</x:v>
      </x:c>
      <x:c r="D149" s="269" t="str">
        <x:f t="shared" si="33"/>
        <x:v>오답</x:v>
      </x:c>
      <x:c r="E149" s="299" t="s">
        <x:v>4412</x:v>
      </x:c>
      <x:c r="F149" s="317" t="s">
        <x:v>4588</x:v>
      </x:c>
      <x:c r="G149" s="317" t="s">
        <x:v>3846</x:v>
      </x:c>
      <x:c r="H149" s="317"/>
      <x:c r="I149" s="317"/>
      <x:c r="J149" s="317" t="s">
        <x:v>3846</x:v>
      </x:c>
      <x:c r="K149" s="322">
        <x:v>490.30000000000001</x:v>
      </x:c>
      <x:c r="L149" s="322"/>
      <x:c r="M149" s="322"/>
      <x:c r="N149" s="322"/>
      <x:c r="O149" s="322"/>
      <x:c r="P149" s="322"/>
      <x:c r="Q149" s="322">
        <x:v>490.30000000000001</x:v>
      </x:c>
      <x:c r="R149" s="322"/>
      <x:c r="S149" s="322">
        <x:v>490.30000000000001</x:v>
      </x:c>
      <x:c r="T149" s="217"/>
    </x:row>
    <x:row r="150" spans="1:20" s="273" customFormat="1" hidden="1" customHeight="1">
      <x:c r="A150" s="319" t="s">
        <x:v>25</x:v>
      </x:c>
      <x:c r="B150" s="295" t="s">
        <x:v>4447</x:v>
      </x:c>
      <x:c r="C150" s="296" t="s">
        <x:v>501</x:v>
      </x:c>
      <x:c r="D150" s="269">
        <x:f t="shared" si="33"/>
        <x:v>2919</x:v>
      </x:c>
      <x:c r="E150" s="317" t="s">
        <x:v>3909</x:v>
      </x:c>
      <x:c r="F150" s="317" t="s">
        <x:v>1092</x:v>
      </x:c>
      <x:c r="G150" s="317" t="s">
        <x:v>3909</x:v>
      </x:c>
      <x:c r="H150" s="317"/>
      <x:c r="I150" s="317"/>
      <x:c r="J150" s="317" t="s">
        <x:v>3909</x:v>
      </x:c>
      <x:c r="K150" s="322"/>
      <x:c r="L150" s="322">
        <x:v>2919</x:v>
      </x:c>
      <x:c r="M150" s="322"/>
      <x:c r="N150" s="322">
        <x:v>2919</x:v>
      </x:c>
      <x:c r="O150" s="322"/>
      <x:c r="P150" s="322"/>
      <x:c r="Q150" s="322"/>
      <x:c r="R150" s="322">
        <x:v>2919</x:v>
      </x:c>
      <x:c r="S150" s="322"/>
      <x:c r="T150" s="217"/>
    </x:row>
    <x:row r="151" spans="1:20" s="273" customFormat="1" hidden="1" customHeight="1">
      <x:c r="A151" s="319" t="s">
        <x:v>25</x:v>
      </x:c>
      <x:c r="B151" s="312" t="s">
        <x:v>2661</x:v>
      </x:c>
      <x:c r="C151" s="296" t="s">
        <x:v>6450</x:v>
      </x:c>
      <x:c r="D151" s="269">
        <x:f t="shared" si="33"/>
        <x:v>1027</x:v>
      </x:c>
      <x:c r="E151" s="298" t="s">
        <x:v>3823</x:v>
      </x:c>
      <x:c r="F151" s="317" t="s">
        <x:v>3823</x:v>
      </x:c>
      <x:c r="G151" s="317" t="s">
        <x:v>3823</x:v>
      </x:c>
      <x:c r="H151" s="317" t="s">
        <x:v>3823</x:v>
      </x:c>
      <x:c r="I151" s="317"/>
      <x:c r="J151" s="317" t="s">
        <x:v>3823</x:v>
      </x:c>
      <x:c r="K151" s="322"/>
      <x:c r="L151" s="322">
        <x:v>1027</x:v>
      </x:c>
      <x:c r="M151" s="322"/>
      <x:c r="N151" s="322"/>
      <x:c r="O151" s="322">
        <x:v>1027</x:v>
      </x:c>
      <x:c r="P151" s="322"/>
      <x:c r="Q151" s="322"/>
      <x:c r="R151" s="322">
        <x:v>1027</x:v>
      </x:c>
      <x:c r="S151" s="322"/>
      <x:c r="T151" s="217"/>
    </x:row>
    <x:row r="152" spans="1:20" s="273" customFormat="1" hidden="1" customHeight="1">
      <x:c r="A152" s="319" t="s">
        <x:v>25</x:v>
      </x:c>
      <x:c r="B152" s="312" t="s">
        <x:v>2689</x:v>
      </x:c>
      <x:c r="C152" s="296" t="s">
        <x:v>6437</x:v>
      </x:c>
      <x:c r="D152" s="269">
        <x:f t="shared" si="33"/>
        <x:v>462</x:v>
      </x:c>
      <x:c r="E152" s="298" t="s">
        <x:v>3823</x:v>
      </x:c>
      <x:c r="F152" s="317" t="s">
        <x:v>3823</x:v>
      </x:c>
      <x:c r="G152" s="317" t="s">
        <x:v>3823</x:v>
      </x:c>
      <x:c r="H152" s="317" t="s">
        <x:v>3823</x:v>
      </x:c>
      <x:c r="I152" s="317"/>
      <x:c r="J152" s="317" t="s">
        <x:v>3823</x:v>
      </x:c>
      <x:c r="K152" s="322"/>
      <x:c r="L152" s="322">
        <x:v>462</x:v>
      </x:c>
      <x:c r="M152" s="322"/>
      <x:c r="N152" s="322"/>
      <x:c r="O152" s="322">
        <x:v>462</x:v>
      </x:c>
      <x:c r="P152" s="322"/>
      <x:c r="Q152" s="322"/>
      <x:c r="R152" s="322">
        <x:v>462</x:v>
      </x:c>
      <x:c r="S152" s="322"/>
      <x:c r="T152" s="217"/>
    </x:row>
    <x:row r="153" spans="1:20" s="273" customFormat="1" hidden="1" customHeight="1">
      <x:c r="A153" s="319" t="s">
        <x:v>25</x:v>
      </x:c>
      <x:c r="B153" s="312" t="s">
        <x:v>2530</x:v>
      </x:c>
      <x:c r="C153" s="524" t="s">
        <x:v>3873</x:v>
      </x:c>
      <x:c r="D153" s="269">
        <x:f t="shared" si="33"/>
        <x:v>669</x:v>
      </x:c>
      <x:c r="E153" s="317" t="s">
        <x:v>4418</x:v>
      </x:c>
      <x:c r="F153" s="321"/>
      <x:c r="G153" s="317" t="s">
        <x:v>5539</x:v>
      </x:c>
      <x:c r="H153" s="317" t="s">
        <x:v>3587</x:v>
      </x:c>
      <x:c r="I153" s="321" t="s">
        <x:v>6238</x:v>
      </x:c>
      <x:c r="J153" s="317" t="s">
        <x:v>5539</x:v>
      </x:c>
      <x:c r="K153" s="515"/>
      <x:c r="L153" s="322">
        <x:v>669</x:v>
      </x:c>
      <x:c r="M153" s="322"/>
      <x:c r="N153" s="322">
        <x:v>669</x:v>
      </x:c>
      <x:c r="O153" s="322"/>
      <x:c r="P153" s="322"/>
      <x:c r="Q153" s="322"/>
      <x:c r="R153" s="322">
        <x:v>669</x:v>
      </x:c>
      <x:c r="S153" s="322"/>
      <x:c r="T153" s="217"/>
    </x:row>
    <x:row r="154" spans="1:20" s="273" customFormat="1" hidden="1" customHeight="1">
      <x:c r="A154" s="319" t="s">
        <x:v>25</x:v>
      </x:c>
      <x:c r="B154" s="312" t="s">
        <x:v>2678</x:v>
      </x:c>
      <x:c r="C154" s="524" t="s">
        <x:v>3822</x:v>
      </x:c>
      <x:c r="D154" s="269" t="str">
        <x:f t="shared" si="33"/>
        <x:v>오답</x:v>
      </x:c>
      <x:c r="E154" s="317" t="s">
        <x:v>3867</x:v>
      </x:c>
      <x:c r="F154" s="321"/>
      <x:c r="G154" s="317" t="s">
        <x:v>1136</x:v>
      </x:c>
      <x:c r="H154" s="321"/>
      <x:c r="I154" s="321"/>
      <x:c r="J154" s="317"/>
      <x:c r="K154" s="515"/>
      <x:c r="L154" s="322">
        <x:v>381</x:v>
      </x:c>
      <x:c r="M154" s="322"/>
      <x:c r="N154" s="322"/>
      <x:c r="O154" s="322"/>
      <x:c r="P154" s="322"/>
      <x:c r="Q154" s="322">
        <x:v>381</x:v>
      </x:c>
      <x:c r="R154" s="322"/>
      <x:c r="S154" s="322">
        <x:v>381</x:v>
      </x:c>
      <x:c r="T154" s="217" t="s">
        <x:v>2453</x:v>
      </x:c>
    </x:row>
    <x:row r="155" spans="1:20" s="273" customFormat="1" hidden="1" customHeight="1">
      <x:c r="A155" s="319" t="s">
        <x:v>25</x:v>
      </x:c>
      <x:c r="B155" s="312" t="s">
        <x:v>2482</x:v>
      </x:c>
      <x:c r="C155" s="524" t="s">
        <x:v>3814</x:v>
      </x:c>
      <x:c r="D155" s="269" t="str">
        <x:f t="shared" ref="D155:D162" si="34">IF(SUM(K155:M155)=SUM(N155:O155),SUM(K155:M155),"오답")</x:f>
        <x:v>오답</x:v>
      </x:c>
      <x:c r="E155" s="317" t="s">
        <x:v>3867</x:v>
      </x:c>
      <x:c r="F155" s="321"/>
      <x:c r="G155" s="317" t="s">
        <x:v>1208</x:v>
      </x:c>
      <x:c r="H155" s="321"/>
      <x:c r="I155" s="321"/>
      <x:c r="J155" s="317"/>
      <x:c r="K155" s="515"/>
      <x:c r="L155" s="322">
        <x:v>78</x:v>
      </x:c>
      <x:c r="M155" s="322"/>
      <x:c r="N155" s="322"/>
      <x:c r="O155" s="322"/>
      <x:c r="P155" s="322"/>
      <x:c r="Q155" s="322">
        <x:v>78</x:v>
      </x:c>
      <x:c r="R155" s="322"/>
      <x:c r="S155" s="322">
        <x:v>78</x:v>
      </x:c>
      <x:c r="T155" s="217" t="s">
        <x:v>2453</x:v>
      </x:c>
    </x:row>
    <x:row r="156" spans="1:20" s="273" customFormat="1" hidden="1" customHeight="1">
      <x:c r="A156" s="319" t="s">
        <x:v>25</x:v>
      </x:c>
      <x:c r="B156" s="312" t="s">
        <x:v>2484</x:v>
      </x:c>
      <x:c r="C156" s="524" t="s">
        <x:v>3579</x:v>
      </x:c>
      <x:c r="D156" s="269" t="str">
        <x:f t="shared" si="34"/>
        <x:v>오답</x:v>
      </x:c>
      <x:c r="E156" s="317" t="s">
        <x:v>3867</x:v>
      </x:c>
      <x:c r="F156" s="321"/>
      <x:c r="G156" s="317" t="s">
        <x:v>1095</x:v>
      </x:c>
      <x:c r="H156" s="321"/>
      <x:c r="I156" s="321"/>
      <x:c r="J156" s="317"/>
      <x:c r="K156" s="515"/>
      <x:c r="L156" s="322">
        <x:v>983</x:v>
      </x:c>
      <x:c r="M156" s="322"/>
      <x:c r="N156" s="322"/>
      <x:c r="O156" s="322"/>
      <x:c r="P156" s="322"/>
      <x:c r="Q156" s="322">
        <x:v>983</x:v>
      </x:c>
      <x:c r="R156" s="322"/>
      <x:c r="S156" s="322">
        <x:v>983</x:v>
      </x:c>
      <x:c r="T156" s="217" t="s">
        <x:v>2453</x:v>
      </x:c>
    </x:row>
    <x:row r="157" spans="1:20" s="273" customFormat="1" hidden="1" customHeight="1">
      <x:c r="A157" s="319" t="s">
        <x:v>25</x:v>
      </x:c>
      <x:c r="B157" s="312" t="s">
        <x:v>2507</x:v>
      </x:c>
      <x:c r="C157" s="524" t="s">
        <x:v>3821</x:v>
      </x:c>
      <x:c r="D157" s="269" t="str">
        <x:f t="shared" si="34"/>
        <x:v>오답</x:v>
      </x:c>
      <x:c r="E157" s="317" t="s">
        <x:v>3867</x:v>
      </x:c>
      <x:c r="F157" s="321"/>
      <x:c r="G157" s="317" t="s">
        <x:v>3867</x:v>
      </x:c>
      <x:c r="H157" s="321"/>
      <x:c r="I157" s="321"/>
      <x:c r="J157" s="317"/>
      <x:c r="K157" s="515"/>
      <x:c r="L157" s="322">
        <x:v>992</x:v>
      </x:c>
      <x:c r="M157" s="322"/>
      <x:c r="N157" s="322"/>
      <x:c r="O157" s="322"/>
      <x:c r="P157" s="322"/>
      <x:c r="Q157" s="322">
        <x:v>992</x:v>
      </x:c>
      <x:c r="R157" s="322"/>
      <x:c r="S157" s="322">
        <x:v>992</x:v>
      </x:c>
      <x:c r="T157" s="217" t="s">
        <x:v>2453</x:v>
      </x:c>
    </x:row>
    <x:row r="158" spans="1:20" s="273" customFormat="1" hidden="1" customHeight="1">
      <x:c r="A158" s="319" t="s">
        <x:v>25</x:v>
      </x:c>
      <x:c r="B158" s="312" t="s">
        <x:v>2693</x:v>
      </x:c>
      <x:c r="C158" s="524" t="s">
        <x:v>5697</x:v>
      </x:c>
      <x:c r="D158" s="269">
        <x:f t="shared" si="34"/>
        <x:v>156</x:v>
      </x:c>
      <x:c r="E158" s="317" t="s">
        <x:v>5604</x:v>
      </x:c>
      <x:c r="F158" s="321"/>
      <x:c r="G158" s="317"/>
      <x:c r="H158" s="321"/>
      <x:c r="I158" s="321"/>
      <x:c r="J158" s="317"/>
      <x:c r="K158" s="515"/>
      <x:c r="L158" s="322"/>
      <x:c r="M158" s="322">
        <x:v>156</x:v>
      </x:c>
      <x:c r="N158" s="322"/>
      <x:c r="O158" s="322">
        <x:v>156</x:v>
      </x:c>
      <x:c r="P158" s="322"/>
      <x:c r="Q158" s="322"/>
      <x:c r="R158" s="322"/>
      <x:c r="S158" s="322">
        <x:v>156</x:v>
      </x:c>
      <x:c r="T158" s="217" t="s">
        <x:v>5855</x:v>
      </x:c>
    </x:row>
    <x:row r="159" spans="1:20" s="273" customFormat="1" hidden="1" customHeight="1">
      <x:c r="A159" s="319" t="s">
        <x:v>25</x:v>
      </x:c>
      <x:c r="B159" s="312" t="s">
        <x:v>2644</x:v>
      </x:c>
      <x:c r="C159" s="524" t="s">
        <x:v>3567</x:v>
      </x:c>
      <x:c r="D159" s="269">
        <x:f t="shared" si="34"/>
        <x:v>354</x:v>
      </x:c>
      <x:c r="E159" s="317" t="s">
        <x:v>5604</x:v>
      </x:c>
      <x:c r="F159" s="321"/>
      <x:c r="G159" s="317"/>
      <x:c r="H159" s="321"/>
      <x:c r="I159" s="321"/>
      <x:c r="J159" s="317"/>
      <x:c r="K159" s="515"/>
      <x:c r="L159" s="322"/>
      <x:c r="M159" s="322">
        <x:v>354</x:v>
      </x:c>
      <x:c r="N159" s="322"/>
      <x:c r="O159" s="322">
        <x:v>354</x:v>
      </x:c>
      <x:c r="P159" s="322"/>
      <x:c r="Q159" s="322"/>
      <x:c r="R159" s="322"/>
      <x:c r="S159" s="322">
        <x:v>354</x:v>
      </x:c>
      <x:c r="T159" s="217" t="s">
        <x:v>5855</x:v>
      </x:c>
    </x:row>
    <x:row r="160" spans="1:20" s="273" customFormat="1" hidden="1" customHeight="1">
      <x:c r="A160" s="319" t="s">
        <x:v>25</x:v>
      </x:c>
      <x:c r="B160" s="312" t="s">
        <x:v>2675</x:v>
      </x:c>
      <x:c r="C160" s="524" t="s">
        <x:v>3837</x:v>
      </x:c>
      <x:c r="D160" s="269">
        <x:f t="shared" si="34"/>
        <x:v>176</x:v>
      </x:c>
      <x:c r="E160" s="317" t="s">
        <x:v>5604</x:v>
      </x:c>
      <x:c r="F160" s="321"/>
      <x:c r="G160" s="317"/>
      <x:c r="H160" s="321"/>
      <x:c r="I160" s="321"/>
      <x:c r="J160" s="317"/>
      <x:c r="K160" s="515"/>
      <x:c r="L160" s="322"/>
      <x:c r="M160" s="322">
        <x:v>176</x:v>
      </x:c>
      <x:c r="N160" s="322"/>
      <x:c r="O160" s="322">
        <x:v>176</x:v>
      </x:c>
      <x:c r="P160" s="322"/>
      <x:c r="Q160" s="322"/>
      <x:c r="R160" s="322"/>
      <x:c r="S160" s="322">
        <x:v>176</x:v>
      </x:c>
      <x:c r="T160" s="217" t="s">
        <x:v>5855</x:v>
      </x:c>
    </x:row>
    <x:row r="161" spans="1:20" s="273" customFormat="1" hidden="1" customHeight="1">
      <x:c r="A161" s="319" t="s">
        <x:v>25</x:v>
      </x:c>
      <x:c r="B161" s="312" t="s">
        <x:v>2501</x:v>
      </x:c>
      <x:c r="C161" s="524" t="s">
        <x:v>3591</x:v>
      </x:c>
      <x:c r="D161" s="269">
        <x:f t="shared" si="34"/>
        <x:v>380</x:v>
      </x:c>
      <x:c r="E161" s="317" t="s">
        <x:v>5604</x:v>
      </x:c>
      <x:c r="F161" s="321"/>
      <x:c r="G161" s="317"/>
      <x:c r="H161" s="321"/>
      <x:c r="I161" s="321"/>
      <x:c r="J161" s="317"/>
      <x:c r="K161" s="515"/>
      <x:c r="L161" s="322"/>
      <x:c r="M161" s="322">
        <x:v>380</x:v>
      </x:c>
      <x:c r="N161" s="322"/>
      <x:c r="O161" s="322">
        <x:v>380</x:v>
      </x:c>
      <x:c r="P161" s="322"/>
      <x:c r="Q161" s="322"/>
      <x:c r="R161" s="322"/>
      <x:c r="S161" s="322">
        <x:v>380</x:v>
      </x:c>
      <x:c r="T161" s="217" t="s">
        <x:v>5855</x:v>
      </x:c>
    </x:row>
    <x:row r="162" spans="1:20" s="273" customFormat="1" hidden="1" customHeight="1">
      <x:c r="A162" s="319" t="s">
        <x:v>25</x:v>
      </x:c>
      <x:c r="B162" s="312" t="s">
        <x:v>2690</x:v>
      </x:c>
      <x:c r="C162" s="524" t="s">
        <x:v>3584</x:v>
      </x:c>
      <x:c r="D162" s="269">
        <x:f t="shared" si="34"/>
        <x:v>189</x:v>
      </x:c>
      <x:c r="E162" s="317" t="s">
        <x:v>5604</x:v>
      </x:c>
      <x:c r="F162" s="321"/>
      <x:c r="G162" s="317"/>
      <x:c r="H162" s="321"/>
      <x:c r="I162" s="321"/>
      <x:c r="J162" s="317"/>
      <x:c r="K162" s="515"/>
      <x:c r="L162" s="322"/>
      <x:c r="M162" s="322">
        <x:v>189</x:v>
      </x:c>
      <x:c r="N162" s="322"/>
      <x:c r="O162" s="322">
        <x:v>189</x:v>
      </x:c>
      <x:c r="P162" s="322"/>
      <x:c r="Q162" s="322"/>
      <x:c r="R162" s="322"/>
      <x:c r="S162" s="322">
        <x:v>189</x:v>
      </x:c>
      <x:c r="T162" s="217" t="s">
        <x:v>5855</x:v>
      </x:c>
    </x:row>
    <x:row r="163" spans="1:20" s="273" customFormat="1" hidden="1" customHeight="1">
      <x:c r="A163" s="319" t="s">
        <x:v>25</x:v>
      </x:c>
      <x:c r="B163" s="312" t="s">
        <x:v>2659</x:v>
      </x:c>
      <x:c r="C163" s="524" t="s">
        <x:v>3598</x:v>
      </x:c>
      <x:c r="D163" s="269">
        <x:f t="shared" si="33"/>
        <x:v>826</x:v>
      </x:c>
      <x:c r="E163" s="317" t="s">
        <x:v>5604</x:v>
      </x:c>
      <x:c r="F163" s="321"/>
      <x:c r="G163" s="317"/>
      <x:c r="H163" s="321"/>
      <x:c r="I163" s="321"/>
      <x:c r="J163" s="317"/>
      <x:c r="K163" s="515"/>
      <x:c r="L163" s="322"/>
      <x:c r="M163" s="322">
        <x:v>826</x:v>
      </x:c>
      <x:c r="N163" s="322"/>
      <x:c r="O163" s="322">
        <x:v>826</x:v>
      </x:c>
      <x:c r="P163" s="322"/>
      <x:c r="Q163" s="322"/>
      <x:c r="R163" s="322"/>
      <x:c r="S163" s="322">
        <x:v>826</x:v>
      </x:c>
      <x:c r="T163" s="217" t="s">
        <x:v>5855</x:v>
      </x:c>
    </x:row>
    <x:row r="164" spans="1:20" s="273" customFormat="1" hidden="1" customHeight="1">
      <x:c r="A164" s="319" t="s">
        <x:v>25</x:v>
      </x:c>
      <x:c r="B164" s="312" t="s">
        <x:v>2677</x:v>
      </x:c>
      <x:c r="C164" s="524" t="s">
        <x:v>3830</x:v>
      </x:c>
      <x:c r="D164" s="269">
        <x:f t="shared" si="33"/>
        <x:v>190</x:v>
      </x:c>
      <x:c r="E164" s="317" t="s">
        <x:v>5604</x:v>
      </x:c>
      <x:c r="F164" s="321"/>
      <x:c r="G164" s="317"/>
      <x:c r="H164" s="321"/>
      <x:c r="I164" s="321"/>
      <x:c r="J164" s="317"/>
      <x:c r="K164" s="515"/>
      <x:c r="L164" s="322"/>
      <x:c r="M164" s="322">
        <x:v>190</x:v>
      </x:c>
      <x:c r="N164" s="322"/>
      <x:c r="O164" s="322">
        <x:v>190</x:v>
      </x:c>
      <x:c r="P164" s="322"/>
      <x:c r="Q164" s="322"/>
      <x:c r="R164" s="322"/>
      <x:c r="S164" s="322">
        <x:v>190</x:v>
      </x:c>
      <x:c r="T164" s="217" t="s">
        <x:v>5855</x:v>
      </x:c>
    </x:row>
    <x:row r="165" spans="1:20" s="273" customFormat="1" hidden="1" customHeight="1">
      <x:c r="A165" s="319" t="s">
        <x:v>25</x:v>
      </x:c>
      <x:c r="B165" s="312" t="s">
        <x:v>2485</x:v>
      </x:c>
      <x:c r="C165" s="524" t="s">
        <x:v>3888</x:v>
      </x:c>
      <x:c r="D165" s="269">
        <x:f t="shared" si="33"/>
        <x:v>300</x:v>
      </x:c>
      <x:c r="E165" s="317" t="s">
        <x:v>5604</x:v>
      </x:c>
      <x:c r="F165" s="321"/>
      <x:c r="G165" s="317"/>
      <x:c r="H165" s="321"/>
      <x:c r="I165" s="321"/>
      <x:c r="J165" s="317"/>
      <x:c r="K165" s="515"/>
      <x:c r="L165" s="322"/>
      <x:c r="M165" s="322">
        <x:v>300</x:v>
      </x:c>
      <x:c r="N165" s="322"/>
      <x:c r="O165" s="322">
        <x:v>300</x:v>
      </x:c>
      <x:c r="P165" s="322"/>
      <x:c r="Q165" s="322"/>
      <x:c r="R165" s="322"/>
      <x:c r="S165" s="322">
        <x:v>300</x:v>
      </x:c>
      <x:c r="T165" s="217" t="s">
        <x:v>5855</x:v>
      </x:c>
    </x:row>
    <x:row r="166" spans="1:20" s="273" customFormat="1" hidden="1" customHeight="1">
      <x:c r="A166" s="319" t="s">
        <x:v>25</x:v>
      </x:c>
      <x:c r="B166" s="312" t="s">
        <x:v>2667</x:v>
      </x:c>
      <x:c r="C166" s="524" t="s">
        <x:v>3571</x:v>
      </x:c>
      <x:c r="D166" s="269">
        <x:f t="shared" si="33"/>
        <x:v>329</x:v>
      </x:c>
      <x:c r="E166" s="317" t="s">
        <x:v>5604</x:v>
      </x:c>
      <x:c r="F166" s="321"/>
      <x:c r="G166" s="317"/>
      <x:c r="H166" s="321"/>
      <x:c r="I166" s="321"/>
      <x:c r="J166" s="317"/>
      <x:c r="K166" s="515"/>
      <x:c r="L166" s="322"/>
      <x:c r="M166" s="322">
        <x:v>329</x:v>
      </x:c>
      <x:c r="N166" s="322"/>
      <x:c r="O166" s="322">
        <x:v>329</x:v>
      </x:c>
      <x:c r="P166" s="322"/>
      <x:c r="Q166" s="322"/>
      <x:c r="R166" s="322"/>
      <x:c r="S166" s="322">
        <x:v>329</x:v>
      </x:c>
      <x:c r="T166" s="217" t="s">
        <x:v>5855</x:v>
      </x:c>
    </x:row>
    <x:row r="167" spans="1:20" s="273" customFormat="1" hidden="1" customHeight="1">
      <x:c r="A167" s="319" t="s">
        <x:v>25</x:v>
      </x:c>
      <x:c r="B167" s="312" t="s">
        <x:v>2448</x:v>
      </x:c>
      <x:c r="C167" s="524" t="s">
        <x:v>5541</x:v>
      </x:c>
      <x:c r="D167" s="269">
        <x:f t="shared" si="33"/>
        <x:v>547</x:v>
      </x:c>
      <x:c r="E167" s="317" t="s">
        <x:v>5604</x:v>
      </x:c>
      <x:c r="F167" s="321"/>
      <x:c r="G167" s="317"/>
      <x:c r="H167" s="321"/>
      <x:c r="I167" s="321"/>
      <x:c r="J167" s="317"/>
      <x:c r="K167" s="515"/>
      <x:c r="L167" s="322"/>
      <x:c r="M167" s="322">
        <x:v>547</x:v>
      </x:c>
      <x:c r="N167" s="322"/>
      <x:c r="O167" s="322">
        <x:v>547</x:v>
      </x:c>
      <x:c r="P167" s="322"/>
      <x:c r="Q167" s="322"/>
      <x:c r="R167" s="322"/>
      <x:c r="S167" s="322">
        <x:v>547</x:v>
      </x:c>
      <x:c r="T167" s="217" t="s">
        <x:v>5855</x:v>
      </x:c>
    </x:row>
    <x:row r="168" spans="1:20" s="273" customFormat="1" hidden="1" customHeight="1">
      <x:c r="A168" s="319" t="s">
        <x:v>25</x:v>
      </x:c>
      <x:c r="B168" s="312" t="s">
        <x:v>2671</x:v>
      </x:c>
      <x:c r="C168" s="524" t="s">
        <x:v>3875</x:v>
      </x:c>
      <x:c r="D168" s="269">
        <x:f t="shared" si="33"/>
        <x:v>230</x:v>
      </x:c>
      <x:c r="E168" s="317" t="s">
        <x:v>5604</x:v>
      </x:c>
      <x:c r="F168" s="321"/>
      <x:c r="G168" s="317"/>
      <x:c r="H168" s="321"/>
      <x:c r="I168" s="321"/>
      <x:c r="J168" s="317"/>
      <x:c r="K168" s="515"/>
      <x:c r="L168" s="322"/>
      <x:c r="M168" s="322">
        <x:v>230</x:v>
      </x:c>
      <x:c r="N168" s="322"/>
      <x:c r="O168" s="322">
        <x:v>230</x:v>
      </x:c>
      <x:c r="P168" s="322"/>
      <x:c r="Q168" s="322"/>
      <x:c r="R168" s="322"/>
      <x:c r="S168" s="322">
        <x:v>230</x:v>
      </x:c>
      <x:c r="T168" s="217" t="s">
        <x:v>5855</x:v>
      </x:c>
    </x:row>
    <x:row r="169" spans="1:20" s="273" customFormat="1" hidden="1" customHeight="1">
      <x:c r="A169" s="319" t="s">
        <x:v>25</x:v>
      </x:c>
      <x:c r="B169" s="312" t="s">
        <x:v>2676</x:v>
      </x:c>
      <x:c r="C169" s="524" t="s">
        <x:v>3576</x:v>
      </x:c>
      <x:c r="D169" s="269">
        <x:f t="shared" si="33"/>
        <x:v>320</x:v>
      </x:c>
      <x:c r="E169" s="317" t="s">
        <x:v>5604</x:v>
      </x:c>
      <x:c r="F169" s="321"/>
      <x:c r="G169" s="317"/>
      <x:c r="H169" s="321"/>
      <x:c r="I169" s="321"/>
      <x:c r="J169" s="317"/>
      <x:c r="K169" s="515"/>
      <x:c r="L169" s="322"/>
      <x:c r="M169" s="322">
        <x:v>320</x:v>
      </x:c>
      <x:c r="N169" s="322"/>
      <x:c r="O169" s="322">
        <x:v>320</x:v>
      </x:c>
      <x:c r="P169" s="322"/>
      <x:c r="Q169" s="322"/>
      <x:c r="R169" s="322"/>
      <x:c r="S169" s="322">
        <x:v>320</x:v>
      </x:c>
      <x:c r="T169" s="217" t="s">
        <x:v>5855</x:v>
      </x:c>
    </x:row>
    <x:row r="170" spans="1:20" s="273" customFormat="1" hidden="1" customHeight="1">
      <x:c r="A170" s="319" t="s">
        <x:v>25</x:v>
      </x:c>
      <x:c r="B170" s="312" t="s">
        <x:v>2692</x:v>
      </x:c>
      <x:c r="C170" s="524" t="s">
        <x:v>5490</x:v>
      </x:c>
      <x:c r="D170" s="269">
        <x:f t="shared" si="33"/>
        <x:v>137</x:v>
      </x:c>
      <x:c r="E170" s="317" t="s">
        <x:v>5604</x:v>
      </x:c>
      <x:c r="F170" s="321"/>
      <x:c r="G170" s="317"/>
      <x:c r="H170" s="321"/>
      <x:c r="I170" s="321"/>
      <x:c r="J170" s="317"/>
      <x:c r="K170" s="515"/>
      <x:c r="L170" s="322"/>
      <x:c r="M170" s="322">
        <x:v>137</x:v>
      </x:c>
      <x:c r="N170" s="322"/>
      <x:c r="O170" s="322">
        <x:v>137</x:v>
      </x:c>
      <x:c r="P170" s="322"/>
      <x:c r="Q170" s="322"/>
      <x:c r="R170" s="322"/>
      <x:c r="S170" s="322">
        <x:v>137</x:v>
      </x:c>
      <x:c r="T170" s="217" t="s">
        <x:v>5855</x:v>
      </x:c>
    </x:row>
    <x:row r="171" spans="1:20" s="273" customFormat="1" hidden="1" customHeight="1">
      <x:c r="A171" s="319" t="s">
        <x:v>25</x:v>
      </x:c>
      <x:c r="B171" s="312" t="s">
        <x:v>2688</x:v>
      </x:c>
      <x:c r="C171" s="524" t="s">
        <x:v>3560</x:v>
      </x:c>
      <x:c r="D171" s="269">
        <x:f t="shared" si="33"/>
        <x:v>351</x:v>
      </x:c>
      <x:c r="E171" s="317" t="s">
        <x:v>5604</x:v>
      </x:c>
      <x:c r="F171" s="321"/>
      <x:c r="G171" s="317"/>
      <x:c r="H171" s="321"/>
      <x:c r="I171" s="321"/>
      <x:c r="J171" s="317"/>
      <x:c r="K171" s="515"/>
      <x:c r="L171" s="322"/>
      <x:c r="M171" s="322">
        <x:v>351</x:v>
      </x:c>
      <x:c r="N171" s="322"/>
      <x:c r="O171" s="322">
        <x:v>351</x:v>
      </x:c>
      <x:c r="P171" s="322"/>
      <x:c r="Q171" s="322"/>
      <x:c r="R171" s="322"/>
      <x:c r="S171" s="322">
        <x:v>351</x:v>
      </x:c>
      <x:c r="T171" s="217" t="s">
        <x:v>5855</x:v>
      </x:c>
    </x:row>
    <x:row r="172" spans="1:20" s="273" customFormat="1" hidden="1" customHeight="1">
      <x:c r="A172" s="319" t="s">
        <x:v>25</x:v>
      </x:c>
      <x:c r="B172" s="312" t="s">
        <x:v>2654</x:v>
      </x:c>
      <x:c r="C172" s="524" t="s">
        <x:v>6436</x:v>
      </x:c>
      <x:c r="D172" s="269">
        <x:f t="shared" si="33"/>
        <x:v>360.30000000000001</x:v>
      </x:c>
      <x:c r="E172" s="317" t="s">
        <x:v>5751</x:v>
      </x:c>
      <x:c r="F172" s="317" t="s">
        <x:v>4437</x:v>
      </x:c>
      <x:c r="G172" s="317" t="s">
        <x:v>5751</x:v>
      </x:c>
      <x:c r="H172" s="317" t="s">
        <x:v>251</x:v>
      </x:c>
      <x:c r="I172" s="321" t="s">
        <x:v>6213</x:v>
      </x:c>
      <x:c r="J172" s="317" t="s">
        <x:v>3850</x:v>
      </x:c>
      <x:c r="K172" s="515"/>
      <x:c r="L172" s="322">
        <x:v>360.30000000000001</x:v>
      </x:c>
      <x:c r="M172" s="322"/>
      <x:c r="N172" s="322">
        <x:v>360.30000000000001</x:v>
      </x:c>
      <x:c r="O172" s="322"/>
      <x:c r="P172" s="322"/>
      <x:c r="Q172" s="322"/>
      <x:c r="R172" s="322">
        <x:v>360.30000000000001</x:v>
      </x:c>
      <x:c r="S172" s="322"/>
      <x:c r="T172" s="217" t="s">
        <x:v>6470</x:v>
      </x:c>
    </x:row>
    <x:row r="173" spans="1:20" s="273" customFormat="1" hidden="1" customHeight="1">
      <x:c r="A173" s="319" t="s">
        <x:v>25</x:v>
      </x:c>
      <x:c r="B173" s="312" t="s">
        <x:v>2683</x:v>
      </x:c>
      <x:c r="C173" s="296" t="s">
        <x:v>6439</x:v>
      </x:c>
      <x:c r="D173" s="269">
        <x:f t="shared" si="33"/>
        <x:v>222.19999999999999</x:v>
      </x:c>
      <x:c r="E173" s="317" t="s">
        <x:v>5751</x:v>
      </x:c>
      <x:c r="F173" s="321"/>
      <x:c r="G173" s="317" t="s">
        <x:v>5751</x:v>
      </x:c>
      <x:c r="H173" s="317"/>
      <x:c r="I173" s="317"/>
      <x:c r="J173" s="317" t="s">
        <x:v>5751</x:v>
      </x:c>
      <x:c r="K173" s="322"/>
      <x:c r="L173" s="322"/>
      <x:c r="M173" s="322">
        <x:v>222.19999999999999</x:v>
      </x:c>
      <x:c r="N173" s="322"/>
      <x:c r="O173" s="322">
        <x:v>222.19999999999999</x:v>
      </x:c>
      <x:c r="P173" s="322"/>
      <x:c r="Q173" s="322"/>
      <x:c r="R173" s="322">
        <x:v>222.19999999999999</x:v>
      </x:c>
      <x:c r="S173" s="322"/>
      <x:c r="T173" s="217"/>
    </x:row>
    <x:row r="174" spans="1:20" s="273" customFormat="1" hidden="1" customHeight="1">
      <x:c r="A174" s="319" t="s">
        <x:v>25</x:v>
      </x:c>
      <x:c r="B174" s="312" t="s">
        <x:v>640</x:v>
      </x:c>
      <x:c r="C174" s="296" t="s">
        <x:v>6432</x:v>
      </x:c>
      <x:c r="D174" s="269">
        <x:f t="shared" si="33"/>
        <x:v>291</x:v>
      </x:c>
      <x:c r="E174" s="317" t="s">
        <x:v>3588</x:v>
      </x:c>
      <x:c r="F174" s="317" t="s">
        <x:v>3929</x:v>
      </x:c>
      <x:c r="G174" s="317" t="s">
        <x:v>3588</x:v>
      </x:c>
      <x:c r="H174" s="317" t="s">
        <x:v>3588</x:v>
      </x:c>
      <x:c r="I174" s="503" t="s">
        <x:v>6199</x:v>
      </x:c>
      <x:c r="J174" s="317" t="s">
        <x:v>3617</x:v>
      </x:c>
      <x:c r="K174" s="515"/>
      <x:c r="L174" s="322">
        <x:v>291</x:v>
      </x:c>
      <x:c r="M174" s="322"/>
      <x:c r="N174" s="322">
        <x:v>291</x:v>
      </x:c>
      <x:c r="O174" s="322"/>
      <x:c r="P174" s="322"/>
      <x:c r="Q174" s="322"/>
      <x:c r="R174" s="322">
        <x:v>291</x:v>
      </x:c>
      <x:c r="S174" s="322"/>
      <x:c r="T174" s="217" t="s">
        <x:v>47</x:v>
      </x:c>
    </x:row>
    <x:row r="175" spans="1:20" s="273" customFormat="1" hidden="1" customHeight="1">
      <x:c r="A175" s="319" t="s">
        <x:v>25</x:v>
      </x:c>
      <x:c r="B175" s="295" t="s">
        <x:v>3859</x:v>
      </x:c>
      <x:c r="C175" s="524" t="s">
        <x:v>5535</x:v>
      </x:c>
      <x:c r="D175" s="269">
        <x:f t="shared" si="33"/>
        <x:v>359.30000000000001</x:v>
      </x:c>
      <x:c r="E175" s="317" t="s">
        <x:v>5604</x:v>
      </x:c>
      <x:c r="F175" s="321"/>
      <x:c r="G175" s="317" t="s">
        <x:v>3861</x:v>
      </x:c>
      <x:c r="H175" s="317" t="s">
        <x:v>3585</x:v>
      </x:c>
      <x:c r="I175" s="321" t="s">
        <x:v>6208</x:v>
      </x:c>
      <x:c r="J175" s="317" t="s">
        <x:v>3594</x:v>
      </x:c>
      <x:c r="K175" s="515"/>
      <x:c r="L175" s="322">
        <x:v>359.30000000000001</x:v>
      </x:c>
      <x:c r="M175" s="322"/>
      <x:c r="N175" s="322">
        <x:v>359.30000000000001</x:v>
      </x:c>
      <x:c r="O175" s="322"/>
      <x:c r="P175" s="322"/>
      <x:c r="Q175" s="322"/>
      <x:c r="R175" s="322">
        <x:v>359.30000000000001</x:v>
      </x:c>
      <x:c r="S175" s="322"/>
      <x:c r="T175" s="217" t="s">
        <x:v>5855</x:v>
      </x:c>
    </x:row>
    <x:row r="176" spans="1:20" s="273" customFormat="1" hidden="1" customHeight="1">
      <x:c r="A176" s="319" t="s">
        <x:v>25</x:v>
      </x:c>
      <x:c r="B176" s="498" t="s">
        <x:v>6979</x:v>
      </x:c>
      <x:c r="C176" s="296" t="s">
        <x:v>4889</x:v>
      </x:c>
      <x:c r="D176" s="494">
        <x:f t="shared" si="33"/>
        <x:v>1403</x:v>
      </x:c>
      <x:c r="E176" s="495" t="s">
        <x:v>5820</x:v>
      </x:c>
      <x:c r="F176" s="495" t="s">
        <x:v>5820</x:v>
      </x:c>
      <x:c r="G176" s="495" t="s">
        <x:v>5820</x:v>
      </x:c>
      <x:c r="H176" s="495" t="s">
        <x:v>5820</x:v>
      </x:c>
      <x:c r="I176" s="518"/>
      <x:c r="J176" s="495" t="s">
        <x:v>5820</x:v>
      </x:c>
      <x:c r="K176" s="525"/>
      <x:c r="L176" s="494"/>
      <x:c r="M176" s="494">
        <x:v>1403</x:v>
      </x:c>
      <x:c r="N176" s="494"/>
      <x:c r="O176" s="494">
        <x:v>1403</x:v>
      </x:c>
      <x:c r="P176" s="494"/>
      <x:c r="Q176" s="494"/>
      <x:c r="R176" s="494">
        <x:v>1403</x:v>
      </x:c>
      <x:c r="S176" s="494"/>
      <x:c r="T176" s="219"/>
    </x:row>
    <x:row r="177" spans="1:20" ht="69.950000000000003" hidden="1" customHeight="1">
      <x:c r="A177" s="1019" t="s">
        <x:v>38</x:v>
      </x:c>
      <x:c r="B177" s="979" t="s">
        <x:v>42</x:v>
      </x:c>
      <x:c r="C177" s="264" t="s">
        <x:v>2720</x:v>
      </x:c>
      <x:c r="D177" s="686">
        <x:f>SUM(D$179:D$216)</x:f>
        <x:v>6572.6999999999998</x:v>
      </x:c>
      <x:c r="E177" s="307"/>
      <x:c r="F177" s="308"/>
      <x:c r="G177" s="307"/>
      <x:c r="H177" s="308"/>
      <x:c r="I177" s="307"/>
      <x:c r="J177" s="308"/>
      <x:c r="K177" s="685">
        <x:f t="shared" ref="K177:S177" si="35">SUM(K$179:K$216)</x:f>
        <x:v>0</x:v>
      </x:c>
      <x:c r="L177" s="685">
        <x:f t="shared" si="35"/>
        <x:v>20499</x:v>
      </x:c>
      <x:c r="M177" s="685">
        <x:f t="shared" si="35"/>
        <x:v>55172.199999999997</x:v>
      </x:c>
      <x:c r="N177" s="685">
        <x:f t="shared" si="35"/>
        <x:v>4147.6000000000004</x:v>
      </x:c>
      <x:c r="O177" s="685">
        <x:f t="shared" si="35"/>
        <x:v>2425.0999999999999</x:v>
      </x:c>
      <x:c r="P177" s="685">
        <x:f t="shared" si="35"/>
        <x:v>67142.100000000006</x:v>
      </x:c>
      <x:c r="Q177" s="685">
        <x:f t="shared" si="35"/>
        <x:v>1956.4000000000001</x:v>
      </x:c>
      <x:c r="R177" s="685">
        <x:f t="shared" si="35"/>
        <x:v>71720.799999999988</x:v>
      </x:c>
      <x:c r="S177" s="686">
        <x:f t="shared" si="35"/>
        <x:v>3950.4000000000001</x:v>
      </x:c>
      <x:c r="T177" s="223"/>
    </x:row>
    <x:row r="178" spans="1:20" ht="69.950000000000003" hidden="1" customHeight="1">
      <x:c r="A178" s="1020"/>
      <x:c r="B178" s="980"/>
      <x:c r="C178" s="264" t="s">
        <x:v>1516</x:v>
      </x:c>
      <x:c r="D178" s="309">
        <x:f>COUNTA(D$179:D$216)</x:f>
        <x:v>38</x:v>
      </x:c>
      <x:c r="E178" s="310"/>
      <x:c r="F178" s="311"/>
      <x:c r="G178" s="310"/>
      <x:c r="H178" s="311"/>
      <x:c r="I178" s="310"/>
      <x:c r="J178" s="311"/>
      <x:c r="K178" s="310"/>
      <x:c r="L178" s="311"/>
      <x:c r="M178" s="310"/>
      <x:c r="N178" s="309">
        <x:f t="shared" ref="N178:S178" si="36">COUNTA(N$179:N$216)</x:f>
        <x:v>6</x:v>
      </x:c>
      <x:c r="O178" s="309">
        <x:f t="shared" si="36"/>
        <x:v>5</x:v>
      </x:c>
      <x:c r="P178" s="309">
        <x:f t="shared" si="36"/>
        <x:v>24</x:v>
      </x:c>
      <x:c r="Q178" s="309">
        <x:f t="shared" si="36"/>
        <x:v>3</x:v>
      </x:c>
      <x:c r="R178" s="309">
        <x:f t="shared" si="36"/>
        <x:v>32</x:v>
      </x:c>
      <x:c r="S178" s="310">
        <x:f t="shared" si="36"/>
        <x:v>6</x:v>
      </x:c>
      <x:c r="T178" s="224"/>
    </x:row>
    <x:row r="179" spans="1:20" s="273" customFormat="1" hidden="1" customHeight="1">
      <x:c r="A179" s="526" t="s">
        <x:v>38</x:v>
      </x:c>
      <x:c r="B179" s="527" t="s">
        <x:v>2636</x:v>
      </x:c>
      <x:c r="C179" s="509" t="s">
        <x:v>5456</x:v>
      </x:c>
      <x:c r="D179" s="487" t="str">
        <x:f>IF(SUM(K179:M179)=SUM(N179:O179),SUM(K179:M179),"오답")</x:f>
        <x:v>오답</x:v>
      </x:c>
      <x:c r="E179" s="320" t="s">
        <x:v>5823</x:v>
      </x:c>
      <x:c r="F179" s="320" t="s">
        <x:v>7208</x:v>
      </x:c>
      <x:c r="G179" s="320" t="s">
        <x:v>5823</x:v>
      </x:c>
      <x:c r="H179" s="320" t="s">
        <x:v>5823</x:v>
      </x:c>
      <x:c r="I179" s="528"/>
      <x:c r="J179" s="320" t="s">
        <x:v>7208</x:v>
      </x:c>
      <x:c r="K179" s="487"/>
      <x:c r="L179" s="529"/>
      <x:c r="M179" s="487">
        <x:v>13271</x:v>
      </x:c>
      <x:c r="N179" s="530"/>
      <x:c r="O179" s="487"/>
      <x:c r="P179" s="487">
        <x:v>13271</x:v>
      </x:c>
      <x:c r="Q179" s="531"/>
      <x:c r="R179" s="487">
        <x:v>13271</x:v>
      </x:c>
      <x:c r="S179" s="530"/>
      <x:c r="T179" s="222" t="s">
        <x:v>6655</x:v>
      </x:c>
    </x:row>
    <x:row r="180" spans="1:20" s="273" customFormat="1" hidden="1" customHeight="1">
      <x:c r="A180" s="526" t="s">
        <x:v>38</x:v>
      </x:c>
      <x:c r="B180" s="527" t="s">
        <x:v>2528</x:v>
      </x:c>
      <x:c r="C180" s="509" t="s">
        <x:v>3839</x:v>
      </x:c>
      <x:c r="D180" s="269" t="str">
        <x:f>IF(SUM(K180:M180)=SUM(N180:O180),SUM(K180:M180),"오답")</x:f>
        <x:v>오답</x:v>
      </x:c>
      <x:c r="E180" s="317" t="s">
        <x:v>5823</x:v>
      </x:c>
      <x:c r="F180" s="317" t="s">
        <x:v>5823</x:v>
      </x:c>
      <x:c r="G180" s="317" t="s">
        <x:v>5823</x:v>
      </x:c>
      <x:c r="H180" s="317" t="s">
        <x:v>5823</x:v>
      </x:c>
      <x:c r="I180" s="507"/>
      <x:c r="J180" s="317" t="s">
        <x:v>5823</x:v>
      </x:c>
      <x:c r="K180" s="269"/>
      <x:c r="L180" s="322"/>
      <x:c r="M180" s="322">
        <x:v>6112</x:v>
      </x:c>
      <x:c r="N180" s="505"/>
      <x:c r="O180" s="505"/>
      <x:c r="P180" s="505">
        <x:v>6112</x:v>
      </x:c>
      <x:c r="Q180" s="532"/>
      <x:c r="R180" s="505">
        <x:v>6112</x:v>
      </x:c>
      <x:c r="S180" s="505"/>
      <x:c r="T180" s="217" t="s">
        <x:v>6655</x:v>
      </x:c>
    </x:row>
    <x:row r="181" spans="1:20" s="273" customFormat="1" hidden="1" customHeight="1">
      <x:c r="A181" s="526" t="s">
        <x:v>38</x:v>
      </x:c>
      <x:c r="B181" s="490" t="s">
        <x:v>4319</x:v>
      </x:c>
      <x:c r="C181" s="296" t="s">
        <x:v>1290</x:v>
      </x:c>
      <x:c r="D181" s="269" t="str">
        <x:f t="shared" ref="D181:D216" si="37">IF(SUM(K181:M181)=SUM(N181:O181),SUM(K181:M181),"오답")</x:f>
        <x:v>오답</x:v>
      </x:c>
      <x:c r="E181" s="507" t="s">
        <x:v>3117</x:v>
      </x:c>
      <x:c r="F181" s="507" t="s">
        <x:v>3117</x:v>
      </x:c>
      <x:c r="G181" s="507" t="s">
        <x:v>3117</x:v>
      </x:c>
      <x:c r="H181" s="507" t="s">
        <x:v>3117</x:v>
      </x:c>
      <x:c r="I181" s="298"/>
      <x:c r="J181" s="507" t="s">
        <x:v>3117</x:v>
      </x:c>
      <x:c r="K181" s="489"/>
      <x:c r="L181" s="269"/>
      <x:c r="M181" s="269">
        <x:v>1881</x:v>
      </x:c>
      <x:c r="N181" s="269"/>
      <x:c r="O181" s="269"/>
      <x:c r="P181" s="269">
        <x:v>1881</x:v>
      </x:c>
      <x:c r="Q181" s="269"/>
      <x:c r="R181" s="269">
        <x:v>1881</x:v>
      </x:c>
      <x:c r="S181" s="269"/>
      <x:c r="T181" s="217" t="s">
        <x:v>3895</x:v>
      </x:c>
    </x:row>
    <x:row r="182" spans="1:20" s="273" customFormat="1" hidden="1" customHeight="1">
      <x:c r="A182" s="526" t="s">
        <x:v>38</x:v>
      </x:c>
      <x:c r="B182" s="490" t="s">
        <x:v>4364</x:v>
      </x:c>
      <x:c r="C182" s="296" t="s">
        <x:v>4848</x:v>
      </x:c>
      <x:c r="D182" s="269" t="str">
        <x:f t="shared" si="37"/>
        <x:v>오답</x:v>
      </x:c>
      <x:c r="E182" s="507" t="s">
        <x:v>3117</x:v>
      </x:c>
      <x:c r="F182" s="507" t="s">
        <x:v>3117</x:v>
      </x:c>
      <x:c r="G182" s="507" t="s">
        <x:v>3117</x:v>
      </x:c>
      <x:c r="H182" s="507" t="s">
        <x:v>3117</x:v>
      </x:c>
      <x:c r="I182" s="298"/>
      <x:c r="J182" s="507" t="s">
        <x:v>3117</x:v>
      </x:c>
      <x:c r="K182" s="489"/>
      <x:c r="L182" s="269"/>
      <x:c r="M182" s="269">
        <x:v>392</x:v>
      </x:c>
      <x:c r="N182" s="269"/>
      <x:c r="O182" s="269"/>
      <x:c r="P182" s="269">
        <x:v>392</x:v>
      </x:c>
      <x:c r="Q182" s="269"/>
      <x:c r="R182" s="269">
        <x:v>392</x:v>
      </x:c>
      <x:c r="S182" s="269"/>
      <x:c r="T182" s="217" t="s">
        <x:v>3895</x:v>
      </x:c>
    </x:row>
    <x:row r="183" spans="1:20" s="273" customFormat="1" hidden="1" customHeight="1">
      <x:c r="A183" s="526" t="s">
        <x:v>38</x:v>
      </x:c>
      <x:c r="B183" s="490" t="s">
        <x:v>7500</x:v>
      </x:c>
      <x:c r="C183" s="296" t="s">
        <x:v>4158</x:v>
      </x:c>
      <x:c r="D183" s="269" t="str">
        <x:f t="shared" si="37"/>
        <x:v>오답</x:v>
      </x:c>
      <x:c r="E183" s="507" t="s">
        <x:v>3117</x:v>
      </x:c>
      <x:c r="F183" s="507" t="s">
        <x:v>3117</x:v>
      </x:c>
      <x:c r="G183" s="507" t="s">
        <x:v>3117</x:v>
      </x:c>
      <x:c r="H183" s="507" t="s">
        <x:v>3117</x:v>
      </x:c>
      <x:c r="I183" s="298"/>
      <x:c r="J183" s="507" t="s">
        <x:v>3117</x:v>
      </x:c>
      <x:c r="K183" s="489"/>
      <x:c r="L183" s="269"/>
      <x:c r="M183" s="269">
        <x:v>1205</x:v>
      </x:c>
      <x:c r="N183" s="269"/>
      <x:c r="O183" s="269"/>
      <x:c r="P183" s="269">
        <x:v>1205</x:v>
      </x:c>
      <x:c r="Q183" s="269"/>
      <x:c r="R183" s="269">
        <x:v>1205</x:v>
      </x:c>
      <x:c r="S183" s="269"/>
      <x:c r="T183" s="217" t="s">
        <x:v>3895</x:v>
      </x:c>
    </x:row>
    <x:row r="184" spans="1:20" s="273" customFormat="1" hidden="1" customHeight="1">
      <x:c r="A184" s="526" t="s">
        <x:v>38</x:v>
      </x:c>
      <x:c r="B184" s="490" t="s">
        <x:v>4353</x:v>
      </x:c>
      <x:c r="C184" s="509" t="s">
        <x:v>3878</x:v>
      </x:c>
      <x:c r="D184" s="269" t="str">
        <x:f t="shared" si="37"/>
        <x:v>오답</x:v>
      </x:c>
      <x:c r="E184" s="317" t="s">
        <x:v>3403</x:v>
      </x:c>
      <x:c r="F184" s="507" t="s">
        <x:v>3117</x:v>
      </x:c>
      <x:c r="G184" s="317" t="s">
        <x:v>3403</x:v>
      </x:c>
      <x:c r="H184" s="317" t="s">
        <x:v>3403</x:v>
      </x:c>
      <x:c r="I184" s="507"/>
      <x:c r="J184" s="507" t="s">
        <x:v>3448</x:v>
      </x:c>
      <x:c r="K184" s="269"/>
      <x:c r="L184" s="322"/>
      <x:c r="M184" s="511">
        <x:v>1406</x:v>
      </x:c>
      <x:c r="N184" s="505"/>
      <x:c r="O184" s="511"/>
      <x:c r="P184" s="511">
        <x:v>1406</x:v>
      </x:c>
      <x:c r="Q184" s="532"/>
      <x:c r="R184" s="511">
        <x:v>1406</x:v>
      </x:c>
      <x:c r="S184" s="511"/>
      <x:c r="T184" s="217" t="s">
        <x:v>3895</x:v>
      </x:c>
    </x:row>
    <x:row r="185" spans="1:20" s="273" customFormat="1" hidden="1" customHeight="1">
      <x:c r="A185" s="526" t="s">
        <x:v>38</x:v>
      </x:c>
      <x:c r="B185" s="490" t="s">
        <x:v>7553</x:v>
      </x:c>
      <x:c r="C185" s="509" t="s">
        <x:v>4802</x:v>
      </x:c>
      <x:c r="D185" s="269" t="str">
        <x:f t="shared" si="37"/>
        <x:v>오답</x:v>
      </x:c>
      <x:c r="E185" s="317" t="s">
        <x:v>3403</x:v>
      </x:c>
      <x:c r="F185" s="507" t="s">
        <x:v>3117</x:v>
      </x:c>
      <x:c r="G185" s="317" t="s">
        <x:v>3403</x:v>
      </x:c>
      <x:c r="H185" s="317" t="s">
        <x:v>3403</x:v>
      </x:c>
      <x:c r="I185" s="510"/>
      <x:c r="J185" s="317" t="s">
        <x:v>3403</x:v>
      </x:c>
      <x:c r="K185" s="269"/>
      <x:c r="L185" s="322"/>
      <x:c r="M185" s="511">
        <x:v>500</x:v>
      </x:c>
      <x:c r="N185" s="505"/>
      <x:c r="O185" s="511"/>
      <x:c r="P185" s="511">
        <x:v>500</x:v>
      </x:c>
      <x:c r="Q185" s="532"/>
      <x:c r="R185" s="511">
        <x:v>500</x:v>
      </x:c>
      <x:c r="S185" s="511"/>
      <x:c r="T185" s="217" t="s">
        <x:v>3895</x:v>
      </x:c>
    </x:row>
    <x:row r="186" spans="1:20" s="273" customFormat="1" hidden="1" customHeight="1">
      <x:c r="A186" s="526" t="s">
        <x:v>38</x:v>
      </x:c>
      <x:c r="B186" s="490" t="s">
        <x:v>7519</x:v>
      </x:c>
      <x:c r="C186" s="509" t="s">
        <x:v>3578</x:v>
      </x:c>
      <x:c r="D186" s="269" t="str">
        <x:f t="shared" si="37"/>
        <x:v>오답</x:v>
      </x:c>
      <x:c r="E186" s="317" t="s">
        <x:v>3403</x:v>
      </x:c>
      <x:c r="F186" s="507" t="s">
        <x:v>3117</x:v>
      </x:c>
      <x:c r="G186" s="317" t="s">
        <x:v>3403</x:v>
      </x:c>
      <x:c r="H186" s="317" t="s">
        <x:v>3403</x:v>
      </x:c>
      <x:c r="I186" s="510"/>
      <x:c r="J186" s="507" t="s">
        <x:v>3117</x:v>
      </x:c>
      <x:c r="K186" s="269"/>
      <x:c r="L186" s="322"/>
      <x:c r="M186" s="511">
        <x:v>1065</x:v>
      </x:c>
      <x:c r="N186" s="505"/>
      <x:c r="O186" s="511"/>
      <x:c r="P186" s="511">
        <x:v>1065</x:v>
      </x:c>
      <x:c r="Q186" s="532"/>
      <x:c r="R186" s="511">
        <x:v>1065</x:v>
      </x:c>
      <x:c r="S186" s="511"/>
      <x:c r="T186" s="217" t="s">
        <x:v>3895</x:v>
      </x:c>
    </x:row>
    <x:row r="187" spans="1:20" s="273" customFormat="1" hidden="1" customHeight="1">
      <x:c r="A187" s="526" t="s">
        <x:v>38</x:v>
      </x:c>
      <x:c r="B187" s="490" t="s">
        <x:v>4310</x:v>
      </x:c>
      <x:c r="C187" s="509" t="s">
        <x:v>4834</x:v>
      </x:c>
      <x:c r="D187" s="269" t="str">
        <x:f t="shared" si="37"/>
        <x:v>오답</x:v>
      </x:c>
      <x:c r="E187" s="317" t="s">
        <x:v>3403</x:v>
      </x:c>
      <x:c r="F187" s="507" t="s">
        <x:v>3117</x:v>
      </x:c>
      <x:c r="G187" s="317" t="s">
        <x:v>3403</x:v>
      </x:c>
      <x:c r="H187" s="317" t="s">
        <x:v>3403</x:v>
      </x:c>
      <x:c r="I187" s="510"/>
      <x:c r="J187" s="317" t="s">
        <x:v>3403</x:v>
      </x:c>
      <x:c r="K187" s="269"/>
      <x:c r="L187" s="322"/>
      <x:c r="M187" s="511">
        <x:v>702</x:v>
      </x:c>
      <x:c r="N187" s="505"/>
      <x:c r="O187" s="511"/>
      <x:c r="P187" s="511">
        <x:v>702</x:v>
      </x:c>
      <x:c r="Q187" s="532"/>
      <x:c r="R187" s="511">
        <x:v>702</x:v>
      </x:c>
      <x:c r="S187" s="511"/>
      <x:c r="T187" s="217" t="s">
        <x:v>3895</x:v>
      </x:c>
    </x:row>
    <x:row r="188" spans="1:20" s="273" customFormat="1" hidden="1" customHeight="1">
      <x:c r="A188" s="526" t="s">
        <x:v>38</x:v>
      </x:c>
      <x:c r="B188" s="490" t="s">
        <x:v>4348</x:v>
      </x:c>
      <x:c r="C188" s="509" t="s">
        <x:v>4220</x:v>
      </x:c>
      <x:c r="D188" s="269" t="str">
        <x:f t="shared" si="37"/>
        <x:v>오답</x:v>
      </x:c>
      <x:c r="E188" s="507" t="s">
        <x:v>3117</x:v>
      </x:c>
      <x:c r="F188" s="507" t="s">
        <x:v>3117</x:v>
      </x:c>
      <x:c r="G188" s="507" t="s">
        <x:v>3117</x:v>
      </x:c>
      <x:c r="H188" s="507" t="s">
        <x:v>3117</x:v>
      </x:c>
      <x:c r="I188" s="510"/>
      <x:c r="J188" s="507" t="s">
        <x:v>3117</x:v>
      </x:c>
      <x:c r="K188" s="269"/>
      <x:c r="L188" s="322"/>
      <x:c r="M188" s="511">
        <x:v>941</x:v>
      </x:c>
      <x:c r="N188" s="533"/>
      <x:c r="O188" s="532"/>
      <x:c r="P188" s="511">
        <x:v>941</x:v>
      </x:c>
      <x:c r="Q188" s="532"/>
      <x:c r="R188" s="532">
        <x:v>941</x:v>
      </x:c>
      <x:c r="S188" s="532"/>
      <x:c r="T188" s="217" t="s">
        <x:v>3895</x:v>
      </x:c>
    </x:row>
    <x:row r="189" spans="1:20" s="273" customFormat="1" hidden="1" customHeight="1">
      <x:c r="A189" s="526" t="s">
        <x:v>38</x:v>
      </x:c>
      <x:c r="B189" s="490" t="s">
        <x:v>4308</x:v>
      </x:c>
      <x:c r="C189" s="296" t="s">
        <x:v>4913</x:v>
      </x:c>
      <x:c r="D189" s="269" t="str">
        <x:f t="shared" si="37"/>
        <x:v>오답</x:v>
      </x:c>
      <x:c r="E189" s="507" t="s">
        <x:v>3117</x:v>
      </x:c>
      <x:c r="F189" s="507" t="s">
        <x:v>3117</x:v>
      </x:c>
      <x:c r="G189" s="507" t="s">
        <x:v>3117</x:v>
      </x:c>
      <x:c r="H189" s="507" t="s">
        <x:v>3117</x:v>
      </x:c>
      <x:c r="I189" s="298"/>
      <x:c r="J189" s="507" t="s">
        <x:v>3117</x:v>
      </x:c>
      <x:c r="K189" s="489"/>
      <x:c r="L189" s="269"/>
      <x:c r="M189" s="269">
        <x:v>1276</x:v>
      </x:c>
      <x:c r="N189" s="269"/>
      <x:c r="O189" s="269"/>
      <x:c r="P189" s="269">
        <x:v>1276</x:v>
      </x:c>
      <x:c r="Q189" s="269"/>
      <x:c r="R189" s="269">
        <x:v>1276</x:v>
      </x:c>
      <x:c r="S189" s="269"/>
      <x:c r="T189" s="217" t="s">
        <x:v>3895</x:v>
      </x:c>
    </x:row>
    <x:row r="190" spans="1:20" s="273" customFormat="1" hidden="1" customHeight="1">
      <x:c r="A190" s="526" t="s">
        <x:v>38</x:v>
      </x:c>
      <x:c r="B190" s="490" t="s">
        <x:v>4360</x:v>
      </x:c>
      <x:c r="C190" s="296" t="s">
        <x:v>4825</x:v>
      </x:c>
      <x:c r="D190" s="269" t="str">
        <x:f t="shared" si="37"/>
        <x:v>오답</x:v>
      </x:c>
      <x:c r="E190" s="507" t="s">
        <x:v>3117</x:v>
      </x:c>
      <x:c r="F190" s="507" t="s">
        <x:v>3117</x:v>
      </x:c>
      <x:c r="G190" s="507" t="s">
        <x:v>3117</x:v>
      </x:c>
      <x:c r="H190" s="507" t="s">
        <x:v>3117</x:v>
      </x:c>
      <x:c r="I190" s="298"/>
      <x:c r="J190" s="507" t="s">
        <x:v>3117</x:v>
      </x:c>
      <x:c r="K190" s="489"/>
      <x:c r="L190" s="269"/>
      <x:c r="M190" s="269">
        <x:v>2135</x:v>
      </x:c>
      <x:c r="N190" s="269"/>
      <x:c r="O190" s="269"/>
      <x:c r="P190" s="269">
        <x:v>2135</x:v>
      </x:c>
      <x:c r="Q190" s="269"/>
      <x:c r="R190" s="269">
        <x:v>2135</x:v>
      </x:c>
      <x:c r="S190" s="269"/>
      <x:c r="T190" s="217" t="s">
        <x:v>3895</x:v>
      </x:c>
    </x:row>
    <x:row r="191" spans="1:20" s="273" customFormat="1" hidden="1" customHeight="1">
      <x:c r="A191" s="526" t="s">
        <x:v>38</x:v>
      </x:c>
      <x:c r="B191" s="490" t="s">
        <x:v>4344</x:v>
      </x:c>
      <x:c r="C191" s="296" t="s">
        <x:v>5790</x:v>
      </x:c>
      <x:c r="D191" s="269" t="str">
        <x:f t="shared" si="37"/>
        <x:v>오답</x:v>
      </x:c>
      <x:c r="E191" s="507" t="s">
        <x:v>3117</x:v>
      </x:c>
      <x:c r="F191" s="507" t="s">
        <x:v>3117</x:v>
      </x:c>
      <x:c r="G191" s="507" t="s">
        <x:v>3117</x:v>
      </x:c>
      <x:c r="H191" s="507" t="s">
        <x:v>3117</x:v>
      </x:c>
      <x:c r="I191" s="298"/>
      <x:c r="J191" s="507" t="s">
        <x:v>3117</x:v>
      </x:c>
      <x:c r="K191" s="489"/>
      <x:c r="L191" s="269"/>
      <x:c r="M191" s="269">
        <x:v>1235</x:v>
      </x:c>
      <x:c r="N191" s="269"/>
      <x:c r="O191" s="269"/>
      <x:c r="P191" s="269">
        <x:v>1235</x:v>
      </x:c>
      <x:c r="Q191" s="269"/>
      <x:c r="R191" s="269">
        <x:v>1235</x:v>
      </x:c>
      <x:c r="S191" s="269"/>
      <x:c r="T191" s="217" t="s">
        <x:v>3895</x:v>
      </x:c>
    </x:row>
    <x:row r="192" spans="1:20" s="273" customFormat="1" hidden="1" customHeight="1">
      <x:c r="A192" s="526" t="s">
        <x:v>38</x:v>
      </x:c>
      <x:c r="B192" s="527" t="s">
        <x:v>2691</x:v>
      </x:c>
      <x:c r="C192" s="509" t="s">
        <x:v>3866</x:v>
      </x:c>
      <x:c r="D192" s="269">
        <x:f t="shared" si="37"/>
        <x:v>640.5</x:v>
      </x:c>
      <x:c r="E192" s="507" t="s">
        <x:v>1291</x:v>
      </x:c>
      <x:c r="F192" s="507" t="s">
        <x:v>5703</x:v>
      </x:c>
      <x:c r="G192" s="507" t="s">
        <x:v>4476</x:v>
      </x:c>
      <x:c r="H192" s="507" t="s">
        <x:v>5703</x:v>
      </x:c>
      <x:c r="I192" s="510"/>
      <x:c r="J192" s="507" t="s">
        <x:v>1266</x:v>
      </x:c>
      <x:c r="K192" s="513"/>
      <x:c r="L192" s="322">
        <x:v>640.5</x:v>
      </x:c>
      <x:c r="M192" s="269"/>
      <x:c r="N192" s="505">
        <x:v>640.5</x:v>
      </x:c>
      <x:c r="O192" s="505"/>
      <x:c r="P192" s="505"/>
      <x:c r="Q192" s="505"/>
      <x:c r="R192" s="505">
        <x:v>640.5</x:v>
      </x:c>
      <x:c r="S192" s="269"/>
      <x:c r="T192" s="217" t="s">
        <x:v>2505</x:v>
      </x:c>
    </x:row>
    <x:row r="193" spans="1:20" s="273" customFormat="1" hidden="1" customHeight="1">
      <x:c r="A193" s="526" t="s">
        <x:v>38</x:v>
      </x:c>
      <x:c r="B193" s="490" t="s">
        <x:v>6929</x:v>
      </x:c>
      <x:c r="C193" s="509" t="s">
        <x:v>5726</x:v>
      </x:c>
      <x:c r="D193" s="269">
        <x:f t="shared" si="37"/>
        <x:v>1358</x:v>
      </x:c>
      <x:c r="E193" s="507" t="s">
        <x:v>5604</x:v>
      </x:c>
      <x:c r="F193" s="507" t="s">
        <x:v>3432</x:v>
      </x:c>
      <x:c r="G193" s="510"/>
      <x:c r="H193" s="510"/>
      <x:c r="I193" s="510"/>
      <x:c r="J193" s="510"/>
      <x:c r="K193" s="269"/>
      <x:c r="L193" s="322"/>
      <x:c r="M193" s="269">
        <x:v>1358</x:v>
      </x:c>
      <x:c r="N193" s="505"/>
      <x:c r="O193" s="532">
        <x:v>1358</x:v>
      </x:c>
      <x:c r="P193" s="505"/>
      <x:c r="Q193" s="532"/>
      <x:c r="R193" s="269"/>
      <x:c r="S193" s="532">
        <x:v>1358</x:v>
      </x:c>
      <x:c r="T193" s="217" t="s">
        <x:v>5855</x:v>
      </x:c>
    </x:row>
    <x:row r="194" spans="1:20" s="273" customFormat="1" hidden="1" customHeight="1">
      <x:c r="A194" s="526" t="s">
        <x:v>38</x:v>
      </x:c>
      <x:c r="B194" s="490" t="s">
        <x:v>7513</x:v>
      </x:c>
      <x:c r="C194" s="509" t="s">
        <x:v>7159</x:v>
      </x:c>
      <x:c r="D194" s="269" t="str">
        <x:f t="shared" si="37"/>
        <x:v>오답</x:v>
      </x:c>
      <x:c r="E194" s="507" t="s">
        <x:v>5154</x:v>
      </x:c>
      <x:c r="F194" s="507" t="s">
        <x:v>5183</x:v>
      </x:c>
      <x:c r="G194" s="507" t="s">
        <x:v>5154</x:v>
      </x:c>
      <x:c r="H194" s="507" t="s">
        <x:v>5154</x:v>
      </x:c>
      <x:c r="I194" s="510"/>
      <x:c r="J194" s="507" t="s">
        <x:v>5183</x:v>
      </x:c>
      <x:c r="K194" s="269"/>
      <x:c r="L194" s="322"/>
      <x:c r="M194" s="269">
        <x:v>482</x:v>
      </x:c>
      <x:c r="N194" s="505"/>
      <x:c r="O194" s="533"/>
      <x:c r="P194" s="533">
        <x:v>482</x:v>
      </x:c>
      <x:c r="Q194" s="533"/>
      <x:c r="R194" s="533">
        <x:v>482</x:v>
      </x:c>
      <x:c r="S194" s="505"/>
      <x:c r="T194" s="217" t="s">
        <x:v>6687</x:v>
      </x:c>
    </x:row>
    <x:row r="195" spans="1:20" s="273" customFormat="1" hidden="1" customHeight="1">
      <x:c r="A195" s="526" t="s">
        <x:v>38</x:v>
      </x:c>
      <x:c r="B195" s="490" t="s">
        <x:v>4361</x:v>
      </x:c>
      <x:c r="C195" s="509" t="s">
        <x:v>5531</x:v>
      </x:c>
      <x:c r="D195" s="269" t="str">
        <x:f t="shared" si="37"/>
        <x:v>오답</x:v>
      </x:c>
      <x:c r="E195" s="507" t="s">
        <x:v>5154</x:v>
      </x:c>
      <x:c r="F195" s="507" t="s">
        <x:v>5154</x:v>
      </x:c>
      <x:c r="G195" s="507" t="s">
        <x:v>5154</x:v>
      </x:c>
      <x:c r="H195" s="507" t="s">
        <x:v>5154</x:v>
      </x:c>
      <x:c r="I195" s="510"/>
      <x:c r="J195" s="507" t="s">
        <x:v>5154</x:v>
      </x:c>
      <x:c r="K195" s="269"/>
      <x:c r="L195" s="322"/>
      <x:c r="M195" s="269">
        <x:v>1149</x:v>
      </x:c>
      <x:c r="N195" s="505"/>
      <x:c r="O195" s="533"/>
      <x:c r="P195" s="533">
        <x:v>1149</x:v>
      </x:c>
      <x:c r="Q195" s="533"/>
      <x:c r="R195" s="533">
        <x:v>1149</x:v>
      </x:c>
      <x:c r="S195" s="505"/>
      <x:c r="T195" s="217" t="s">
        <x:v>6687</x:v>
      </x:c>
    </x:row>
    <x:row r="196" spans="1:20" s="273" customFormat="1" hidden="1" customHeight="1">
      <x:c r="A196" s="526" t="s">
        <x:v>38</x:v>
      </x:c>
      <x:c r="B196" s="490" t="s">
        <x:v>1799</x:v>
      </x:c>
      <x:c r="C196" s="509" t="s">
        <x:v>3847</x:v>
      </x:c>
      <x:c r="D196" s="269" t="str">
        <x:f t="shared" si="37"/>
        <x:v>오답</x:v>
      </x:c>
      <x:c r="E196" s="507" t="s">
        <x:v>5154</x:v>
      </x:c>
      <x:c r="F196" s="507" t="s">
        <x:v>5154</x:v>
      </x:c>
      <x:c r="G196" s="507" t="s">
        <x:v>5154</x:v>
      </x:c>
      <x:c r="H196" s="507" t="s">
        <x:v>5154</x:v>
      </x:c>
      <x:c r="I196" s="510"/>
      <x:c r="J196" s="507" t="s">
        <x:v>5154</x:v>
      </x:c>
      <x:c r="K196" s="269"/>
      <x:c r="L196" s="322"/>
      <x:c r="M196" s="269">
        <x:v>1161</x:v>
      </x:c>
      <x:c r="N196" s="505"/>
      <x:c r="O196" s="533"/>
      <x:c r="P196" s="533">
        <x:v>1161</x:v>
      </x:c>
      <x:c r="Q196" s="533"/>
      <x:c r="R196" s="533">
        <x:v>1161</x:v>
      </x:c>
      <x:c r="S196" s="505"/>
      <x:c r="T196" s="217" t="s">
        <x:v>6687</x:v>
      </x:c>
    </x:row>
    <x:row r="197" spans="1:20" s="273" customFormat="1" hidden="1" customHeight="1">
      <x:c r="A197" s="526" t="s">
        <x:v>38</x:v>
      </x:c>
      <x:c r="B197" s="490" t="s">
        <x:v>7537</x:v>
      </x:c>
      <x:c r="C197" s="509" t="s">
        <x:v>3885</x:v>
      </x:c>
      <x:c r="D197" s="269" t="str">
        <x:f t="shared" si="37"/>
        <x:v>오답</x:v>
      </x:c>
      <x:c r="E197" s="507" t="s">
        <x:v>5154</x:v>
      </x:c>
      <x:c r="F197" s="507" t="s">
        <x:v>5183</x:v>
      </x:c>
      <x:c r="G197" s="507" t="s">
        <x:v>5154</x:v>
      </x:c>
      <x:c r="H197" s="507" t="s">
        <x:v>5154</x:v>
      </x:c>
      <x:c r="I197" s="510"/>
      <x:c r="J197" s="507" t="s">
        <x:v>5183</x:v>
      </x:c>
      <x:c r="K197" s="269"/>
      <x:c r="L197" s="322"/>
      <x:c r="M197" s="269">
        <x:v>3600</x:v>
      </x:c>
      <x:c r="N197" s="505"/>
      <x:c r="O197" s="533"/>
      <x:c r="P197" s="533">
        <x:v>3600</x:v>
      </x:c>
      <x:c r="Q197" s="533"/>
      <x:c r="R197" s="533">
        <x:v>3600</x:v>
      </x:c>
      <x:c r="S197" s="505"/>
      <x:c r="T197" s="217" t="s">
        <x:v>6687</x:v>
      </x:c>
    </x:row>
    <x:row r="198" spans="1:20" s="273" customFormat="1" hidden="1" customHeight="1">
      <x:c r="A198" s="526" t="s">
        <x:v>38</x:v>
      </x:c>
      <x:c r="B198" s="490" t="s">
        <x:v>4227</x:v>
      </x:c>
      <x:c r="C198" s="509" t="s">
        <x:v>4108</x:v>
      </x:c>
      <x:c r="D198" s="269" t="str">
        <x:f t="shared" si="37"/>
        <x:v>오답</x:v>
      </x:c>
      <x:c r="E198" s="507" t="s">
        <x:v>5154</x:v>
      </x:c>
      <x:c r="F198" s="507" t="s">
        <x:v>5183</x:v>
      </x:c>
      <x:c r="G198" s="507" t="s">
        <x:v>5154</x:v>
      </x:c>
      <x:c r="H198" s="507" t="s">
        <x:v>5154</x:v>
      </x:c>
      <x:c r="I198" s="510"/>
      <x:c r="J198" s="507" t="s">
        <x:v>5183</x:v>
      </x:c>
      <x:c r="K198" s="269"/>
      <x:c r="L198" s="322"/>
      <x:c r="M198" s="269">
        <x:v>3489</x:v>
      </x:c>
      <x:c r="N198" s="505"/>
      <x:c r="O198" s="269"/>
      <x:c r="P198" s="269">
        <x:v>3489</x:v>
      </x:c>
      <x:c r="Q198" s="532"/>
      <x:c r="R198" s="269">
        <x:v>3489</x:v>
      </x:c>
      <x:c r="S198" s="505"/>
      <x:c r="T198" s="217" t="s">
        <x:v>6687</x:v>
      </x:c>
    </x:row>
    <x:row r="199" spans="1:20" s="273" customFormat="1" hidden="1" customHeight="1">
      <x:c r="A199" s="526" t="s">
        <x:v>38</x:v>
      </x:c>
      <x:c r="B199" s="490" t="s">
        <x:v>6942</x:v>
      </x:c>
      <x:c r="C199" s="509" t="s">
        <x:v>5533</x:v>
      </x:c>
      <x:c r="D199" s="269">
        <x:f t="shared" si="37"/>
        <x:v>187.09999999999999</x:v>
      </x:c>
      <x:c r="E199" s="507" t="s">
        <x:v>3573</x:v>
      </x:c>
      <x:c r="F199" s="507" t="s">
        <x:v>5470</x:v>
      </x:c>
      <x:c r="G199" s="507" t="s">
        <x:v>3573</x:v>
      </x:c>
      <x:c r="H199" s="507" t="s">
        <x:v>3573</x:v>
      </x:c>
      <x:c r="I199" s="510"/>
      <x:c r="J199" s="507" t="s">
        <x:v>5415</x:v>
      </x:c>
      <x:c r="K199" s="269"/>
      <x:c r="L199" s="322"/>
      <x:c r="M199" s="322">
        <x:v>187.09999999999999</x:v>
      </x:c>
      <x:c r="N199" s="505"/>
      <x:c r="O199" s="322">
        <x:v>187.09999999999999</x:v>
      </x:c>
      <x:c r="P199" s="505"/>
      <x:c r="Q199" s="532"/>
      <x:c r="R199" s="322">
        <x:v>187.09999999999999</x:v>
      </x:c>
      <x:c r="S199" s="532"/>
      <x:c r="T199" s="217" t="s">
        <x:v>6664</x:v>
      </x:c>
    </x:row>
    <x:row r="200" spans="1:20" s="273" customFormat="1" hidden="1" customHeight="1">
      <x:c r="A200" s="526" t="s">
        <x:v>38</x:v>
      </x:c>
      <x:c r="B200" s="490" t="s">
        <x:v>6960</x:v>
      </x:c>
      <x:c r="C200" s="509" t="s">
        <x:v>4707</x:v>
      </x:c>
      <x:c r="D200" s="269">
        <x:f t="shared" si="37"/>
        <x:v>244</x:v>
      </x:c>
      <x:c r="E200" s="507" t="s">
        <x:v>3573</x:v>
      </x:c>
      <x:c r="F200" s="507" t="s">
        <x:v>5470</x:v>
      </x:c>
      <x:c r="G200" s="507" t="s">
        <x:v>3573</x:v>
      </x:c>
      <x:c r="H200" s="507" t="s">
        <x:v>3573</x:v>
      </x:c>
      <x:c r="I200" s="510"/>
      <x:c r="J200" s="507" t="s">
        <x:v>5415</x:v>
      </x:c>
      <x:c r="K200" s="269"/>
      <x:c r="L200" s="322"/>
      <x:c r="M200" s="322">
        <x:v>244</x:v>
      </x:c>
      <x:c r="N200" s="505"/>
      <x:c r="O200" s="322">
        <x:v>244</x:v>
      </x:c>
      <x:c r="P200" s="505"/>
      <x:c r="Q200" s="532"/>
      <x:c r="R200" s="322">
        <x:v>244</x:v>
      </x:c>
      <x:c r="S200" s="532"/>
      <x:c r="T200" s="217" t="s">
        <x:v>6664</x:v>
      </x:c>
    </x:row>
    <x:row r="201" spans="1:20" s="273" customFormat="1" hidden="1" customHeight="1">
      <x:c r="A201" s="526" t="s">
        <x:v>38</x:v>
      </x:c>
      <x:c r="B201" s="490" t="s">
        <x:v>5829</x:v>
      </x:c>
      <x:c r="C201" s="509" t="s">
        <x:v>4401</x:v>
      </x:c>
      <x:c r="D201" s="269">
        <x:f t="shared" si="37"/>
        <x:v>469.5</x:v>
      </x:c>
      <x:c r="E201" s="317" t="s">
        <x:v>5202</x:v>
      </x:c>
      <x:c r="F201" s="507" t="s">
        <x:v>5200</x:v>
      </x:c>
      <x:c r="G201" s="510"/>
      <x:c r="H201" s="507" t="s">
        <x:v>3841</x:v>
      </x:c>
      <x:c r="I201" s="510"/>
      <x:c r="J201" s="510"/>
      <x:c r="K201" s="269"/>
      <x:c r="L201" s="322">
        <x:v>469.5</x:v>
      </x:c>
      <x:c r="M201" s="511"/>
      <x:c r="N201" s="533">
        <x:v>469.5</x:v>
      </x:c>
      <x:c r="O201" s="505"/>
      <x:c r="P201" s="511"/>
      <x:c r="Q201" s="532"/>
      <x:c r="R201" s="533">
        <x:v>469.5</x:v>
      </x:c>
      <x:c r="S201" s="511"/>
      <x:c r="T201" s="217" t="s">
        <x:v>3877</x:v>
      </x:c>
    </x:row>
    <x:row r="202" spans="1:20" s="273" customFormat="1" hidden="1" customHeight="1">
      <x:c r="A202" s="526" t="s">
        <x:v>38</x:v>
      </x:c>
      <x:c r="B202" s="295" t="s">
        <x:v>6677</x:v>
      </x:c>
      <x:c r="C202" s="296" t="s">
        <x:v>3826</x:v>
      </x:c>
      <x:c r="D202" s="269" t="str">
        <x:f t="shared" si="37"/>
        <x:v>오답</x:v>
      </x:c>
      <x:c r="E202" s="317" t="s">
        <x:v>3548</x:v>
      </x:c>
      <x:c r="F202" s="317" t="s">
        <x:v>3490</x:v>
      </x:c>
      <x:c r="G202" s="317" t="s">
        <x:v>5459</x:v>
      </x:c>
      <x:c r="H202" s="317" t="s">
        <x:v>5459</x:v>
      </x:c>
      <x:c r="I202" s="317"/>
      <x:c r="J202" s="321"/>
      <x:c r="K202" s="522"/>
      <x:c r="L202" s="322">
        <x:v>434.39999999999998</x:v>
      </x:c>
      <x:c r="M202" s="322"/>
      <x:c r="N202" s="322"/>
      <x:c r="O202" s="322"/>
      <x:c r="P202" s="322"/>
      <x:c r="Q202" s="322">
        <x:v>434.39999999999998</x:v>
      </x:c>
      <x:c r="R202" s="322"/>
      <x:c r="S202" s="322">
        <x:v>434.39999999999998</x:v>
      </x:c>
      <x:c r="T202" s="217" t="s">
        <x:v>3829</x:v>
      </x:c>
    </x:row>
    <x:row r="203" spans="1:20" s="273" customFormat="1" hidden="1" customHeight="1">
      <x:c r="A203" s="526" t="s">
        <x:v>38</x:v>
      </x:c>
      <x:c r="B203" s="535" t="s">
        <x:v>6669</x:v>
      </x:c>
      <x:c r="C203" s="509" t="s">
        <x:v>3798</x:v>
      </x:c>
      <x:c r="D203" s="269" t="str">
        <x:f t="shared" si="37"/>
        <x:v>오답</x:v>
      </x:c>
      <x:c r="E203" s="316" t="s">
        <x:v>5451</x:v>
      </x:c>
      <x:c r="F203" s="317" t="s">
        <x:v>3490</x:v>
      </x:c>
      <x:c r="G203" s="317" t="s">
        <x:v>5451</x:v>
      </x:c>
      <x:c r="H203" s="317" t="s">
        <x:v>5411</x:v>
      </x:c>
      <x:c r="I203" s="317"/>
      <x:c r="J203" s="534"/>
      <x:c r="K203" s="322"/>
      <x:c r="L203" s="322">
        <x:v>512</x:v>
      </x:c>
      <x:c r="M203" s="322"/>
      <x:c r="N203" s="506"/>
      <x:c r="O203" s="506"/>
      <x:c r="P203" s="506"/>
      <x:c r="Q203" s="506">
        <x:v>512</x:v>
      </x:c>
      <x:c r="R203" s="322"/>
      <x:c r="S203" s="506">
        <x:v>512</x:v>
      </x:c>
      <x:c r="T203" s="217" t="s">
        <x:v>3829</x:v>
      </x:c>
    </x:row>
    <x:row r="204" spans="1:20" s="273" customFormat="1" hidden="1" customHeight="1">
      <x:c r="A204" s="526" t="s">
        <x:v>38</x:v>
      </x:c>
      <x:c r="B204" s="535" t="s">
        <x:v>6671</x:v>
      </x:c>
      <x:c r="C204" s="509" t="s">
        <x:v>3785</x:v>
      </x:c>
      <x:c r="D204" s="269" t="str">
        <x:f t="shared" si="37"/>
        <x:v>오답</x:v>
      </x:c>
      <x:c r="E204" s="316" t="s">
        <x:v>5451</x:v>
      </x:c>
      <x:c r="F204" s="317" t="s">
        <x:v>3490</x:v>
      </x:c>
      <x:c r="G204" s="317" t="s">
        <x:v>5451</x:v>
      </x:c>
      <x:c r="H204" s="317" t="s">
        <x:v>5440</x:v>
      </x:c>
      <x:c r="I204" s="317"/>
      <x:c r="J204" s="534"/>
      <x:c r="K204" s="322"/>
      <x:c r="L204" s="322">
        <x:v>1010</x:v>
      </x:c>
      <x:c r="M204" s="322"/>
      <x:c r="N204" s="506"/>
      <x:c r="O204" s="506"/>
      <x:c r="P204" s="506"/>
      <x:c r="Q204" s="506">
        <x:v>1010</x:v>
      </x:c>
      <x:c r="R204" s="322"/>
      <x:c r="S204" s="506">
        <x:v>1010</x:v>
      </x:c>
      <x:c r="T204" s="217" t="s">
        <x:v>3829</x:v>
      </x:c>
    </x:row>
    <x:row r="205" spans="1:20" s="273" customFormat="1" hidden="1" customHeight="1">
      <x:c r="A205" s="526" t="s">
        <x:v>38</x:v>
      </x:c>
      <x:c r="B205" s="535" t="s">
        <x:v>6446</x:v>
      </x:c>
      <x:c r="C205" s="509" t="s">
        <x:v>6441</x:v>
      </x:c>
      <x:c r="D205" s="269">
        <x:f t="shared" si="37"/>
        <x:v>367.89999999999998</x:v>
      </x:c>
      <x:c r="E205" s="316" t="s">
        <x:v>5504</x:v>
      </x:c>
      <x:c r="F205" s="317" t="s">
        <x:v>3490</x:v>
      </x:c>
      <x:c r="G205" s="316" t="s">
        <x:v>5504</x:v>
      </x:c>
      <x:c r="H205" s="316" t="s">
        <x:v>5504</x:v>
      </x:c>
      <x:c r="I205" s="534"/>
      <x:c r="J205" s="534"/>
      <x:c r="K205" s="322"/>
      <x:c r="L205" s="322">
        <x:v>367.89999999999998</x:v>
      </x:c>
      <x:c r="M205" s="322"/>
      <x:c r="N205" s="506">
        <x:v>367.89999999999998</x:v>
      </x:c>
      <x:c r="O205" s="506"/>
      <x:c r="P205" s="506"/>
      <x:c r="Q205" s="506"/>
      <x:c r="R205" s="506">
        <x:v>367.89999999999998</x:v>
      </x:c>
      <x:c r="S205" s="322"/>
      <x:c r="T205" s="217" t="s">
        <x:v>3829</x:v>
      </x:c>
    </x:row>
    <x:row r="206" spans="1:20" s="273" customFormat="1" hidden="1" customHeight="1">
      <x:c r="A206" s="526" t="s">
        <x:v>38</x:v>
      </x:c>
      <x:c r="B206" s="535" t="s">
        <x:v>6440</x:v>
      </x:c>
      <x:c r="C206" s="509" t="s">
        <x:v>3857</x:v>
      </x:c>
      <x:c r="D206" s="269">
        <x:f t="shared" si="37"/>
        <x:v>545.70000000000005</x:v>
      </x:c>
      <x:c r="E206" s="316" t="s">
        <x:v>5504</x:v>
      </x:c>
      <x:c r="F206" s="317" t="s">
        <x:v>3490</x:v>
      </x:c>
      <x:c r="G206" s="316" t="s">
        <x:v>5504</x:v>
      </x:c>
      <x:c r="H206" s="316" t="s">
        <x:v>5504</x:v>
      </x:c>
      <x:c r="I206" s="534"/>
      <x:c r="J206" s="534"/>
      <x:c r="K206" s="322"/>
      <x:c r="L206" s="322">
        <x:v>545.70000000000005</x:v>
      </x:c>
      <x:c r="M206" s="322"/>
      <x:c r="N206" s="506">
        <x:v>545.70000000000005</x:v>
      </x:c>
      <x:c r="O206" s="506"/>
      <x:c r="P206" s="506"/>
      <x:c r="Q206" s="506"/>
      <x:c r="R206" s="506">
        <x:v>545.70000000000005</x:v>
      </x:c>
      <x:c r="S206" s="322"/>
      <x:c r="T206" s="217" t="s">
        <x:v>3829</x:v>
      </x:c>
    </x:row>
    <x:row r="207" spans="1:20" s="273" customFormat="1" hidden="1" customHeight="1">
      <x:c r="A207" s="526" t="s">
        <x:v>38</x:v>
      </x:c>
      <x:c r="B207" s="490" t="s">
        <x:v>2497</x:v>
      </x:c>
      <x:c r="C207" s="509" t="s">
        <x:v>3788</x:v>
      </x:c>
      <x:c r="D207" s="269">
        <x:f t="shared" si="37"/>
        <x:v>1268</x:v>
      </x:c>
      <x:c r="E207" s="317" t="s">
        <x:v>5176</x:v>
      </x:c>
      <x:c r="F207" s="507" t="s">
        <x:v>5853</x:v>
      </x:c>
      <x:c r="G207" s="507" t="s">
        <x:v>4950</x:v>
      </x:c>
      <x:c r="H207" s="507" t="s">
        <x:v>5853</x:v>
      </x:c>
      <x:c r="I207" s="510"/>
      <x:c r="J207" s="507" t="s">
        <x:v>5161</x:v>
      </x:c>
      <x:c r="K207" s="269"/>
      <x:c r="L207" s="322">
        <x:v>1268</x:v>
      </x:c>
      <x:c r="M207" s="511"/>
      <x:c r="N207" s="533">
        <x:v>1268</x:v>
      </x:c>
      <x:c r="O207" s="505"/>
      <x:c r="P207" s="511"/>
      <x:c r="Q207" s="532"/>
      <x:c r="R207" s="533">
        <x:v>1268</x:v>
      </x:c>
      <x:c r="S207" s="511"/>
      <x:c r="T207" s="217" t="s">
        <x:v>52</x:v>
      </x:c>
    </x:row>
    <x:row r="208" spans="1:20" s="273" customFormat="1" hidden="1" customHeight="1">
      <x:c r="A208" s="526" t="s">
        <x:v>38</x:v>
      </x:c>
      <x:c r="B208" s="490" t="s">
        <x:v>5944</x:v>
      </x:c>
      <x:c r="C208" s="509" t="s">
        <x:v>4798</x:v>
      </x:c>
      <x:c r="D208" s="269">
        <x:f t="shared" si="37"/>
        <x:v>336</x:v>
      </x:c>
      <x:c r="E208" s="507" t="s">
        <x:v>5604</x:v>
      </x:c>
      <x:c r="F208" s="507" t="s">
        <x:v>3432</x:v>
      </x:c>
      <x:c r="G208" s="510"/>
      <x:c r="H208" s="510"/>
      <x:c r="I208" s="510"/>
      <x:c r="J208" s="510"/>
      <x:c r="K208" s="269"/>
      <x:c r="L208" s="322"/>
      <x:c r="M208" s="269">
        <x:v>336</x:v>
      </x:c>
      <x:c r="N208" s="505"/>
      <x:c r="O208" s="532">
        <x:v>336</x:v>
      </x:c>
      <x:c r="P208" s="505"/>
      <x:c r="Q208" s="532"/>
      <x:c r="R208" s="269"/>
      <x:c r="S208" s="532">
        <x:v>336</x:v>
      </x:c>
      <x:c r="T208" s="217" t="s">
        <x:v>5855</x:v>
      </x:c>
    </x:row>
    <x:row r="209" spans="1:20" s="273" customFormat="1" hidden="1" customHeight="1">
      <x:c r="A209" s="526" t="s">
        <x:v>38</x:v>
      </x:c>
      <x:c r="B209" s="490" t="s">
        <x:v>2679</x:v>
      </x:c>
      <x:c r="C209" s="509" t="s">
        <x:v>3788</x:v>
      </x:c>
      <x:c r="D209" s="269">
        <x:f t="shared" si="37"/>
        <x:v>856</x:v>
      </x:c>
      <x:c r="E209" s="317" t="s">
        <x:v>5840</x:v>
      </x:c>
      <x:c r="F209" s="507" t="s">
        <x:v>3806</x:v>
      </x:c>
      <x:c r="G209" s="507" t="s">
        <x:v>5721</x:v>
      </x:c>
      <x:c r="H209" s="510" t="s">
        <x:v>6050</x:v>
      </x:c>
      <x:c r="I209" s="507" t="s">
        <x:v>3454</x:v>
      </x:c>
      <x:c r="J209" s="507" t="s">
        <x:v>1191</x:v>
      </x:c>
      <x:c r="K209" s="269"/>
      <x:c r="L209" s="322"/>
      <x:c r="M209" s="322">
        <x:v>856</x:v>
      </x:c>
      <x:c r="N209" s="533">
        <x:v>856</x:v>
      </x:c>
      <x:c r="O209" s="532"/>
      <x:c r="P209" s="511"/>
      <x:c r="Q209" s="532"/>
      <x:c r="R209" s="533">
        <x:v>856</x:v>
      </x:c>
      <x:c r="S209" s="511"/>
      <x:c r="T209" s="217" t="s">
        <x:v>52</x:v>
      </x:c>
    </x:row>
    <x:row r="210" spans="1:20" s="273" customFormat="1" hidden="1" customHeight="1">
      <x:c r="A210" s="526" t="s">
        <x:v>38</x:v>
      </x:c>
      <x:c r="B210" s="295" t="s">
        <x:v>2493</x:v>
      </x:c>
      <x:c r="C210" s="296" t="s">
        <x:v>3395</x:v>
      </x:c>
      <x:c r="D210" s="269" t="str">
        <x:f t="shared" si="37"/>
        <x:v>오답</x:v>
      </x:c>
      <x:c r="E210" s="701" t="s">
        <x:v>5478</x:v>
      </x:c>
      <x:c r="F210" s="298" t="s">
        <x:v>3575</x:v>
      </x:c>
      <x:c r="G210" s="317" t="s">
        <x:v>3569</x:v>
      </x:c>
      <x:c r="H210" s="701" t="s">
        <x:v>5478</x:v>
      </x:c>
      <x:c r="I210" s="298"/>
      <x:c r="J210" s="298" t="s">
        <x:v>5493</x:v>
      </x:c>
      <x:c r="K210" s="489"/>
      <x:c r="L210" s="269"/>
      <x:c r="M210" s="269">
        <x:v>7740.1000000000004</x:v>
      </x:c>
      <x:c r="N210" s="269"/>
      <x:c r="O210" s="269"/>
      <x:c r="P210" s="269">
        <x:v>7740.1000000000004</x:v>
      </x:c>
      <x:c r="Q210" s="269"/>
      <x:c r="R210" s="269">
        <x:v>7740.1000000000004</x:v>
      </x:c>
      <x:c r="S210" s="269"/>
      <x:c r="T210" s="217" t="s">
        <x:v>2672</x:v>
      </x:c>
    </x:row>
    <x:row r="211" spans="1:20" s="273" customFormat="1" hidden="1" customHeight="1">
      <x:c r="A211" s="526" t="s">
        <x:v>38</x:v>
      </x:c>
      <x:c r="B211" s="295" t="s">
        <x:v>2520</x:v>
      </x:c>
      <x:c r="C211" s="296" t="s">
        <x:v>3849</x:v>
      </x:c>
      <x:c r="D211" s="269" t="str">
        <x:f t="shared" si="37"/>
        <x:v>오답</x:v>
      </x:c>
      <x:c r="E211" s="701" t="s">
        <x:v>5478</x:v>
      </x:c>
      <x:c r="F211" s="298" t="s">
        <x:v>5493</x:v>
      </x:c>
      <x:c r="G211" s="317" t="s">
        <x:v>3569</x:v>
      </x:c>
      <x:c r="H211" s="701" t="s">
        <x:v>5478</x:v>
      </x:c>
      <x:c r="I211" s="298"/>
      <x:c r="J211" s="298" t="s">
        <x:v>5493</x:v>
      </x:c>
      <x:c r="K211" s="489"/>
      <x:c r="L211" s="269"/>
      <x:c r="M211" s="269">
        <x:v>2149</x:v>
      </x:c>
      <x:c r="N211" s="269"/>
      <x:c r="O211" s="269"/>
      <x:c r="P211" s="269">
        <x:v>2149</x:v>
      </x:c>
      <x:c r="Q211" s="269"/>
      <x:c r="R211" s="269">
        <x:v>2149</x:v>
      </x:c>
      <x:c r="S211" s="269"/>
      <x:c r="T211" s="217" t="s">
        <x:v>576</x:v>
      </x:c>
    </x:row>
    <x:row r="212" spans="1:20" s="273" customFormat="1" hidden="1" customHeight="1">
      <x:c r="A212" s="526" t="s">
        <x:v>38</x:v>
      </x:c>
      <x:c r="B212" s="295" t="s">
        <x:v>2499</x:v>
      </x:c>
      <x:c r="C212" s="296" t="s">
        <x:v>5339</x:v>
      </x:c>
      <x:c r="D212" s="269" t="str">
        <x:f t="shared" si="37"/>
        <x:v>오답</x:v>
      </x:c>
      <x:c r="E212" s="298" t="s">
        <x:v>3590</x:v>
      </x:c>
      <x:c r="F212" s="298" t="s">
        <x:v>5493</x:v>
      </x:c>
      <x:c r="G212" s="317" t="s">
        <x:v>3569</x:v>
      </x:c>
      <x:c r="H212" s="298" t="s">
        <x:v>3590</x:v>
      </x:c>
      <x:c r="I212" s="298"/>
      <x:c r="J212" s="298" t="s">
        <x:v>5493</x:v>
      </x:c>
      <x:c r="K212" s="489"/>
      <x:c r="L212" s="269">
        <x:v>2404</x:v>
      </x:c>
      <x:c r="M212" s="269"/>
      <x:c r="N212" s="269"/>
      <x:c r="O212" s="269"/>
      <x:c r="P212" s="269">
        <x:v>2404</x:v>
      </x:c>
      <x:c r="Q212" s="269"/>
      <x:c r="R212" s="269">
        <x:v>2404</x:v>
      </x:c>
      <x:c r="S212" s="269"/>
      <x:c r="T212" s="217" t="s">
        <x:v>3927</x:v>
      </x:c>
    </x:row>
    <x:row r="213" spans="1:20" s="273" customFormat="1" hidden="1" customHeight="1">
      <x:c r="A213" s="526" t="s">
        <x:v>38</x:v>
      </x:c>
      <x:c r="B213" s="295" t="s">
        <x:v>2487</x:v>
      </x:c>
      <x:c r="C213" s="296" t="s">
        <x:v>3184</x:v>
      </x:c>
      <x:c r="D213" s="269" t="str">
        <x:f t="shared" si="37"/>
        <x:v>오답</x:v>
      </x:c>
      <x:c r="E213" s="298" t="s">
        <x:v>3590</x:v>
      </x:c>
      <x:c r="F213" s="298" t="s">
        <x:v>5493</x:v>
      </x:c>
      <x:c r="G213" s="317" t="s">
        <x:v>3569</x:v>
      </x:c>
      <x:c r="H213" s="298" t="s">
        <x:v>3590</x:v>
      </x:c>
      <x:c r="I213" s="298"/>
      <x:c r="J213" s="298" t="s">
        <x:v>5493</x:v>
      </x:c>
      <x:c r="K213" s="489"/>
      <x:c r="L213" s="269">
        <x:v>4104</x:v>
      </x:c>
      <x:c r="M213" s="269"/>
      <x:c r="N213" s="269"/>
      <x:c r="O213" s="269"/>
      <x:c r="P213" s="269">
        <x:v>4104</x:v>
      </x:c>
      <x:c r="Q213" s="269"/>
      <x:c r="R213" s="269">
        <x:v>4104</x:v>
      </x:c>
      <x:c r="S213" s="269"/>
      <x:c r="T213" s="217" t="s">
        <x:v>3927</x:v>
      </x:c>
    </x:row>
    <x:row r="214" spans="1:20" s="273" customFormat="1" hidden="1" customHeight="1">
      <x:c r="A214" s="526" t="s">
        <x:v>38</x:v>
      </x:c>
      <x:c r="B214" s="295" t="s">
        <x:v>2657</x:v>
      </x:c>
      <x:c r="C214" s="296" t="s">
        <x:v>3184</x:v>
      </x:c>
      <x:c r="D214" s="269" t="str">
        <x:f t="shared" si="37"/>
        <x:v>오답</x:v>
      </x:c>
      <x:c r="E214" s="298" t="s">
        <x:v>3590</x:v>
      </x:c>
      <x:c r="F214" s="298" t="s">
        <x:v>5493</x:v>
      </x:c>
      <x:c r="G214" s="317" t="s">
        <x:v>3569</x:v>
      </x:c>
      <x:c r="H214" s="298" t="s">
        <x:v>3590</x:v>
      </x:c>
      <x:c r="I214" s="298"/>
      <x:c r="J214" s="298" t="s">
        <x:v>5493</x:v>
      </x:c>
      <x:c r="K214" s="489"/>
      <x:c r="L214" s="269">
        <x:v>3006</x:v>
      </x:c>
      <x:c r="M214" s="269"/>
      <x:c r="N214" s="269"/>
      <x:c r="O214" s="269"/>
      <x:c r="P214" s="269">
        <x:v>3006</x:v>
      </x:c>
      <x:c r="Q214" s="269"/>
      <x:c r="R214" s="269">
        <x:v>3006</x:v>
      </x:c>
      <x:c r="S214" s="269"/>
      <x:c r="T214" s="217" t="s">
        <x:v>3927</x:v>
      </x:c>
    </x:row>
    <x:row r="215" spans="1:20" s="273" customFormat="1" hidden="1" customHeight="1">
      <x:c r="A215" s="526" t="s">
        <x:v>38</x:v>
      </x:c>
      <x:c r="B215" s="295" t="s">
        <x:v>2664</x:v>
      </x:c>
      <x:c r="C215" s="296" t="s">
        <x:v>3184</x:v>
      </x:c>
      <x:c r="D215" s="269" t="str">
        <x:f t="shared" si="37"/>
        <x:v>오답</x:v>
      </x:c>
      <x:c r="E215" s="298" t="s">
        <x:v>3590</x:v>
      </x:c>
      <x:c r="F215" s="298" t="s">
        <x:v>5493</x:v>
      </x:c>
      <x:c r="G215" s="317" t="s">
        <x:v>3569</x:v>
      </x:c>
      <x:c r="H215" s="298" t="s">
        <x:v>3590</x:v>
      </x:c>
      <x:c r="I215" s="298"/>
      <x:c r="J215" s="298" t="s">
        <x:v>5493</x:v>
      </x:c>
      <x:c r="K215" s="489"/>
      <x:c r="L215" s="269">
        <x:v>5737</x:v>
      </x:c>
      <x:c r="M215" s="269"/>
      <x:c r="N215" s="269"/>
      <x:c r="O215" s="269"/>
      <x:c r="P215" s="269">
        <x:v>5737</x:v>
      </x:c>
      <x:c r="Q215" s="269"/>
      <x:c r="R215" s="269">
        <x:v>5737</x:v>
      </x:c>
      <x:c r="S215" s="269"/>
      <x:c r="T215" s="217" t="s">
        <x:v>3927</x:v>
      </x:c>
    </x:row>
    <x:row r="216" spans="1:20" s="273" customFormat="1" hidden="1" customHeight="1">
      <x:c r="A216" s="526" t="s">
        <x:v>38</x:v>
      </x:c>
      <x:c r="B216" s="527" t="s">
        <x:v>6675</x:v>
      </x:c>
      <x:c r="C216" s="509" t="s">
        <x:v>3820</x:v>
      </x:c>
      <x:c r="D216" s="269">
        <x:f t="shared" si="37"/>
        <x:v>300</x:v>
      </x:c>
      <x:c r="E216" s="507" t="s">
        <x:v>5604</x:v>
      </x:c>
      <x:c r="F216" s="507" t="s">
        <x:v>3432</x:v>
      </x:c>
      <x:c r="G216" s="510"/>
      <x:c r="H216" s="510"/>
      <x:c r="I216" s="510"/>
      <x:c r="J216" s="510"/>
      <x:c r="K216" s="269"/>
      <x:c r="L216" s="322"/>
      <x:c r="M216" s="269">
        <x:v>300</x:v>
      </x:c>
      <x:c r="N216" s="505"/>
      <x:c r="O216" s="532">
        <x:v>300</x:v>
      </x:c>
      <x:c r="P216" s="505"/>
      <x:c r="Q216" s="532"/>
      <x:c r="R216" s="269"/>
      <x:c r="S216" s="532">
        <x:v>300</x:v>
      </x:c>
      <x:c r="T216" s="217" t="s">
        <x:v>5855</x:v>
      </x:c>
    </x:row>
    <x:row r="217" spans="1:20" ht="69.950000000000003" customHeight="1">
      <x:c r="A217" s="1016" t="s">
        <x:v>73</x:v>
      </x:c>
      <x:c r="B217" s="979" t="s">
        <x:v>42</x:v>
      </x:c>
      <x:c r="C217" s="264" t="s">
        <x:v>2720</x:v>
      </x:c>
      <x:c r="D217" s="684">
        <x:f>SUM(D219)</x:f>
        <x:v>311</x:v>
      </x:c>
      <x:c r="E217" s="303"/>
      <x:c r="F217" s="303"/>
      <x:c r="G217" s="303"/>
      <x:c r="H217" s="303"/>
      <x:c r="I217" s="303"/>
      <x:c r="J217" s="303"/>
      <x:c r="K217" s="684">
        <x:f t="shared" ref="K217:S217" si="38">SUM(K219)</x:f>
        <x:v>36</x:v>
      </x:c>
      <x:c r="L217" s="684">
        <x:f t="shared" si="38"/>
        <x:v>275</x:v>
      </x:c>
      <x:c r="M217" s="684">
        <x:f t="shared" si="38"/>
        <x:v>0</x:v>
      </x:c>
      <x:c r="N217" s="684">
        <x:f t="shared" si="38"/>
        <x:v>0</x:v>
      </x:c>
      <x:c r="O217" s="684">
        <x:f t="shared" si="38"/>
        <x:v>311</x:v>
      </x:c>
      <x:c r="P217" s="684">
        <x:f t="shared" si="38"/>
        <x:v>0</x:v>
      </x:c>
      <x:c r="Q217" s="684">
        <x:f t="shared" si="38"/>
        <x:v>311</x:v>
      </x:c>
      <x:c r="R217" s="684">
        <x:f t="shared" si="38"/>
        <x:v>0</x:v>
      </x:c>
      <x:c r="S217" s="684">
        <x:f t="shared" si="38"/>
        <x:v>311</x:v>
      </x:c>
      <x:c r="T217" s="233"/>
    </x:row>
    <x:row r="218" spans="1:20" ht="69.950000000000003" customHeight="1">
      <x:c r="A218" s="1017"/>
      <x:c r="B218" s="980"/>
      <x:c r="C218" s="264" t="s">
        <x:v>1516</x:v>
      </x:c>
      <x:c r="D218" s="310">
        <x:f>COUNTA(D219)</x:f>
        <x:v>1</x:v>
      </x:c>
      <x:c r="E218" s="310"/>
      <x:c r="F218" s="310"/>
      <x:c r="G218" s="310"/>
      <x:c r="H218" s="310"/>
      <x:c r="I218" s="310"/>
      <x:c r="J218" s="310"/>
      <x:c r="K218" s="310"/>
      <x:c r="L218" s="310"/>
      <x:c r="M218" s="310"/>
      <x:c r="N218" s="310">
        <x:f t="shared" ref="N218:S218" si="39">COUNTA(N219)</x:f>
        <x:v>0</x:v>
      </x:c>
      <x:c r="O218" s="310">
        <x:f t="shared" si="39"/>
        <x:v>1</x:v>
      </x:c>
      <x:c r="P218" s="310">
        <x:f t="shared" si="39"/>
        <x:v>0</x:v>
      </x:c>
      <x:c r="Q218" s="310">
        <x:f t="shared" si="39"/>
        <x:v>1</x:v>
      </x:c>
      <x:c r="R218" s="310">
        <x:f t="shared" si="39"/>
        <x:v>0</x:v>
      </x:c>
      <x:c r="S218" s="310">
        <x:f t="shared" si="39"/>
        <x:v>1</x:v>
      </x:c>
      <x:c r="T218" s="234"/>
    </x:row>
    <x:row r="219" spans="1:20" s="273" customFormat="1" customHeight="1">
      <x:c r="A219" s="720" t="s">
        <x:v>41</x:v>
      </x:c>
      <x:c r="B219" s="731" t="s">
        <x:v>630</x:v>
      </x:c>
      <x:c r="C219" s="722" t="s">
        <x:v>1295</x:v>
      </x:c>
      <x:c r="D219" s="728">
        <x:v>311</x:v>
      </x:c>
      <x:c r="E219" s="1082" t="s">
        <x:v>7563</x:v>
      </x:c>
      <x:c r="F219" s="724" t="s">
        <x:v>2020</x:v>
      </x:c>
      <x:c r="G219" s="724" t="s">
        <x:v>246</x:v>
      </x:c>
      <x:c r="H219" s="724"/>
      <x:c r="I219" s="724"/>
      <x:c r="J219" s="724" t="s">
        <x:v>246</x:v>
      </x:c>
      <x:c r="K219" s="968">
        <x:v>36</x:v>
      </x:c>
      <x:c r="L219" s="969">
        <x:v>275</x:v>
      </x:c>
      <x:c r="M219" s="728"/>
      <x:c r="N219" s="728"/>
      <x:c r="O219" s="728">
        <x:v>311</x:v>
      </x:c>
      <x:c r="P219" s="728"/>
      <x:c r="Q219" s="728">
        <x:v>311</x:v>
      </x:c>
      <x:c r="R219" s="728"/>
      <x:c r="S219" s="728">
        <x:v>311</x:v>
      </x:c>
      <x:c r="T219" s="966"/>
    </x:row>
    <x:row r="220" spans="6:6" ht="69.950000000000003" customHeight="1">
      <x:c r="F220" s="328"/>
    </x:row>
    <x:row r="221" spans="1:20" ht="69.950000000000003" customHeight="1">
      <x:c r="A221" s="241" t="s">
        <x:v>5143</x:v>
      </x:c>
      <x:c r="B221" s="330"/>
      <x:c r="C221" s="275"/>
      <x:c r="D221" s="276"/>
      <x:c r="E221" s="277"/>
      <x:c r="F221" s="277"/>
      <x:c r="G221" s="277"/>
      <x:c r="H221" s="277"/>
      <x:c r="I221" s="277"/>
      <x:c r="J221" s="277"/>
      <x:c r="K221" s="277"/>
      <x:c r="L221" s="276"/>
      <x:c r="M221" s="276"/>
      <x:c r="N221" s="276"/>
      <x:c r="O221" s="276"/>
      <x:c r="P221" s="276"/>
      <x:c r="Q221" s="276"/>
      <x:c r="R221" s="276"/>
      <x:c r="S221" s="276"/>
      <x:c r="T221" s="275"/>
    </x:row>
    <x:row r="222" spans="1:20" ht="69.950000000000003" customHeight="1">
      <x:c r="A222" s="990" t="s">
        <x:v>19</x:v>
      </x:c>
      <x:c r="B222" s="991" t="s">
        <x:v>6760</x:v>
      </x:c>
      <x:c r="C222" s="989" t="s">
        <x:v>6699</x:v>
      </x:c>
      <x:c r="D222" s="992" t="s">
        <x:v>6764</x:v>
      </x:c>
      <x:c r="E222" s="987" t="s">
        <x:v>6133</x:v>
      </x:c>
      <x:c r="F222" s="987" t="s">
        <x:v>5227</x:v>
      </x:c>
      <x:c r="G222" s="987" t="s">
        <x:v>1767</x:v>
      </x:c>
      <x:c r="H222" s="987" t="s">
        <x:v>1786</x:v>
      </x:c>
      <x:c r="I222" s="987" t="s">
        <x:v>6132</x:v>
      </x:c>
      <x:c r="J222" s="989" t="s">
        <x:v>1783</x:v>
      </x:c>
      <x:c r="K222" s="993" t="s">
        <x:v>5211</x:v>
      </x:c>
      <x:c r="L222" s="995"/>
      <x:c r="M222" s="994"/>
      <x:c r="N222" s="993" t="s">
        <x:v>7469</x:v>
      </x:c>
      <x:c r="O222" s="995"/>
      <x:c r="P222" s="995"/>
      <x:c r="Q222" s="994"/>
      <x:c r="R222" s="993" t="s">
        <x:v>2724</x:v>
      </x:c>
      <x:c r="S222" s="994"/>
      <x:c r="T222" s="975" t="s">
        <x:v>651</x:v>
      </x:c>
    </x:row>
    <x:row r="223" spans="1:20" ht="69.950000000000003" customHeight="1">
      <x:c r="A223" s="990"/>
      <x:c r="B223" s="991"/>
      <x:c r="C223" s="989"/>
      <x:c r="D223" s="992"/>
      <x:c r="E223" s="988"/>
      <x:c r="F223" s="988"/>
      <x:c r="G223" s="988"/>
      <x:c r="H223" s="988"/>
      <x:c r="I223" s="988"/>
      <x:c r="J223" s="975"/>
      <x:c r="K223" s="664" t="s">
        <x:v>33</x:v>
      </x:c>
      <x:c r="L223" s="331" t="s">
        <x:v>34</x:v>
      </x:c>
      <x:c r="M223" s="331" t="s">
        <x:v>74</x:v>
      </x:c>
      <x:c r="N223" s="331" t="s">
        <x:v>609</x:v>
      </x:c>
      <x:c r="O223" s="331" t="s">
        <x:v>629</x:v>
      </x:c>
      <x:c r="P223" s="331" t="s">
        <x:v>637</x:v>
      </x:c>
      <x:c r="Q223" s="331" t="s">
        <x:v>685</x:v>
      </x:c>
      <x:c r="R223" s="331" t="s">
        <x:v>607</x:v>
      </x:c>
      <x:c r="S223" s="331" t="s">
        <x:v>78</x:v>
      </x:c>
      <x:c r="T223" s="976"/>
    </x:row>
    <x:row r="224" spans="1:20" s="273" customFormat="1" ht="69.950000000000003" customHeight="1">
      <x:c r="A224" s="983"/>
      <x:c r="B224" s="985" t="s">
        <x:v>63</x:v>
      </x:c>
      <x:c r="C224" s="262" t="s">
        <x:v>2720</x:v>
      </x:c>
      <x:c r="D224" s="475">
        <x:f>SUMIF($C$226:$C$822,"면   적",D$226:D$822)</x:f>
        <x:v>1503665.7</x:v>
      </x:c>
      <x:c r="E224" s="282"/>
      <x:c r="F224" s="282"/>
      <x:c r="G224" s="282"/>
      <x:c r="H224" s="282"/>
      <x:c r="I224" s="282"/>
      <x:c r="J224" s="282"/>
      <x:c r="K224" s="282">
        <x:f t="shared" ref="K224:S224" si="40">SUMIF($C$226:$C$822,"면   적",K$226:K$822)</x:f>
        <x:v>150538.50000000003</x:v>
      </x:c>
      <x:c r="L224" s="282">
        <x:f t="shared" si="40"/>
        <x:v>1162444.3999999999</x:v>
      </x:c>
      <x:c r="M224" s="282">
        <x:f t="shared" si="40"/>
        <x:v>462302.10000000003</x:v>
      </x:c>
      <x:c r="N224" s="475">
        <x:f t="shared" si="40"/>
        <x:v>1261238.3</x:v>
      </x:c>
      <x:c r="O224" s="475">
        <x:f t="shared" si="40"/>
        <x:v>253628.40000000002</x:v>
      </x:c>
      <x:c r="P224" s="475">
        <x:f t="shared" si="40"/>
        <x:v>119854.09999999999</x:v>
      </x:c>
      <x:c r="Q224" s="475">
        <x:f t="shared" si="40"/>
        <x:v>142505.70000000001</x:v>
      </x:c>
      <x:c r="R224" s="475">
        <x:f t="shared" si="40"/>
        <x:v>1584723.9000000001</x:v>
      </x:c>
      <x:c r="S224" s="475">
        <x:f t="shared" si="40"/>
        <x:v>190189.30000000002</x:v>
      </x:c>
      <x:c r="T224" s="227"/>
    </x:row>
    <x:row r="225" spans="1:20" s="273" customFormat="1" ht="69.950000000000003" customHeight="1">
      <x:c r="A225" s="984"/>
      <x:c r="B225" s="986"/>
      <x:c r="C225" s="262" t="s">
        <x:v>1516</x:v>
      </x:c>
      <x:c r="D225" s="472">
        <x:f>SUMIF($C$226:$C$822,"개   소",D$226:D$822)</x:f>
        <x:v>576</x:v>
      </x:c>
      <x:c r="E225" s="282"/>
      <x:c r="F225" s="282"/>
      <x:c r="G225" s="282"/>
      <x:c r="H225" s="282"/>
      <x:c r="I225" s="282"/>
      <x:c r="J225" s="282"/>
      <x:c r="K225" s="282"/>
      <x:c r="L225" s="282"/>
      <x:c r="M225" s="282"/>
      <x:c r="N225" s="472">
        <x:f t="shared" ref="N225:S225" si="41">SUMIF($C$226:$C$822,"개   소",N$226:N$822)</x:f>
        <x:v>444</x:v>
      </x:c>
      <x:c r="O225" s="472">
        <x:f t="shared" si="41"/>
        <x:v>73</x:v>
      </x:c>
      <x:c r="P225" s="472">
        <x:f t="shared" si="41"/>
        <x:v>29</x:v>
      </x:c>
      <x:c r="Q225" s="472">
        <x:f t="shared" si="41"/>
        <x:v>34</x:v>
      </x:c>
      <x:c r="R225" s="472">
        <x:f t="shared" si="41"/>
        <x:v>530</x:v>
      </x:c>
      <x:c r="S225" s="472">
        <x:f t="shared" si="41"/>
        <x:v>46</x:v>
      </x:c>
      <x:c r="T225" s="227"/>
    </x:row>
    <x:row r="226" spans="1:20" s="273" customFormat="1" ht="69.950000000000003" hidden="1" customHeight="1">
      <x:c r="A226" s="1014" t="s">
        <x:v>2975</x:v>
      </x:c>
      <x:c r="B226" s="979" t="s">
        <x:v>42</x:v>
      </x:c>
      <x:c r="C226" s="264" t="s">
        <x:v>2720</x:v>
      </x:c>
      <x:c r="D226" s="683">
        <x:f>SUM(D$228:D$239)</x:f>
        <x:v>40128.099999999999</x:v>
      </x:c>
      <x:c r="E226" s="286"/>
      <x:c r="F226" s="286"/>
      <x:c r="G226" s="286"/>
      <x:c r="H226" s="286"/>
      <x:c r="I226" s="286"/>
      <x:c r="J226" s="286"/>
      <x:c r="K226" s="683">
        <x:f t="shared" ref="K226:S226" si="42">SUM(K$228:K$239)</x:f>
        <x:v>0</x:v>
      </x:c>
      <x:c r="L226" s="683">
        <x:f t="shared" si="42"/>
        <x:v>27517.799999999996</x:v>
      </x:c>
      <x:c r="M226" s="683">
        <x:f t="shared" si="42"/>
        <x:v>12610.299999999999</x:v>
      </x:c>
      <x:c r="N226" s="683">
        <x:f t="shared" si="42"/>
        <x:v>15694.799999999999</x:v>
      </x:c>
      <x:c r="O226" s="683">
        <x:f t="shared" si="42"/>
        <x:v>24433.299999999999</x:v>
      </x:c>
      <x:c r="P226" s="683">
        <x:f t="shared" si="42"/>
        <x:v>0</x:v>
      </x:c>
      <x:c r="Q226" s="683">
        <x:f t="shared" si="42"/>
        <x:v>0</x:v>
      </x:c>
      <x:c r="R226" s="683">
        <x:f t="shared" si="42"/>
        <x:v>40128.099999999999</x:v>
      </x:c>
      <x:c r="S226" s="683">
        <x:f t="shared" si="42"/>
        <x:v>0</x:v>
      </x:c>
      <x:c r="T226" s="228"/>
    </x:row>
    <x:row r="227" spans="1:20" s="273" customFormat="1" ht="69.950000000000003" hidden="1" customHeight="1">
      <x:c r="A227" s="1017"/>
      <x:c r="B227" s="980"/>
      <x:c r="C227" s="264" t="s">
        <x:v>1516</x:v>
      </x:c>
      <x:c r="D227" s="333">
        <x:f>COUNTA(D228:D239)</x:f>
        <x:v>12</x:v>
      </x:c>
      <x:c r="E227" s="333"/>
      <x:c r="F227" s="333"/>
      <x:c r="G227" s="333"/>
      <x:c r="H227" s="333"/>
      <x:c r="I227" s="333"/>
      <x:c r="J227" s="333"/>
      <x:c r="K227" s="333"/>
      <x:c r="L227" s="333"/>
      <x:c r="M227" s="333"/>
      <x:c r="N227" s="333">
        <x:f t="shared" ref="N227:S227" si="43">COUNTA(N228:N239)</x:f>
        <x:v>6</x:v>
      </x:c>
      <x:c r="O227" s="333">
        <x:f t="shared" si="43"/>
        <x:v>6</x:v>
      </x:c>
      <x:c r="P227" s="333">
        <x:f t="shared" si="43"/>
        <x:v>0</x:v>
      </x:c>
      <x:c r="Q227" s="333">
        <x:f t="shared" si="43"/>
        <x:v>0</x:v>
      </x:c>
      <x:c r="R227" s="333">
        <x:f t="shared" si="43"/>
        <x:v>12</x:v>
      </x:c>
      <x:c r="S227" s="333">
        <x:f t="shared" si="43"/>
        <x:v>0</x:v>
      </x:c>
      <x:c r="T227" s="229"/>
    </x:row>
    <x:row r="228" spans="1:20" s="273" customFormat="1" hidden="1" customHeight="1">
      <x:c r="A228" s="486" t="s">
        <x:v>1460</x:v>
      </x:c>
      <x:c r="B228" s="295" t="s">
        <x:v>5125</x:v>
      </x:c>
      <x:c r="C228" s="296" t="s">
        <x:v>5532</x:v>
      </x:c>
      <x:c r="D228" s="269">
        <x:f>IF(SUM(K228:M228)=SUM(N228:O228),SUM(K228:M228),"오답")</x:f>
        <x:v>1500.3</x:v>
      </x:c>
      <x:c r="E228" s="298" t="s">
        <x:v>5502</x:v>
      </x:c>
      <x:c r="F228" s="298" t="s">
        <x:v>5540</x:v>
      </x:c>
      <x:c r="G228" s="298" t="s">
        <x:v>5502</x:v>
      </x:c>
      <x:c r="H228" s="298" t="s">
        <x:v>5502</x:v>
      </x:c>
      <x:c r="I228" s="298"/>
      <x:c r="J228" s="298"/>
      <x:c r="K228" s="298"/>
      <x:c r="L228" s="272"/>
      <x:c r="M228" s="269">
        <x:v>1500.3</x:v>
      </x:c>
      <x:c r="N228" s="272"/>
      <x:c r="O228" s="272">
        <x:v>1500.3</x:v>
      </x:c>
      <x:c r="P228" s="272"/>
      <x:c r="Q228" s="272"/>
      <x:c r="R228" s="269">
        <x:v>1500.3</x:v>
      </x:c>
      <x:c r="S228" s="269"/>
      <x:c r="T228" s="217" t="s">
        <x:v>2451</x:v>
      </x:c>
    </x:row>
    <x:row r="229" spans="1:20" s="273" customFormat="1" hidden="1" customHeight="1">
      <x:c r="A229" s="486" t="s">
        <x:v>1460</x:v>
      </x:c>
      <x:c r="B229" s="490" t="s">
        <x:v>6187</x:v>
      </x:c>
      <x:c r="C229" s="268" t="s">
        <x:v>7493</x:v>
      </x:c>
      <x:c r="D229" s="269">
        <x:f t="shared" ref="D229:D231" si="44">IF(SUM(K229:M229)=SUM(N229:O229),SUM(K229:M229),"오답")</x:f>
        <x:v>4096</x:v>
      </x:c>
      <x:c r="E229" s="701" t="s">
        <x:v>4574</x:v>
      </x:c>
      <x:c r="F229" s="701" t="s">
        <x:v>4574</x:v>
      </x:c>
      <x:c r="G229" s="701" t="s">
        <x:v>4574</x:v>
      </x:c>
      <x:c r="H229" s="701" t="s">
        <x:v>4574</x:v>
      </x:c>
      <x:c r="I229" s="298"/>
      <x:c r="J229" s="701" t="s">
        <x:v>4574</x:v>
      </x:c>
      <x:c r="K229" s="298"/>
      <x:c r="L229" s="272">
        <x:v>4096</x:v>
      </x:c>
      <x:c r="M229" s="269"/>
      <x:c r="N229" s="272"/>
      <x:c r="O229" s="272">
        <x:v>4096</x:v>
      </x:c>
      <x:c r="P229" s="272"/>
      <x:c r="Q229" s="272"/>
      <x:c r="R229" s="272">
        <x:v>4096</x:v>
      </x:c>
      <x:c r="S229" s="272"/>
      <x:c r="T229" s="317" t="s">
        <x:v>616</x:v>
      </x:c>
    </x:row>
    <x:row r="230" spans="1:20" s="273" customFormat="1" hidden="1" customHeight="1">
      <x:c r="A230" s="486" t="s">
        <x:v>1460</x:v>
      </x:c>
      <x:c r="B230" s="490" t="s">
        <x:v>6071</x:v>
      </x:c>
      <x:c r="C230" s="268" t="s">
        <x:v>1008</x:v>
      </x:c>
      <x:c r="D230" s="269">
        <x:f t="shared" si="44"/>
        <x:v>2675</x:v>
      </x:c>
      <x:c r="E230" s="701" t="s">
        <x:v>324</x:v>
      </x:c>
      <x:c r="F230" s="701" t="s">
        <x:v>324</x:v>
      </x:c>
      <x:c r="G230" s="701" t="s">
        <x:v>324</x:v>
      </x:c>
      <x:c r="H230" s="701" t="s">
        <x:v>324</x:v>
      </x:c>
      <x:c r="I230" s="298"/>
      <x:c r="J230" s="701" t="s">
        <x:v>324</x:v>
      </x:c>
      <x:c r="K230" s="298"/>
      <x:c r="L230" s="269">
        <x:v>2675</x:v>
      </x:c>
      <x:c r="M230" s="269"/>
      <x:c r="N230" s="272"/>
      <x:c r="O230" s="269">
        <x:v>2675</x:v>
      </x:c>
      <x:c r="P230" s="272"/>
      <x:c r="Q230" s="272"/>
      <x:c r="R230" s="269">
        <x:v>2675</x:v>
      </x:c>
      <x:c r="S230" s="272"/>
      <x:c r="T230" s="317" t="s">
        <x:v>616</x:v>
      </x:c>
    </x:row>
    <x:row r="231" spans="1:20" s="273" customFormat="1" hidden="1" customHeight="1">
      <x:c r="A231" s="486" t="s">
        <x:v>1460</x:v>
      </x:c>
      <x:c r="B231" s="490" t="s">
        <x:v>6064</x:v>
      </x:c>
      <x:c r="C231" s="268" t="s">
        <x:v>1011</x:v>
      </x:c>
      <x:c r="D231" s="269">
        <x:f t="shared" si="44"/>
        <x:v>5052</x:v>
      </x:c>
      <x:c r="E231" s="701" t="s">
        <x:v>1023</x:v>
      </x:c>
      <x:c r="F231" s="701" t="s">
        <x:v>1023</x:v>
      </x:c>
      <x:c r="G231" s="701" t="s">
        <x:v>1023</x:v>
      </x:c>
      <x:c r="H231" s="701" t="s">
        <x:v>1023</x:v>
      </x:c>
      <x:c r="I231" s="298"/>
      <x:c r="J231" s="701" t="s">
        <x:v>1023</x:v>
      </x:c>
      <x:c r="K231" s="298"/>
      <x:c r="L231" s="269">
        <x:v>5052</x:v>
      </x:c>
      <x:c r="M231" s="269"/>
      <x:c r="N231" s="272"/>
      <x:c r="O231" s="269">
        <x:v>5052</x:v>
      </x:c>
      <x:c r="P231" s="272"/>
      <x:c r="Q231" s="272"/>
      <x:c r="R231" s="269">
        <x:v>5052</x:v>
      </x:c>
      <x:c r="S231" s="272"/>
      <x:c r="T231" s="317" t="s">
        <x:v>616</x:v>
      </x:c>
    </x:row>
    <x:row r="232" spans="1:20" s="273" customFormat="1" hidden="1" customHeight="1">
      <x:c r="A232" s="486" t="s">
        <x:v>2983</x:v>
      </x:c>
      <x:c r="B232" s="295" t="s">
        <x:v>4024</x:v>
      </x:c>
      <x:c r="C232" s="296" t="s">
        <x:v>1306</x:v>
      </x:c>
      <x:c r="D232" s="269">
        <x:f t="shared" ref="D232:D239" si="45">IF(SUM(K232:M232)=SUM(N232:O232),SUM(K232:M232),"오답")</x:f>
        <x:v>2292.4000000000001</x:v>
      </x:c>
      <x:c r="E232" s="298" t="s">
        <x:v>5584</x:v>
      </x:c>
      <x:c r="F232" s="298" t="s">
        <x:v>5595</x:v>
      </x:c>
      <x:c r="G232" s="298" t="s">
        <x:v>5584</x:v>
      </x:c>
      <x:c r="H232" s="298" t="s">
        <x:v>5584</x:v>
      </x:c>
      <x:c r="I232" s="491" t="s">
        <x:v>5599</x:v>
      </x:c>
      <x:c r="J232" s="298" t="s">
        <x:v>1294</x:v>
      </x:c>
      <x:c r="K232" s="298"/>
      <x:c r="L232" s="334">
        <x:v>2292.4000000000001</x:v>
      </x:c>
      <x:c r="M232" s="334"/>
      <x:c r="N232" s="269">
        <x:v>2292.4000000000001</x:v>
      </x:c>
      <x:c r="O232" s="269"/>
      <x:c r="P232" s="269"/>
      <x:c r="Q232" s="334"/>
      <x:c r="R232" s="334">
        <x:v>2292.4000000000001</x:v>
      </x:c>
      <x:c r="S232" s="334"/>
      <x:c r="T232" s="217" t="s">
        <x:v>3042</x:v>
      </x:c>
    </x:row>
    <x:row r="233" spans="1:20" s="273" customFormat="1" hidden="1" customHeight="1">
      <x:c r="A233" s="486" t="s">
        <x:v>2983</x:v>
      </x:c>
      <x:c r="B233" s="295" t="s">
        <x:v>1087</x:v>
      </x:c>
      <x:c r="C233" s="296" t="s">
        <x:v>1230</x:v>
      </x:c>
      <x:c r="D233" s="269">
        <x:f t="shared" si="45"/>
        <x:v>2027.5</x:v>
      </x:c>
      <x:c r="E233" s="298" t="s">
        <x:v>2142</x:v>
      </x:c>
      <x:c r="F233" s="298" t="s">
        <x:v>5595</x:v>
      </x:c>
      <x:c r="G233" s="298" t="s">
        <x:v>2142</x:v>
      </x:c>
      <x:c r="H233" s="298" t="s">
        <x:v>2142</x:v>
      </x:c>
      <x:c r="I233" s="491" t="s">
        <x:v>5599</x:v>
      </x:c>
      <x:c r="J233" s="298" t="s">
        <x:v>1294</x:v>
      </x:c>
      <x:c r="K233" s="298"/>
      <x:c r="L233" s="334">
        <x:v>2027.5</x:v>
      </x:c>
      <x:c r="M233" s="334"/>
      <x:c r="N233" s="269">
        <x:v>2027.5</x:v>
      </x:c>
      <x:c r="O233" s="269"/>
      <x:c r="P233" s="269"/>
      <x:c r="Q233" s="334"/>
      <x:c r="R233" s="334">
        <x:v>2027.5</x:v>
      </x:c>
      <x:c r="S233" s="334"/>
      <x:c r="T233" s="217" t="s">
        <x:v>3042</x:v>
      </x:c>
    </x:row>
    <x:row r="234" spans="1:20" s="273" customFormat="1" hidden="1" customHeight="1">
      <x:c r="A234" s="486" t="s">
        <x:v>2983</x:v>
      </x:c>
      <x:c r="B234" s="295" t="s">
        <x:v>1352</x:v>
      </x:c>
      <x:c r="C234" s="296" t="s">
        <x:v>1282</x:v>
      </x:c>
      <x:c r="D234" s="269">
        <x:f t="shared" si="45"/>
        <x:v>2384.1999999999998</x:v>
      </x:c>
      <x:c r="E234" s="298" t="s">
        <x:v>5584</x:v>
      </x:c>
      <x:c r="F234" s="298" t="s">
        <x:v>5595</x:v>
      </x:c>
      <x:c r="G234" s="298" t="s">
        <x:v>5584</x:v>
      </x:c>
      <x:c r="H234" s="298" t="s">
        <x:v>5584</x:v>
      </x:c>
      <x:c r="I234" s="491" t="s">
        <x:v>5599</x:v>
      </x:c>
      <x:c r="J234" s="298" t="s">
        <x:v>1294</x:v>
      </x:c>
      <x:c r="K234" s="298"/>
      <x:c r="L234" s="334">
        <x:v>2384.1999999999998</x:v>
      </x:c>
      <x:c r="M234" s="334"/>
      <x:c r="N234" s="334">
        <x:v>2384.1999999999998</x:v>
      </x:c>
      <x:c r="O234" s="334"/>
      <x:c r="P234" s="334"/>
      <x:c r="Q234" s="334"/>
      <x:c r="R234" s="334">
        <x:v>2384.1999999999998</x:v>
      </x:c>
      <x:c r="S234" s="334"/>
      <x:c r="T234" s="217" t="s">
        <x:v>3042</x:v>
      </x:c>
    </x:row>
    <x:row r="235" spans="1:20" s="273" customFormat="1" hidden="1" customHeight="1">
      <x:c r="A235" s="486" t="s">
        <x:v>2983</x:v>
      </x:c>
      <x:c r="B235" s="295" t="s">
        <x:v>1212</x:v>
      </x:c>
      <x:c r="C235" s="296" t="s">
        <x:v>3832</x:v>
      </x:c>
      <x:c r="D235" s="269">
        <x:f t="shared" si="45"/>
        <x:v>1835</x:v>
      </x:c>
      <x:c r="E235" s="298" t="s">
        <x:v>5584</x:v>
      </x:c>
      <x:c r="F235" s="298" t="s">
        <x:v>5595</x:v>
      </x:c>
      <x:c r="G235" s="298" t="s">
        <x:v>5584</x:v>
      </x:c>
      <x:c r="H235" s="298" t="s">
        <x:v>5584</x:v>
      </x:c>
      <x:c r="I235" s="298"/>
      <x:c r="J235" s="298" t="s">
        <x:v>5627</x:v>
      </x:c>
      <x:c r="K235" s="298"/>
      <x:c r="L235" s="334"/>
      <x:c r="M235" s="334">
        <x:v>1835</x:v>
      </x:c>
      <x:c r="N235" s="334"/>
      <x:c r="O235" s="334">
        <x:v>1835</x:v>
      </x:c>
      <x:c r="P235" s="334"/>
      <x:c r="Q235" s="334"/>
      <x:c r="R235" s="334">
        <x:v>1835</x:v>
      </x:c>
      <x:c r="S235" s="334"/>
      <x:c r="T235" s="217" t="s">
        <x:v>50</x:v>
      </x:c>
    </x:row>
    <x:row r="236" spans="1:20" s="273" customFormat="1" hidden="1" customHeight="1">
      <x:c r="A236" s="486" t="s">
        <x:v>2983</x:v>
      </x:c>
      <x:c r="B236" s="295" t="s">
        <x:v>7427</x:v>
      </x:c>
      <x:c r="C236" s="296" t="s">
        <x:v>5330</x:v>
      </x:c>
      <x:c r="D236" s="269">
        <x:f t="shared" si="45"/>
        <x:v>9275</x:v>
      </x:c>
      <x:c r="E236" s="298" t="s">
        <x:v>5584</x:v>
      </x:c>
      <x:c r="F236" s="298" t="s">
        <x:v>5595</x:v>
      </x:c>
      <x:c r="G236" s="298" t="s">
        <x:v>5584</x:v>
      </x:c>
      <x:c r="H236" s="298" t="s">
        <x:v>5584</x:v>
      </x:c>
      <x:c r="I236" s="298"/>
      <x:c r="J236" s="298"/>
      <x:c r="K236" s="298"/>
      <x:c r="L236" s="334"/>
      <x:c r="M236" s="334">
        <x:v>9275</x:v>
      </x:c>
      <x:c r="N236" s="269"/>
      <x:c r="O236" s="269">
        <x:v>9275</x:v>
      </x:c>
      <x:c r="P236" s="269"/>
      <x:c r="Q236" s="334"/>
      <x:c r="R236" s="334">
        <x:v>9275</x:v>
      </x:c>
      <x:c r="S236" s="334"/>
      <x:c r="T236" s="217" t="s">
        <x:v>50</x:v>
      </x:c>
    </x:row>
    <x:row r="237" spans="1:20" s="273" customFormat="1" hidden="1" customHeight="1">
      <x:c r="A237" s="486" t="s">
        <x:v>2983</x:v>
      </x:c>
      <x:c r="B237" s="295" t="s">
        <x:v>1127</x:v>
      </x:c>
      <x:c r="C237" s="296" t="s">
        <x:v>5423</x:v>
      </x:c>
      <x:c r="D237" s="269">
        <x:f t="shared" si="45"/>
        <x:v>1514.8</x:v>
      </x:c>
      <x:c r="E237" s="298" t="s">
        <x:v>2142</x:v>
      </x:c>
      <x:c r="F237" s="298" t="s">
        <x:v>5595</x:v>
      </x:c>
      <x:c r="G237" s="298" t="s">
        <x:v>2142</x:v>
      </x:c>
      <x:c r="H237" s="298" t="s">
        <x:v>2142</x:v>
      </x:c>
      <x:c r="I237" s="491" t="s">
        <x:v>5599</x:v>
      </x:c>
      <x:c r="J237" s="298" t="s">
        <x:v>1294</x:v>
      </x:c>
      <x:c r="K237" s="298"/>
      <x:c r="L237" s="334">
        <x:v>1514.8</x:v>
      </x:c>
      <x:c r="M237" s="334"/>
      <x:c r="N237" s="269">
        <x:v>1514.8</x:v>
      </x:c>
      <x:c r="O237" s="269"/>
      <x:c r="P237" s="269"/>
      <x:c r="Q237" s="334"/>
      <x:c r="R237" s="334">
        <x:v>1514.8</x:v>
      </x:c>
      <x:c r="S237" s="334"/>
      <x:c r="T237" s="217" t="s">
        <x:v>3042</x:v>
      </x:c>
    </x:row>
    <x:row r="238" spans="1:20" s="273" customFormat="1" hidden="1" customHeight="1">
      <x:c r="A238" s="486" t="s">
        <x:v>2983</x:v>
      </x:c>
      <x:c r="B238" s="295" t="s">
        <x:v>1078</x:v>
      </x:c>
      <x:c r="C238" s="296" t="s">
        <x:v>1299</x:v>
      </x:c>
      <x:c r="D238" s="269">
        <x:f t="shared" si="45"/>
        <x:v>3128.5</x:v>
      </x:c>
      <x:c r="E238" s="298" t="s">
        <x:v>5584</x:v>
      </x:c>
      <x:c r="F238" s="298" t="s">
        <x:v>5595</x:v>
      </x:c>
      <x:c r="G238" s="298" t="s">
        <x:v>5584</x:v>
      </x:c>
      <x:c r="H238" s="298" t="s">
        <x:v>5584</x:v>
      </x:c>
      <x:c r="I238" s="491" t="s">
        <x:v>1334</x:v>
      </x:c>
      <x:c r="J238" s="298" t="s">
        <x:v>5627</x:v>
      </x:c>
      <x:c r="K238" s="298"/>
      <x:c r="L238" s="334">
        <x:v>3128.5</x:v>
      </x:c>
      <x:c r="M238" s="334"/>
      <x:c r="N238" s="334">
        <x:v>3128.5</x:v>
      </x:c>
      <x:c r="O238" s="334"/>
      <x:c r="P238" s="334"/>
      <x:c r="Q238" s="334"/>
      <x:c r="R238" s="334">
        <x:v>3128.5</x:v>
      </x:c>
      <x:c r="S238" s="334"/>
      <x:c r="T238" s="217" t="s">
        <x:v>596</x:v>
      </x:c>
    </x:row>
    <x:row r="239" spans="1:20" s="273" customFormat="1" hidden="1" customHeight="1">
      <x:c r="A239" s="486" t="s">
        <x:v>2983</x:v>
      </x:c>
      <x:c r="B239" s="295" t="s">
        <x:v>1209</x:v>
      </x:c>
      <x:c r="C239" s="296" t="s">
        <x:v>5428</x:v>
      </x:c>
      <x:c r="D239" s="269">
        <x:f t="shared" si="45"/>
        <x:v>4347.3999999999996</x:v>
      </x:c>
      <x:c r="E239" s="298" t="s">
        <x:v>2142</x:v>
      </x:c>
      <x:c r="F239" s="298" t="s">
        <x:v>5595</x:v>
      </x:c>
      <x:c r="G239" s="298" t="s">
        <x:v>2142</x:v>
      </x:c>
      <x:c r="H239" s="298" t="s">
        <x:v>2142</x:v>
      </x:c>
      <x:c r="I239" s="491" t="s">
        <x:v>5599</x:v>
      </x:c>
      <x:c r="J239" s="298" t="s">
        <x:v>1294</x:v>
      </x:c>
      <x:c r="K239" s="298"/>
      <x:c r="L239" s="334">
        <x:v>4347.3999999999996</x:v>
      </x:c>
      <x:c r="M239" s="334"/>
      <x:c r="N239" s="269">
        <x:v>4347.3999999999996</x:v>
      </x:c>
      <x:c r="O239" s="269"/>
      <x:c r="P239" s="269"/>
      <x:c r="Q239" s="334"/>
      <x:c r="R239" s="334">
        <x:v>4347.3999999999996</x:v>
      </x:c>
      <x:c r="S239" s="334"/>
      <x:c r="T239" s="217" t="s">
        <x:v>3042</x:v>
      </x:c>
    </x:row>
    <x:row r="240" spans="1:20" ht="69.950000000000003" hidden="1" customHeight="1">
      <x:c r="A240" s="1021" t="s">
        <x:v>43</x:v>
      </x:c>
      <x:c r="B240" s="979" t="s">
        <x:v>42</x:v>
      </x:c>
      <x:c r="C240" s="264" t="s">
        <x:v>2720</x:v>
      </x:c>
      <x:c r="D240" s="684">
        <x:f>SUM(D$242:D$280)</x:f>
        <x:v>122276.29999999999</x:v>
      </x:c>
      <x:c r="E240" s="303"/>
      <x:c r="F240" s="303"/>
      <x:c r="G240" s="303"/>
      <x:c r="H240" s="303"/>
      <x:c r="I240" s="303"/>
      <x:c r="J240" s="303"/>
      <x:c r="K240" s="684">
        <x:f t="shared" ref="K240:S240" si="46">SUM(K$242:K$280)</x:f>
        <x:v>0</x:v>
      </x:c>
      <x:c r="L240" s="684">
        <x:f t="shared" si="46"/>
        <x:v>122276.29999999999</x:v>
      </x:c>
      <x:c r="M240" s="684">
        <x:f t="shared" si="46"/>
        <x:v>0</x:v>
      </x:c>
      <x:c r="N240" s="684">
        <x:f t="shared" si="46"/>
        <x:v>122276.29999999999</x:v>
      </x:c>
      <x:c r="O240" s="684">
        <x:f t="shared" si="46"/>
        <x:v>0</x:v>
      </x:c>
      <x:c r="P240" s="684">
        <x:f t="shared" si="46"/>
        <x:v>0</x:v>
      </x:c>
      <x:c r="Q240" s="684">
        <x:f t="shared" si="46"/>
        <x:v>0</x:v>
      </x:c>
      <x:c r="R240" s="684">
        <x:f t="shared" si="46"/>
        <x:v>122276.29999999999</x:v>
      </x:c>
      <x:c r="S240" s="684">
        <x:f t="shared" si="46"/>
        <x:v>0</x:v>
      </x:c>
      <x:c r="T240" s="231"/>
    </x:row>
    <x:row r="241" spans="1:20" ht="69.950000000000003" hidden="1" customHeight="1">
      <x:c r="A241" s="1008"/>
      <x:c r="B241" s="980"/>
      <x:c r="C241" s="264" t="s">
        <x:v>1516</x:v>
      </x:c>
      <x:c r="D241" s="289">
        <x:f>COUNTA(D$242:D$280)</x:f>
        <x:v>39</x:v>
      </x:c>
      <x:c r="E241" s="289"/>
      <x:c r="F241" s="289"/>
      <x:c r="G241" s="289"/>
      <x:c r="H241" s="289"/>
      <x:c r="I241" s="289"/>
      <x:c r="J241" s="289"/>
      <x:c r="K241" s="289"/>
      <x:c r="L241" s="289"/>
      <x:c r="M241" s="289"/>
      <x:c r="N241" s="289">
        <x:f t="shared" ref="N241:S241" si="47">COUNTA(N$242:N$280)</x:f>
        <x:v>39</x:v>
      </x:c>
      <x:c r="O241" s="289">
        <x:f t="shared" si="47"/>
        <x:v>0</x:v>
      </x:c>
      <x:c r="P241" s="289">
        <x:f t="shared" si="47"/>
        <x:v>0</x:v>
      </x:c>
      <x:c r="Q241" s="289">
        <x:f t="shared" si="47"/>
        <x:v>0</x:v>
      </x:c>
      <x:c r="R241" s="289">
        <x:f t="shared" si="47"/>
        <x:v>39</x:v>
      </x:c>
      <x:c r="S241" s="289">
        <x:f t="shared" si="47"/>
        <x:v>0</x:v>
      </x:c>
      <x:c r="T241" s="232"/>
    </x:row>
    <x:row r="242" spans="1:20" s="273" customFormat="1" hidden="1" customHeight="1">
      <x:c r="A242" s="720" t="s">
        <x:v>43</x:v>
      </x:c>
      <x:c r="B242" s="731" t="s">
        <x:v>915</x:v>
      </x:c>
      <x:c r="C242" s="722" t="s">
        <x:v>327</x:v>
      </x:c>
      <x:c r="D242" s="723">
        <x:f t="shared" ref="D242:D280" si="48">IF(SUM(K242:M242)=SUM(N242:O242),SUM(K242:M242),"오답")</x:f>
        <x:v>2859.8000000000002</x:v>
      </x:c>
      <x:c r="E242" s="724" t="s">
        <x:v>3391</x:v>
      </x:c>
      <x:c r="F242" s="724" t="s">
        <x:v>3574</x:v>
      </x:c>
      <x:c r="G242" s="724" t="s">
        <x:v>3391</x:v>
      </x:c>
      <x:c r="H242" s="724" t="s">
        <x:v>3391</x:v>
      </x:c>
      <x:c r="I242" s="724" t="s">
        <x:v>7017</x:v>
      </x:c>
      <x:c r="J242" s="724" t="s">
        <x:v>5417</x:v>
      </x:c>
      <x:c r="K242" s="724"/>
      <x:c r="L242" s="732">
        <x:v>2859.8000000000002</x:v>
      </x:c>
      <x:c r="M242" s="732"/>
      <x:c r="N242" s="732">
        <x:v>2859.8000000000002</x:v>
      </x:c>
      <x:c r="O242" s="732"/>
      <x:c r="P242" s="728"/>
      <x:c r="Q242" s="728"/>
      <x:c r="R242" s="732">
        <x:v>2859.8000000000002</x:v>
      </x:c>
      <x:c r="S242" s="732"/>
      <x:c r="T242" s="729" t="s">
        <x:v>3038</x:v>
      </x:c>
    </x:row>
    <x:row r="243" spans="1:20" s="273" customFormat="1" hidden="1" customHeight="1">
      <x:c r="A243" s="720" t="s">
        <x:v>43</x:v>
      </x:c>
      <x:c r="B243" s="731" t="s">
        <x:v>597</x:v>
      </x:c>
      <x:c r="C243" s="722" t="s">
        <x:v>3519</x:v>
      </x:c>
      <x:c r="D243" s="723">
        <x:f t="shared" si="48"/>
        <x:v>1758.0999999999999</x:v>
      </x:c>
      <x:c r="E243" s="724" t="s">
        <x:v>3391</x:v>
      </x:c>
      <x:c r="F243" s="724" t="s">
        <x:v>3574</x:v>
      </x:c>
      <x:c r="G243" s="724" t="s">
        <x:v>3391</x:v>
      </x:c>
      <x:c r="H243" s="724" t="s">
        <x:v>3391</x:v>
      </x:c>
      <x:c r="I243" s="724" t="s">
        <x:v>7017</x:v>
      </x:c>
      <x:c r="J243" s="724" t="s">
        <x:v>5417</x:v>
      </x:c>
      <x:c r="K243" s="724"/>
      <x:c r="L243" s="732">
        <x:v>1758.0999999999999</x:v>
      </x:c>
      <x:c r="M243" s="732"/>
      <x:c r="N243" s="732">
        <x:v>1758.0999999999999</x:v>
      </x:c>
      <x:c r="O243" s="732"/>
      <x:c r="P243" s="728"/>
      <x:c r="Q243" s="728"/>
      <x:c r="R243" s="732">
        <x:v>1758.0999999999999</x:v>
      </x:c>
      <x:c r="S243" s="732"/>
      <x:c r="T243" s="729" t="s">
        <x:v>3038</x:v>
      </x:c>
    </x:row>
    <x:row r="244" spans="1:20" s="273" customFormat="1" hidden="1" customHeight="1">
      <x:c r="A244" s="720" t="s">
        <x:v>43</x:v>
      </x:c>
      <x:c r="B244" s="731" t="s">
        <x:v>3044</x:v>
      </x:c>
      <x:c r="C244" s="722" t="s">
        <x:v>1313</x:v>
      </x:c>
      <x:c r="D244" s="723">
        <x:f t="shared" si="48"/>
        <x:v>2008.2</x:v>
      </x:c>
      <x:c r="E244" s="724" t="s">
        <x:v>3391</x:v>
      </x:c>
      <x:c r="F244" s="724" t="s">
        <x:v>3574</x:v>
      </x:c>
      <x:c r="G244" s="724" t="s">
        <x:v>3391</x:v>
      </x:c>
      <x:c r="H244" s="724" t="s">
        <x:v>3391</x:v>
      </x:c>
      <x:c r="I244" s="724" t="s">
        <x:v>7017</x:v>
      </x:c>
      <x:c r="J244" s="724" t="s">
        <x:v>5417</x:v>
      </x:c>
      <x:c r="K244" s="724"/>
      <x:c r="L244" s="732">
        <x:v>2008.2</x:v>
      </x:c>
      <x:c r="M244" s="732"/>
      <x:c r="N244" s="732">
        <x:v>2008.2</x:v>
      </x:c>
      <x:c r="O244" s="732"/>
      <x:c r="P244" s="728"/>
      <x:c r="Q244" s="728"/>
      <x:c r="R244" s="732">
        <x:v>2008.2</x:v>
      </x:c>
      <x:c r="S244" s="732"/>
      <x:c r="T244" s="729" t="s">
        <x:v>3038</x:v>
      </x:c>
    </x:row>
    <x:row r="245" spans="1:20" s="273" customFormat="1" hidden="1" customHeight="1">
      <x:c r="A245" s="720" t="s">
        <x:v>43</x:v>
      </x:c>
      <x:c r="B245" s="731" t="s">
        <x:v>601</x:v>
      </x:c>
      <x:c r="C245" s="722" t="s">
        <x:v>3562</x:v>
      </x:c>
      <x:c r="D245" s="723">
        <x:f t="shared" si="48"/>
        <x:v>1885.5</x:v>
      </x:c>
      <x:c r="E245" s="724" t="s">
        <x:v>3391</x:v>
      </x:c>
      <x:c r="F245" s="724" t="s">
        <x:v>3574</x:v>
      </x:c>
      <x:c r="G245" s="724" t="s">
        <x:v>3391</x:v>
      </x:c>
      <x:c r="H245" s="724" t="s">
        <x:v>3391</x:v>
      </x:c>
      <x:c r="I245" s="724" t="s">
        <x:v>7017</x:v>
      </x:c>
      <x:c r="J245" s="724" t="s">
        <x:v>5417</x:v>
      </x:c>
      <x:c r="K245" s="724"/>
      <x:c r="L245" s="732">
        <x:v>1885.5</x:v>
      </x:c>
      <x:c r="M245" s="732"/>
      <x:c r="N245" s="732">
        <x:v>1885.5</x:v>
      </x:c>
      <x:c r="O245" s="732"/>
      <x:c r="P245" s="728"/>
      <x:c r="Q245" s="728"/>
      <x:c r="R245" s="732">
        <x:v>1885.5</x:v>
      </x:c>
      <x:c r="S245" s="732"/>
      <x:c r="T245" s="729" t="s">
        <x:v>3038</x:v>
      </x:c>
    </x:row>
    <x:row r="246" spans="1:20" s="273" customFormat="1" hidden="1" customHeight="1">
      <x:c r="A246" s="720" t="s">
        <x:v>43</x:v>
      </x:c>
      <x:c r="B246" s="731" t="s">
        <x:v>3541</x:v>
      </x:c>
      <x:c r="C246" s="722" t="s">
        <x:v>3536</x:v>
      </x:c>
      <x:c r="D246" s="723">
        <x:f t="shared" si="48"/>
        <x:v>2000</x:v>
      </x:c>
      <x:c r="E246" s="724" t="s">
        <x:v>3391</x:v>
      </x:c>
      <x:c r="F246" s="724" t="s">
        <x:v>3574</x:v>
      </x:c>
      <x:c r="G246" s="724" t="s">
        <x:v>3391</x:v>
      </x:c>
      <x:c r="H246" s="724" t="s">
        <x:v>3391</x:v>
      </x:c>
      <x:c r="I246" s="724" t="s">
        <x:v>7017</x:v>
      </x:c>
      <x:c r="J246" s="724" t="s">
        <x:v>5417</x:v>
      </x:c>
      <x:c r="K246" s="724"/>
      <x:c r="L246" s="732">
        <x:v>2000</x:v>
      </x:c>
      <x:c r="M246" s="732"/>
      <x:c r="N246" s="732">
        <x:v>2000</x:v>
      </x:c>
      <x:c r="O246" s="732"/>
      <x:c r="P246" s="728"/>
      <x:c r="Q246" s="728"/>
      <x:c r="R246" s="732">
        <x:v>2000</x:v>
      </x:c>
      <x:c r="S246" s="732"/>
      <x:c r="T246" s="729" t="s">
        <x:v>3038</x:v>
      </x:c>
    </x:row>
    <x:row r="247" spans="1:20" s="273" customFormat="1" hidden="1" customHeight="1">
      <x:c r="A247" s="720" t="s">
        <x:v>43</x:v>
      </x:c>
      <x:c r="B247" s="731" t="s">
        <x:v>614</x:v>
      </x:c>
      <x:c r="C247" s="722" t="s">
        <x:v>3580</x:v>
      </x:c>
      <x:c r="D247" s="723">
        <x:f t="shared" si="48"/>
        <x:v>1522.8</x:v>
      </x:c>
      <x:c r="E247" s="724" t="s">
        <x:v>3391</x:v>
      </x:c>
      <x:c r="F247" s="724" t="s">
        <x:v>3574</x:v>
      </x:c>
      <x:c r="G247" s="724" t="s">
        <x:v>3391</x:v>
      </x:c>
      <x:c r="H247" s="724" t="s">
        <x:v>3391</x:v>
      </x:c>
      <x:c r="I247" s="724" t="s">
        <x:v>7017</x:v>
      </x:c>
      <x:c r="J247" s="724" t="s">
        <x:v>5417</x:v>
      </x:c>
      <x:c r="K247" s="724"/>
      <x:c r="L247" s="732">
        <x:v>1522.8</x:v>
      </x:c>
      <x:c r="M247" s="732"/>
      <x:c r="N247" s="732">
        <x:v>1522.8</x:v>
      </x:c>
      <x:c r="O247" s="732"/>
      <x:c r="P247" s="728"/>
      <x:c r="Q247" s="728"/>
      <x:c r="R247" s="732">
        <x:v>1522.8</x:v>
      </x:c>
      <x:c r="S247" s="732"/>
      <x:c r="T247" s="729" t="s">
        <x:v>3038</x:v>
      </x:c>
    </x:row>
    <x:row r="248" spans="1:20" s="273" customFormat="1" hidden="1" customHeight="1">
      <x:c r="A248" s="720" t="s">
        <x:v>43</x:v>
      </x:c>
      <x:c r="B248" s="731" t="s">
        <x:v>319</x:v>
      </x:c>
      <x:c r="C248" s="722" t="s">
        <x:v>6074</x:v>
      </x:c>
      <x:c r="D248" s="723">
        <x:f t="shared" si="48"/>
        <x:v>6166.3999999999996</x:v>
      </x:c>
      <x:c r="E248" s="724" t="s">
        <x:v>1284</x:v>
      </x:c>
      <x:c r="F248" s="724" t="s">
        <x:v>1326</x:v>
      </x:c>
      <x:c r="G248" s="724" t="s">
        <x:v>1012</x:v>
      </x:c>
      <x:c r="H248" s="724" t="s">
        <x:v>1012</x:v>
      </x:c>
      <x:c r="I248" s="724"/>
      <x:c r="J248" s="724" t="s">
        <x:v>1326</x:v>
      </x:c>
      <x:c r="K248" s="724"/>
      <x:c r="L248" s="732">
        <x:v>6166.3999999999996</x:v>
      </x:c>
      <x:c r="M248" s="732"/>
      <x:c r="N248" s="732">
        <x:v>6166.3999999999996</x:v>
      </x:c>
      <x:c r="O248" s="732"/>
      <x:c r="P248" s="728"/>
      <x:c r="Q248" s="728"/>
      <x:c r="R248" s="732">
        <x:v>6166.3999999999996</x:v>
      </x:c>
      <x:c r="S248" s="732"/>
      <x:c r="T248" s="729" t="s">
        <x:v>914</x:v>
      </x:c>
    </x:row>
    <x:row r="249" spans="1:20" s="273" customFormat="1" hidden="1" customHeight="1">
      <x:c r="A249" s="720" t="s">
        <x:v>43</x:v>
      </x:c>
      <x:c r="B249" s="731" t="s">
        <x:v>307</x:v>
      </x:c>
      <x:c r="C249" s="722" t="s">
        <x:v>321</x:v>
      </x:c>
      <x:c r="D249" s="723">
        <x:f t="shared" si="48"/>
        <x:v>2805.4000000000001</x:v>
      </x:c>
      <x:c r="E249" s="724" t="s">
        <x:v>1284</x:v>
      </x:c>
      <x:c r="F249" s="724" t="s">
        <x:v>1326</x:v>
      </x:c>
      <x:c r="G249" s="724" t="s">
        <x:v>1012</x:v>
      </x:c>
      <x:c r="H249" s="724" t="s">
        <x:v>1012</x:v>
      </x:c>
      <x:c r="I249" s="724"/>
      <x:c r="J249" s="724" t="s">
        <x:v>1326</x:v>
      </x:c>
      <x:c r="K249" s="724"/>
      <x:c r="L249" s="732">
        <x:v>2805.4000000000001</x:v>
      </x:c>
      <x:c r="M249" s="732"/>
      <x:c r="N249" s="732">
        <x:v>2805.4000000000001</x:v>
      </x:c>
      <x:c r="O249" s="732"/>
      <x:c r="P249" s="728"/>
      <x:c r="Q249" s="728"/>
      <x:c r="R249" s="732">
        <x:v>2805.4000000000001</x:v>
      </x:c>
      <x:c r="S249" s="732"/>
      <x:c r="T249" s="729" t="s">
        <x:v>914</x:v>
      </x:c>
    </x:row>
    <x:row r="250" spans="1:20" s="273" customFormat="1" hidden="1" customHeight="1">
      <x:c r="A250" s="720" t="s">
        <x:v>43</x:v>
      </x:c>
      <x:c r="B250" s="731" t="s">
        <x:v>1009</x:v>
      </x:c>
      <x:c r="C250" s="722" t="s">
        <x:v>6051</x:v>
      </x:c>
      <x:c r="D250" s="723">
        <x:f t="shared" si="48"/>
        <x:v>2067.8000000000002</x:v>
      </x:c>
      <x:c r="E250" s="724" t="s">
        <x:v>1284</x:v>
      </x:c>
      <x:c r="F250" s="724" t="s">
        <x:v>1326</x:v>
      </x:c>
      <x:c r="G250" s="724" t="s">
        <x:v>1012</x:v>
      </x:c>
      <x:c r="H250" s="724" t="s">
        <x:v>1012</x:v>
      </x:c>
      <x:c r="I250" s="724"/>
      <x:c r="J250" s="724" t="s">
        <x:v>1326</x:v>
      </x:c>
      <x:c r="K250" s="724"/>
      <x:c r="L250" s="732">
        <x:v>2067.8000000000002</x:v>
      </x:c>
      <x:c r="M250" s="732"/>
      <x:c r="N250" s="732">
        <x:v>2067.8000000000002</x:v>
      </x:c>
      <x:c r="O250" s="732"/>
      <x:c r="P250" s="728"/>
      <x:c r="Q250" s="728"/>
      <x:c r="R250" s="732">
        <x:v>2067.8000000000002</x:v>
      </x:c>
      <x:c r="S250" s="732"/>
      <x:c r="T250" s="729" t="s">
        <x:v>914</x:v>
      </x:c>
    </x:row>
    <x:row r="251" spans="1:20" s="273" customFormat="1" hidden="1" customHeight="1">
      <x:c r="A251" s="720" t="s">
        <x:v>43</x:v>
      </x:c>
      <x:c r="B251" s="731" t="s">
        <x:v>301</x:v>
      </x:c>
      <x:c r="C251" s="722" t="s">
        <x:v>6052</x:v>
      </x:c>
      <x:c r="D251" s="723">
        <x:f t="shared" si="48"/>
        <x:v>1502.8</x:v>
      </x:c>
      <x:c r="E251" s="724" t="s">
        <x:v>1317</x:v>
      </x:c>
      <x:c r="F251" s="724" t="s">
        <x:v>3556</x:v>
      </x:c>
      <x:c r="G251" s="724" t="s">
        <x:v>7517</x:v>
      </x:c>
      <x:c r="H251" s="724" t="s">
        <x:v>7517</x:v>
      </x:c>
      <x:c r="I251" s="724"/>
      <x:c r="J251" s="724" t="s">
        <x:v>3556</x:v>
      </x:c>
      <x:c r="K251" s="724"/>
      <x:c r="L251" s="732">
        <x:v>1502.8</x:v>
      </x:c>
      <x:c r="M251" s="732"/>
      <x:c r="N251" s="732">
        <x:v>1502.8</x:v>
      </x:c>
      <x:c r="O251" s="732"/>
      <x:c r="P251" s="728"/>
      <x:c r="Q251" s="728"/>
      <x:c r="R251" s="732">
        <x:v>1502.8</x:v>
      </x:c>
      <x:c r="S251" s="732"/>
      <x:c r="T251" s="729" t="s">
        <x:v>914</x:v>
      </x:c>
    </x:row>
    <x:row r="252" spans="1:20" s="273" customFormat="1" hidden="1" customHeight="1">
      <x:c r="A252" s="720" t="s">
        <x:v>43</x:v>
      </x:c>
      <x:c r="B252" s="731" t="s">
        <x:v>922</x:v>
      </x:c>
      <x:c r="C252" s="722" t="s">
        <x:v>6109</x:v>
      </x:c>
      <x:c r="D252" s="723">
        <x:f t="shared" si="48"/>
        <x:v>1501.4000000000001</x:v>
      </x:c>
      <x:c r="E252" s="724" t="s">
        <x:v>1317</x:v>
      </x:c>
      <x:c r="F252" s="724" t="s">
        <x:v>3556</x:v>
      </x:c>
      <x:c r="G252" s="724" t="s">
        <x:v>7517</x:v>
      </x:c>
      <x:c r="H252" s="724" t="s">
        <x:v>7517</x:v>
      </x:c>
      <x:c r="I252" s="724"/>
      <x:c r="J252" s="724" t="s">
        <x:v>3556</x:v>
      </x:c>
      <x:c r="K252" s="724"/>
      <x:c r="L252" s="732">
        <x:v>1501.4000000000001</x:v>
      </x:c>
      <x:c r="M252" s="732"/>
      <x:c r="N252" s="732">
        <x:v>1501.4000000000001</x:v>
      </x:c>
      <x:c r="O252" s="732"/>
      <x:c r="P252" s="728"/>
      <x:c r="Q252" s="728"/>
      <x:c r="R252" s="732">
        <x:v>1501.4000000000001</x:v>
      </x:c>
      <x:c r="S252" s="732"/>
      <x:c r="T252" s="729" t="s">
        <x:v>914</x:v>
      </x:c>
    </x:row>
    <x:row r="253" spans="1:20" s="273" customFormat="1" hidden="1" customHeight="1">
      <x:c r="A253" s="720" t="s">
        <x:v>43</x:v>
      </x:c>
      <x:c r="B253" s="731" t="s">
        <x:v>331</x:v>
      </x:c>
      <x:c r="C253" s="722" t="s">
        <x:v>6066</x:v>
      </x:c>
      <x:c r="D253" s="723">
        <x:f t="shared" si="48"/>
        <x:v>1500</x:v>
      </x:c>
      <x:c r="E253" s="724" t="s">
        <x:v>1317</x:v>
      </x:c>
      <x:c r="F253" s="724" t="s">
        <x:v>3556</x:v>
      </x:c>
      <x:c r="G253" s="724" t="s">
        <x:v>7517</x:v>
      </x:c>
      <x:c r="H253" s="724" t="s">
        <x:v>7517</x:v>
      </x:c>
      <x:c r="I253" s="724"/>
      <x:c r="J253" s="724" t="s">
        <x:v>3556</x:v>
      </x:c>
      <x:c r="K253" s="724"/>
      <x:c r="L253" s="732">
        <x:v>1500</x:v>
      </x:c>
      <x:c r="M253" s="732"/>
      <x:c r="N253" s="732">
        <x:v>1500</x:v>
      </x:c>
      <x:c r="O253" s="732"/>
      <x:c r="P253" s="728"/>
      <x:c r="Q253" s="728"/>
      <x:c r="R253" s="732">
        <x:v>1500</x:v>
      </x:c>
      <x:c r="S253" s="732"/>
      <x:c r="T253" s="729" t="s">
        <x:v>914</x:v>
      </x:c>
    </x:row>
    <x:row r="254" spans="1:20" s="273" customFormat="1" hidden="1" customHeight="1">
      <x:c r="A254" s="720" t="s">
        <x:v>43</x:v>
      </x:c>
      <x:c r="B254" s="721" t="s">
        <x:v>919</x:v>
      </x:c>
      <x:c r="C254" s="722" t="s">
        <x:v>927</x:v>
      </x:c>
      <x:c r="D254" s="723">
        <x:f t="shared" si="48"/>
        <x:v>1629.5999999999999</x:v>
      </x:c>
      <x:c r="E254" s="724" t="s">
        <x:v>5584</x:v>
      </x:c>
      <x:c r="F254" s="724" t="s">
        <x:v>5627</x:v>
      </x:c>
      <x:c r="G254" s="724" t="s">
        <x:v>5584</x:v>
      </x:c>
      <x:c r="H254" s="724" t="s">
        <x:v>5584</x:v>
      </x:c>
      <x:c r="I254" s="724" t="s">
        <x:v>240</x:v>
      </x:c>
      <x:c r="J254" s="724" t="s">
        <x:v>5627</x:v>
      </x:c>
      <x:c r="K254" s="724"/>
      <x:c r="L254" s="733">
        <x:v>1629.5999999999999</x:v>
      </x:c>
      <x:c r="M254" s="733"/>
      <x:c r="N254" s="733">
        <x:v>1629.5999999999999</x:v>
      </x:c>
      <x:c r="O254" s="733"/>
      <x:c r="P254" s="728"/>
      <x:c r="Q254" s="734"/>
      <x:c r="R254" s="733">
        <x:v>1629.5999999999999</x:v>
      </x:c>
      <x:c r="S254" s="733"/>
      <x:c r="T254" s="729" t="s">
        <x:v>1314</x:v>
      </x:c>
    </x:row>
    <x:row r="255" spans="1:20" s="273" customFormat="1" hidden="1" customHeight="1">
      <x:c r="A255" s="720" t="s">
        <x:v>43</x:v>
      </x:c>
      <x:c r="B255" s="721" t="s">
        <x:v>3545</x:v>
      </x:c>
      <x:c r="C255" s="722" t="s">
        <x:v>6065</x:v>
      </x:c>
      <x:c r="D255" s="723">
        <x:f t="shared" si="48"/>
        <x:v>5167</x:v>
      </x:c>
      <x:c r="E255" s="724" t="s">
        <x:v>5584</x:v>
      </x:c>
      <x:c r="F255" s="724" t="s">
        <x:v>5627</x:v>
      </x:c>
      <x:c r="G255" s="724" t="s">
        <x:v>5584</x:v>
      </x:c>
      <x:c r="H255" s="724" t="s">
        <x:v>5584</x:v>
      </x:c>
      <x:c r="I255" s="724" t="s">
        <x:v>240</x:v>
      </x:c>
      <x:c r="J255" s="724" t="s">
        <x:v>5627</x:v>
      </x:c>
      <x:c r="K255" s="724"/>
      <x:c r="L255" s="733">
        <x:v>5167</x:v>
      </x:c>
      <x:c r="M255" s="733"/>
      <x:c r="N255" s="733">
        <x:v>5167</x:v>
      </x:c>
      <x:c r="O255" s="733"/>
      <x:c r="P255" s="728"/>
      <x:c r="Q255" s="734"/>
      <x:c r="R255" s="733">
        <x:v>5167</x:v>
      </x:c>
      <x:c r="S255" s="733"/>
      <x:c r="T255" s="729" t="s">
        <x:v>1314</x:v>
      </x:c>
    </x:row>
    <x:row r="256" spans="1:20" s="273" customFormat="1" hidden="1" customHeight="1">
      <x:c r="A256" s="720" t="s">
        <x:v>43</x:v>
      </x:c>
      <x:c r="B256" s="721" t="s">
        <x:v>3531</x:v>
      </x:c>
      <x:c r="C256" s="722" t="s">
        <x:v>923</x:v>
      </x:c>
      <x:c r="D256" s="723">
        <x:f t="shared" si="48"/>
        <x:v>1640.5999999999999</x:v>
      </x:c>
      <x:c r="E256" s="724" t="s">
        <x:v>5584</x:v>
      </x:c>
      <x:c r="F256" s="724" t="s">
        <x:v>5627</x:v>
      </x:c>
      <x:c r="G256" s="724" t="s">
        <x:v>5584</x:v>
      </x:c>
      <x:c r="H256" s="724" t="s">
        <x:v>5584</x:v>
      </x:c>
      <x:c r="I256" s="724" t="s">
        <x:v>240</x:v>
      </x:c>
      <x:c r="J256" s="724" t="s">
        <x:v>5627</x:v>
      </x:c>
      <x:c r="K256" s="724"/>
      <x:c r="L256" s="733">
        <x:v>1640.5999999999999</x:v>
      </x:c>
      <x:c r="M256" s="733"/>
      <x:c r="N256" s="733">
        <x:v>1640.5999999999999</x:v>
      </x:c>
      <x:c r="O256" s="733"/>
      <x:c r="P256" s="728"/>
      <x:c r="Q256" s="734"/>
      <x:c r="R256" s="733">
        <x:v>1640.5999999999999</x:v>
      </x:c>
      <x:c r="S256" s="733"/>
      <x:c r="T256" s="729" t="s">
        <x:v>1314</x:v>
      </x:c>
    </x:row>
    <x:row r="257" spans="1:20" s="273" customFormat="1" hidden="1" customHeight="1">
      <x:c r="A257" s="720" t="s">
        <x:v>43</x:v>
      </x:c>
      <x:c r="B257" s="721" t="s">
        <x:v>3516</x:v>
      </x:c>
      <x:c r="C257" s="722" t="s">
        <x:v>8</x:v>
      </x:c>
      <x:c r="D257" s="723">
        <x:f t="shared" si="48"/>
        <x:v>9020.1000000000004</x:v>
      </x:c>
      <x:c r="E257" s="724" t="s">
        <x:v>5584</x:v>
      </x:c>
      <x:c r="F257" s="724" t="s">
        <x:v>5627</x:v>
      </x:c>
      <x:c r="G257" s="724" t="s">
        <x:v>5584</x:v>
      </x:c>
      <x:c r="H257" s="724" t="s">
        <x:v>5584</x:v>
      </x:c>
      <x:c r="I257" s="724" t="s">
        <x:v>240</x:v>
      </x:c>
      <x:c r="J257" s="724" t="s">
        <x:v>5627</x:v>
      </x:c>
      <x:c r="K257" s="724"/>
      <x:c r="L257" s="733">
        <x:v>9020.1000000000004</x:v>
      </x:c>
      <x:c r="M257" s="733"/>
      <x:c r="N257" s="733">
        <x:v>9020.1000000000004</x:v>
      </x:c>
      <x:c r="O257" s="733"/>
      <x:c r="P257" s="728"/>
      <x:c r="Q257" s="734"/>
      <x:c r="R257" s="733">
        <x:v>9020.1000000000004</x:v>
      </x:c>
      <x:c r="S257" s="733"/>
      <x:c r="T257" s="729" t="s">
        <x:v>1314</x:v>
      </x:c>
    </x:row>
    <x:row r="258" spans="1:20" s="273" customFormat="1" hidden="1" customHeight="1">
      <x:c r="A258" s="720" t="s">
        <x:v>43</x:v>
      </x:c>
      <x:c r="B258" s="721" t="s">
        <x:v>1277</x:v>
      </x:c>
      <x:c r="C258" s="722" t="s">
        <x:v>5245</x:v>
      </x:c>
      <x:c r="D258" s="723">
        <x:f t="shared" si="48"/>
        <x:v>1662.9000000000001</x:v>
      </x:c>
      <x:c r="E258" s="724" t="s">
        <x:v>5584</x:v>
      </x:c>
      <x:c r="F258" s="724" t="s">
        <x:v>5627</x:v>
      </x:c>
      <x:c r="G258" s="724" t="s">
        <x:v>5584</x:v>
      </x:c>
      <x:c r="H258" s="724" t="s">
        <x:v>5584</x:v>
      </x:c>
      <x:c r="I258" s="724" t="s">
        <x:v>240</x:v>
      </x:c>
      <x:c r="J258" s="724" t="s">
        <x:v>5627</x:v>
      </x:c>
      <x:c r="K258" s="724"/>
      <x:c r="L258" s="733">
        <x:v>1662.9000000000001</x:v>
      </x:c>
      <x:c r="M258" s="733"/>
      <x:c r="N258" s="733">
        <x:v>1662.9000000000001</x:v>
      </x:c>
      <x:c r="O258" s="733"/>
      <x:c r="P258" s="728"/>
      <x:c r="Q258" s="734"/>
      <x:c r="R258" s="733">
        <x:v>1662.9000000000001</x:v>
      </x:c>
      <x:c r="S258" s="733"/>
      <x:c r="T258" s="729" t="s">
        <x:v>1314</x:v>
      </x:c>
    </x:row>
    <x:row r="259" spans="1:20" s="273" customFormat="1" hidden="1" customHeight="1">
      <x:c r="A259" s="720" t="s">
        <x:v>43</x:v>
      </x:c>
      <x:c r="B259" s="721" t="s">
        <x:v>3507</x:v>
      </x:c>
      <x:c r="C259" s="722" t="s">
        <x:v>985</x:v>
      </x:c>
      <x:c r="D259" s="723">
        <x:f t="shared" si="48"/>
        <x:v>5128.6000000000004</x:v>
      </x:c>
      <x:c r="E259" s="724" t="s">
        <x:v>5584</x:v>
      </x:c>
      <x:c r="F259" s="724" t="s">
        <x:v>5627</x:v>
      </x:c>
      <x:c r="G259" s="724" t="s">
        <x:v>5584</x:v>
      </x:c>
      <x:c r="H259" s="724" t="s">
        <x:v>5584</x:v>
      </x:c>
      <x:c r="I259" s="724" t="s">
        <x:v>240</x:v>
      </x:c>
      <x:c r="J259" s="724" t="s">
        <x:v>5627</x:v>
      </x:c>
      <x:c r="K259" s="724"/>
      <x:c r="L259" s="733">
        <x:v>5128.6000000000004</x:v>
      </x:c>
      <x:c r="M259" s="733"/>
      <x:c r="N259" s="733">
        <x:v>5128.6000000000004</x:v>
      </x:c>
      <x:c r="O259" s="733"/>
      <x:c r="P259" s="728"/>
      <x:c r="Q259" s="734"/>
      <x:c r="R259" s="733">
        <x:v>5128.6000000000004</x:v>
      </x:c>
      <x:c r="S259" s="733"/>
      <x:c r="T259" s="729" t="s">
        <x:v>1314</x:v>
      </x:c>
    </x:row>
    <x:row r="260" spans="1:20" s="273" customFormat="1" hidden="1" customHeight="1">
      <x:c r="A260" s="720" t="s">
        <x:v>43</x:v>
      </x:c>
      <x:c r="B260" s="721" t="s">
        <x:v>3489</x:v>
      </x:c>
      <x:c r="C260" s="722" t="s">
        <x:v>468</x:v>
      </x:c>
      <x:c r="D260" s="723">
        <x:f t="shared" si="48"/>
        <x:v>3717</x:v>
      </x:c>
      <x:c r="E260" s="724" t="s">
        <x:v>2142</x:v>
      </x:c>
      <x:c r="F260" s="724" t="s">
        <x:v>5627</x:v>
      </x:c>
      <x:c r="G260" s="724" t="s">
        <x:v>2142</x:v>
      </x:c>
      <x:c r="H260" s="724" t="s">
        <x:v>2142</x:v>
      </x:c>
      <x:c r="I260" s="724" t="s">
        <x:v>240</x:v>
      </x:c>
      <x:c r="J260" s="724" t="s">
        <x:v>5627</x:v>
      </x:c>
      <x:c r="K260" s="724"/>
      <x:c r="L260" s="733">
        <x:v>3717</x:v>
      </x:c>
      <x:c r="M260" s="733"/>
      <x:c r="N260" s="733">
        <x:v>3717</x:v>
      </x:c>
      <x:c r="O260" s="733"/>
      <x:c r="P260" s="728"/>
      <x:c r="Q260" s="734"/>
      <x:c r="R260" s="733">
        <x:v>3717</x:v>
      </x:c>
      <x:c r="S260" s="733"/>
      <x:c r="T260" s="729" t="s">
        <x:v>1314</x:v>
      </x:c>
    </x:row>
    <x:row r="261" spans="1:20" s="273" customFormat="1" hidden="1" customHeight="1">
      <x:c r="A261" s="720" t="s">
        <x:v>43</x:v>
      </x:c>
      <x:c r="B261" s="721" t="s">
        <x:v>1305</x:v>
      </x:c>
      <x:c r="C261" s="722" t="s">
        <x:v>495</x:v>
      </x:c>
      <x:c r="D261" s="723">
        <x:f t="shared" si="48"/>
        <x:v>3216</x:v>
      </x:c>
      <x:c r="E261" s="724" t="s">
        <x:v>2142</x:v>
      </x:c>
      <x:c r="F261" s="724" t="s">
        <x:v>5627</x:v>
      </x:c>
      <x:c r="G261" s="724" t="s">
        <x:v>2142</x:v>
      </x:c>
      <x:c r="H261" s="724" t="s">
        <x:v>2142</x:v>
      </x:c>
      <x:c r="I261" s="724" t="s">
        <x:v>240</x:v>
      </x:c>
      <x:c r="J261" s="724" t="s">
        <x:v>5627</x:v>
      </x:c>
      <x:c r="K261" s="724"/>
      <x:c r="L261" s="735">
        <x:v>3216</x:v>
      </x:c>
      <x:c r="M261" s="733"/>
      <x:c r="N261" s="735">
        <x:v>3216</x:v>
      </x:c>
      <x:c r="O261" s="735"/>
      <x:c r="P261" s="728"/>
      <x:c r="Q261" s="734"/>
      <x:c r="R261" s="735">
        <x:v>3216</x:v>
      </x:c>
      <x:c r="S261" s="733"/>
      <x:c r="T261" s="729" t="s">
        <x:v>1314</x:v>
      </x:c>
    </x:row>
    <x:row r="262" spans="1:20" s="273" customFormat="1" hidden="1" customHeight="1">
      <x:c r="A262" s="720" t="s">
        <x:v>43</x:v>
      </x:c>
      <x:c r="B262" s="721" t="s">
        <x:v>1319</x:v>
      </x:c>
      <x:c r="C262" s="722" t="s">
        <x:v>6111</x:v>
      </x:c>
      <x:c r="D262" s="723">
        <x:f t="shared" si="48"/>
        <x:v>2096.9000000000001</x:v>
      </x:c>
      <x:c r="E262" s="724" t="s">
        <x:v>5584</x:v>
      </x:c>
      <x:c r="F262" s="724" t="s">
        <x:v>5627</x:v>
      </x:c>
      <x:c r="G262" s="724" t="s">
        <x:v>5584</x:v>
      </x:c>
      <x:c r="H262" s="724" t="s">
        <x:v>5584</x:v>
      </x:c>
      <x:c r="I262" s="724" t="s">
        <x:v>240</x:v>
      </x:c>
      <x:c r="J262" s="724" t="s">
        <x:v>5627</x:v>
      </x:c>
      <x:c r="K262" s="724"/>
      <x:c r="L262" s="733">
        <x:v>2096.9000000000001</x:v>
      </x:c>
      <x:c r="M262" s="733"/>
      <x:c r="N262" s="733">
        <x:v>2096.9000000000001</x:v>
      </x:c>
      <x:c r="O262" s="733"/>
      <x:c r="P262" s="728"/>
      <x:c r="Q262" s="734"/>
      <x:c r="R262" s="733">
        <x:v>2096.9000000000001</x:v>
      </x:c>
      <x:c r="S262" s="733"/>
      <x:c r="T262" s="729" t="s">
        <x:v>1314</x:v>
      </x:c>
    </x:row>
    <x:row r="263" spans="1:20" s="273" customFormat="1" hidden="1" customHeight="1">
      <x:c r="A263" s="720" t="s">
        <x:v>43</x:v>
      </x:c>
      <x:c r="B263" s="721" t="s">
        <x:v>3566</x:v>
      </x:c>
      <x:c r="C263" s="722" t="s">
        <x:v>3792</x:v>
      </x:c>
      <x:c r="D263" s="723">
        <x:f t="shared" si="48"/>
        <x:v>2255.4000000000001</x:v>
      </x:c>
      <x:c r="E263" s="724" t="s">
        <x:v>2142</x:v>
      </x:c>
      <x:c r="F263" s="724" t="s">
        <x:v>5627</x:v>
      </x:c>
      <x:c r="G263" s="724" t="s">
        <x:v>2142</x:v>
      </x:c>
      <x:c r="H263" s="724" t="s">
        <x:v>2142</x:v>
      </x:c>
      <x:c r="I263" s="724" t="s">
        <x:v>240</x:v>
      </x:c>
      <x:c r="J263" s="724" t="s">
        <x:v>5627</x:v>
      </x:c>
      <x:c r="K263" s="724"/>
      <x:c r="L263" s="733">
        <x:v>2255.4000000000001</x:v>
      </x:c>
      <x:c r="M263" s="733"/>
      <x:c r="N263" s="733">
        <x:v>2255.4000000000001</x:v>
      </x:c>
      <x:c r="O263" s="733"/>
      <x:c r="P263" s="728"/>
      <x:c r="Q263" s="734"/>
      <x:c r="R263" s="733">
        <x:v>2255.4000000000001</x:v>
      </x:c>
      <x:c r="S263" s="733"/>
      <x:c r="T263" s="729" t="s">
        <x:v>1314</x:v>
      </x:c>
    </x:row>
    <x:row r="264" spans="1:20" s="273" customFormat="1" hidden="1" customHeight="1">
      <x:c r="A264" s="720" t="s">
        <x:v>43</x:v>
      </x:c>
      <x:c r="B264" s="721" t="s">
        <x:v>3800</x:v>
      </x:c>
      <x:c r="C264" s="722" t="s">
        <x:v>296</x:v>
      </x:c>
      <x:c r="D264" s="723">
        <x:f t="shared" si="48"/>
        <x:v>2971.4000000000001</x:v>
      </x:c>
      <x:c r="E264" s="724" t="s">
        <x:v>2142</x:v>
      </x:c>
      <x:c r="F264" s="724" t="s">
        <x:v>5627</x:v>
      </x:c>
      <x:c r="G264" s="724" t="s">
        <x:v>2142</x:v>
      </x:c>
      <x:c r="H264" s="724" t="s">
        <x:v>2142</x:v>
      </x:c>
      <x:c r="I264" s="724" t="s">
        <x:v>240</x:v>
      </x:c>
      <x:c r="J264" s="724" t="s">
        <x:v>5627</x:v>
      </x:c>
      <x:c r="K264" s="724"/>
      <x:c r="L264" s="733">
        <x:v>2971.4000000000001</x:v>
      </x:c>
      <x:c r="M264" s="733"/>
      <x:c r="N264" s="733">
        <x:v>2971.4000000000001</x:v>
      </x:c>
      <x:c r="O264" s="733"/>
      <x:c r="P264" s="728"/>
      <x:c r="Q264" s="734"/>
      <x:c r="R264" s="733">
        <x:v>2971.4000000000001</x:v>
      </x:c>
      <x:c r="S264" s="733"/>
      <x:c r="T264" s="729" t="s">
        <x:v>1314</x:v>
      </x:c>
    </x:row>
    <x:row r="265" spans="1:20" s="273" customFormat="1" hidden="1" customHeight="1">
      <x:c r="A265" s="720" t="s">
        <x:v>43</x:v>
      </x:c>
      <x:c r="B265" s="721" t="s">
        <x:v>1276</x:v>
      </x:c>
      <x:c r="C265" s="722" t="s">
        <x:v>470</x:v>
      </x:c>
      <x:c r="D265" s="723">
        <x:f t="shared" si="48"/>
        <x:v>1980</x:v>
      </x:c>
      <x:c r="E265" s="724" t="s">
        <x:v>2142</x:v>
      </x:c>
      <x:c r="F265" s="724" t="s">
        <x:v>5627</x:v>
      </x:c>
      <x:c r="G265" s="724" t="s">
        <x:v>2142</x:v>
      </x:c>
      <x:c r="H265" s="724" t="s">
        <x:v>2142</x:v>
      </x:c>
      <x:c r="I265" s="724" t="s">
        <x:v>240</x:v>
      </x:c>
      <x:c r="J265" s="724" t="s">
        <x:v>5627</x:v>
      </x:c>
      <x:c r="K265" s="724"/>
      <x:c r="L265" s="735">
        <x:v>1980</x:v>
      </x:c>
      <x:c r="M265" s="733"/>
      <x:c r="N265" s="735">
        <x:v>1980</x:v>
      </x:c>
      <x:c r="O265" s="735"/>
      <x:c r="P265" s="728"/>
      <x:c r="Q265" s="734"/>
      <x:c r="R265" s="735">
        <x:v>1980</x:v>
      </x:c>
      <x:c r="S265" s="733"/>
      <x:c r="T265" s="729" t="s">
        <x:v>1314</x:v>
      </x:c>
    </x:row>
    <x:row r="266" spans="1:20" s="273" customFormat="1" hidden="1" customHeight="1">
      <x:c r="A266" s="720" t="s">
        <x:v>43</x:v>
      </x:c>
      <x:c r="B266" s="721" t="s">
        <x:v>1287</x:v>
      </x:c>
      <x:c r="C266" s="722" t="s">
        <x:v>3527</x:v>
      </x:c>
      <x:c r="D266" s="723">
        <x:f t="shared" si="48"/>
        <x:v>6246.5</x:v>
      </x:c>
      <x:c r="E266" s="724" t="s">
        <x:v>5584</x:v>
      </x:c>
      <x:c r="F266" s="724" t="s">
        <x:v>5627</x:v>
      </x:c>
      <x:c r="G266" s="724" t="s">
        <x:v>5584</x:v>
      </x:c>
      <x:c r="H266" s="724" t="s">
        <x:v>5584</x:v>
      </x:c>
      <x:c r="I266" s="724" t="s">
        <x:v>240</x:v>
      </x:c>
      <x:c r="J266" s="724" t="s">
        <x:v>5627</x:v>
      </x:c>
      <x:c r="K266" s="724"/>
      <x:c r="L266" s="733">
        <x:v>6246.5</x:v>
      </x:c>
      <x:c r="M266" s="733"/>
      <x:c r="N266" s="733">
        <x:v>6246.5</x:v>
      </x:c>
      <x:c r="O266" s="733"/>
      <x:c r="P266" s="728"/>
      <x:c r="Q266" s="734"/>
      <x:c r="R266" s="733">
        <x:v>6246.5</x:v>
      </x:c>
      <x:c r="S266" s="733"/>
      <x:c r="T266" s="729" t="s">
        <x:v>1314</x:v>
      </x:c>
    </x:row>
    <x:row r="267" spans="1:20" s="273" customFormat="1" hidden="1" customHeight="1">
      <x:c r="A267" s="720" t="s">
        <x:v>43</x:v>
      </x:c>
      <x:c r="B267" s="721" t="s">
        <x:v>473</x:v>
      </x:c>
      <x:c r="C267" s="722" t="s">
        <x:v>399</x:v>
      </x:c>
      <x:c r="D267" s="723">
        <x:f t="shared" si="48"/>
        <x:v>3400.1999999999998</x:v>
      </x:c>
      <x:c r="E267" s="724" t="s">
        <x:v>5584</x:v>
      </x:c>
      <x:c r="F267" s="724" t="s">
        <x:v>5627</x:v>
      </x:c>
      <x:c r="G267" s="724" t="s">
        <x:v>5584</x:v>
      </x:c>
      <x:c r="H267" s="724" t="s">
        <x:v>5584</x:v>
      </x:c>
      <x:c r="I267" s="724" t="s">
        <x:v>240</x:v>
      </x:c>
      <x:c r="J267" s="724" t="s">
        <x:v>5627</x:v>
      </x:c>
      <x:c r="K267" s="724"/>
      <x:c r="L267" s="733">
        <x:v>3400.1999999999998</x:v>
      </x:c>
      <x:c r="M267" s="733"/>
      <x:c r="N267" s="733">
        <x:v>3400.1999999999998</x:v>
      </x:c>
      <x:c r="O267" s="733"/>
      <x:c r="P267" s="728"/>
      <x:c r="Q267" s="734"/>
      <x:c r="R267" s="733">
        <x:v>3400.1999999999998</x:v>
      </x:c>
      <x:c r="S267" s="733"/>
      <x:c r="T267" s="729" t="s">
        <x:v>1314</x:v>
      </x:c>
    </x:row>
    <x:row r="268" spans="1:20" s="273" customFormat="1" hidden="1" customHeight="1">
      <x:c r="A268" s="720" t="s">
        <x:v>43</x:v>
      </x:c>
      <x:c r="B268" s="721" t="s">
        <x:v>3471</x:v>
      </x:c>
      <x:c r="C268" s="722" t="s">
        <x:v>1004</x:v>
      </x:c>
      <x:c r="D268" s="723">
        <x:f t="shared" si="48"/>
        <x:v>3554.8000000000002</x:v>
      </x:c>
      <x:c r="E268" s="724" t="s">
        <x:v>5584</x:v>
      </x:c>
      <x:c r="F268" s="724" t="s">
        <x:v>5627</x:v>
      </x:c>
      <x:c r="G268" s="724" t="s">
        <x:v>5584</x:v>
      </x:c>
      <x:c r="H268" s="724" t="s">
        <x:v>5584</x:v>
      </x:c>
      <x:c r="I268" s="724" t="s">
        <x:v>240</x:v>
      </x:c>
      <x:c r="J268" s="724" t="s">
        <x:v>5627</x:v>
      </x:c>
      <x:c r="K268" s="724"/>
      <x:c r="L268" s="733">
        <x:v>3554.8000000000002</x:v>
      </x:c>
      <x:c r="M268" s="733"/>
      <x:c r="N268" s="733">
        <x:v>3554.8000000000002</x:v>
      </x:c>
      <x:c r="O268" s="733"/>
      <x:c r="P268" s="728"/>
      <x:c r="Q268" s="734"/>
      <x:c r="R268" s="733">
        <x:v>3554.8000000000002</x:v>
      </x:c>
      <x:c r="S268" s="733"/>
      <x:c r="T268" s="729" t="s">
        <x:v>1314</x:v>
      </x:c>
    </x:row>
    <x:row r="269" spans="1:20" s="273" customFormat="1" hidden="1" customHeight="1">
      <x:c r="A269" s="720" t="s">
        <x:v>43</x:v>
      </x:c>
      <x:c r="B269" s="721" t="s">
        <x:v>3544</x:v>
      </x:c>
      <x:c r="C269" s="722" t="s">
        <x:v>332</x:v>
      </x:c>
      <x:c r="D269" s="723">
        <x:f t="shared" si="48"/>
        <x:v>5804.8999999999996</x:v>
      </x:c>
      <x:c r="E269" s="724" t="s">
        <x:v>5584</x:v>
      </x:c>
      <x:c r="F269" s="724" t="s">
        <x:v>5627</x:v>
      </x:c>
      <x:c r="G269" s="724" t="s">
        <x:v>5584</x:v>
      </x:c>
      <x:c r="H269" s="724" t="s">
        <x:v>5584</x:v>
      </x:c>
      <x:c r="I269" s="724" t="s">
        <x:v>240</x:v>
      </x:c>
      <x:c r="J269" s="724" t="s">
        <x:v>5627</x:v>
      </x:c>
      <x:c r="K269" s="724"/>
      <x:c r="L269" s="733">
        <x:v>5804.8999999999996</x:v>
      </x:c>
      <x:c r="M269" s="733"/>
      <x:c r="N269" s="733">
        <x:v>5804.8999999999996</x:v>
      </x:c>
      <x:c r="O269" s="733"/>
      <x:c r="P269" s="728"/>
      <x:c r="Q269" s="734"/>
      <x:c r="R269" s="733">
        <x:v>5804.8999999999996</x:v>
      </x:c>
      <x:c r="S269" s="733"/>
      <x:c r="T269" s="729" t="s">
        <x:v>1314</x:v>
      </x:c>
    </x:row>
    <x:row r="270" spans="1:20" s="273" customFormat="1" hidden="1" customHeight="1">
      <x:c r="A270" s="720" t="s">
        <x:v>43</x:v>
      </x:c>
      <x:c r="B270" s="721" t="s">
        <x:v>3511</x:v>
      </x:c>
      <x:c r="C270" s="722" t="s">
        <x:v>314</x:v>
      </x:c>
      <x:c r="D270" s="723">
        <x:f t="shared" si="48"/>
        <x:v>3322.5999999999999</x:v>
      </x:c>
      <x:c r="E270" s="724" t="s">
        <x:v>2142</x:v>
      </x:c>
      <x:c r="F270" s="724" t="s">
        <x:v>5627</x:v>
      </x:c>
      <x:c r="G270" s="724" t="s">
        <x:v>5584</x:v>
      </x:c>
      <x:c r="H270" s="724" t="s">
        <x:v>5584</x:v>
      </x:c>
      <x:c r="I270" s="724" t="s">
        <x:v>240</x:v>
      </x:c>
      <x:c r="J270" s="724" t="s">
        <x:v>5627</x:v>
      </x:c>
      <x:c r="K270" s="724"/>
      <x:c r="L270" s="733">
        <x:v>3322.5999999999999</x:v>
      </x:c>
      <x:c r="M270" s="733"/>
      <x:c r="N270" s="733">
        <x:v>3322.5999999999999</x:v>
      </x:c>
      <x:c r="O270" s="733"/>
      <x:c r="P270" s="728"/>
      <x:c r="Q270" s="734"/>
      <x:c r="R270" s="733">
        <x:v>3322.5999999999999</x:v>
      </x:c>
      <x:c r="S270" s="733"/>
      <x:c r="T270" s="729" t="s">
        <x:v>1314</x:v>
      </x:c>
    </x:row>
    <x:row r="271" spans="1:20" s="273" customFormat="1" hidden="1" customHeight="1">
      <x:c r="A271" s="720" t="s">
        <x:v>43</x:v>
      </x:c>
      <x:c r="B271" s="721" t="s">
        <x:v>3539</x:v>
      </x:c>
      <x:c r="C271" s="722" t="s">
        <x:v>499</x:v>
      </x:c>
      <x:c r="D271" s="723">
        <x:f t="shared" si="48"/>
        <x:v>6570.8000000000002</x:v>
      </x:c>
      <x:c r="E271" s="724" t="s">
        <x:v>5584</x:v>
      </x:c>
      <x:c r="F271" s="724" t="s">
        <x:v>5627</x:v>
      </x:c>
      <x:c r="G271" s="724" t="s">
        <x:v>5584</x:v>
      </x:c>
      <x:c r="H271" s="724" t="s">
        <x:v>5584</x:v>
      </x:c>
      <x:c r="I271" s="724" t="s">
        <x:v>240</x:v>
      </x:c>
      <x:c r="J271" s="724" t="s">
        <x:v>5627</x:v>
      </x:c>
      <x:c r="K271" s="724"/>
      <x:c r="L271" s="733">
        <x:v>6570.8000000000002</x:v>
      </x:c>
      <x:c r="M271" s="733"/>
      <x:c r="N271" s="733">
        <x:v>6570.8000000000002</x:v>
      </x:c>
      <x:c r="O271" s="733"/>
      <x:c r="P271" s="728"/>
      <x:c r="Q271" s="734"/>
      <x:c r="R271" s="733">
        <x:v>6570.8000000000002</x:v>
      </x:c>
      <x:c r="S271" s="733"/>
      <x:c r="T271" s="729" t="s">
        <x:v>1314</x:v>
      </x:c>
    </x:row>
    <x:row r="272" spans="1:20" s="273" customFormat="1" hidden="1" customHeight="1">
      <x:c r="A272" s="720" t="s">
        <x:v>43</x:v>
      </x:c>
      <x:c r="B272" s="721" t="s">
        <x:v>3517</x:v>
      </x:c>
      <x:c r="C272" s="722" t="s">
        <x:v>310</x:v>
      </x:c>
      <x:c r="D272" s="723">
        <x:f t="shared" si="48"/>
        <x:v>6077</x:v>
      </x:c>
      <x:c r="E272" s="724" t="s">
        <x:v>5584</x:v>
      </x:c>
      <x:c r="F272" s="724" t="s">
        <x:v>5627</x:v>
      </x:c>
      <x:c r="G272" s="724" t="s">
        <x:v>5584</x:v>
      </x:c>
      <x:c r="H272" s="724" t="s">
        <x:v>5584</x:v>
      </x:c>
      <x:c r="I272" s="724" t="s">
        <x:v>240</x:v>
      </x:c>
      <x:c r="J272" s="724" t="s">
        <x:v>5627</x:v>
      </x:c>
      <x:c r="K272" s="724"/>
      <x:c r="L272" s="733">
        <x:v>6077</x:v>
      </x:c>
      <x:c r="M272" s="733"/>
      <x:c r="N272" s="733">
        <x:v>6077</x:v>
      </x:c>
      <x:c r="O272" s="733"/>
      <x:c r="P272" s="728"/>
      <x:c r="Q272" s="734"/>
      <x:c r="R272" s="733">
        <x:v>6077</x:v>
      </x:c>
      <x:c r="S272" s="733"/>
      <x:c r="T272" s="729" t="s">
        <x:v>1314</x:v>
      </x:c>
    </x:row>
    <x:row r="273" spans="1:20" s="273" customFormat="1" hidden="1" customHeight="1">
      <x:c r="A273" s="720" t="s">
        <x:v>43</x:v>
      </x:c>
      <x:c r="B273" s="721" t="s">
        <x:v>6067</x:v>
      </x:c>
      <x:c r="C273" s="722" t="s">
        <x:v>315</x:v>
      </x:c>
      <x:c r="D273" s="723">
        <x:f t="shared" si="48"/>
        <x:v>1518.5999999999999</x:v>
      </x:c>
      <x:c r="E273" s="724" t="s">
        <x:v>3247</x:v>
      </x:c>
      <x:c r="F273" s="724" t="s">
        <x:v>3152</x:v>
      </x:c>
      <x:c r="G273" s="724" t="s">
        <x:v>3247</x:v>
      </x:c>
      <x:c r="H273" s="724" t="s">
        <x:v>3247</x:v>
      </x:c>
      <x:c r="I273" s="724" t="s">
        <x:v>264</x:v>
      </x:c>
      <x:c r="J273" s="724" t="s">
        <x:v>3152</x:v>
      </x:c>
      <x:c r="K273" s="724"/>
      <x:c r="L273" s="538">
        <x:v>1518.5999999999999</x:v>
      </x:c>
      <x:c r="M273" s="733"/>
      <x:c r="N273" s="538">
        <x:v>1518.5999999999999</x:v>
      </x:c>
      <x:c r="O273" s="538"/>
      <x:c r="P273" s="728"/>
      <x:c r="Q273" s="734"/>
      <x:c r="R273" s="538">
        <x:v>1518.5999999999999</x:v>
      </x:c>
      <x:c r="S273" s="733"/>
      <x:c r="T273" s="729" t="s">
        <x:v>3269</x:v>
      </x:c>
    </x:row>
    <x:row r="274" spans="1:20" s="273" customFormat="1" hidden="1" customHeight="1">
      <x:c r="A274" s="720" t="s">
        <x:v>43</x:v>
      </x:c>
      <x:c r="B274" s="721" t="s">
        <x:v>1024</x:v>
      </x:c>
      <x:c r="C274" s="722" t="s">
        <x:v>5705</x:v>
      </x:c>
      <x:c r="D274" s="723">
        <x:f t="shared" si="48"/>
        <x:v>2022.4000000000001</x:v>
      </x:c>
      <x:c r="E274" s="724" t="s">
        <x:v>2142</x:v>
      </x:c>
      <x:c r="F274" s="724" t="s">
        <x:v>5675</x:v>
      </x:c>
      <x:c r="G274" s="724" t="s">
        <x:v>2142</x:v>
      </x:c>
      <x:c r="H274" s="724" t="s">
        <x:v>2142</x:v>
      </x:c>
      <x:c r="I274" s="724" t="s">
        <x:v>3299</x:v>
      </x:c>
      <x:c r="J274" s="724" t="s">
        <x:v>3152</x:v>
      </x:c>
      <x:c r="K274" s="724"/>
      <x:c r="L274" s="728">
        <x:v>2022.4000000000001</x:v>
      </x:c>
      <x:c r="M274" s="734"/>
      <x:c r="N274" s="728">
        <x:v>2022.4000000000001</x:v>
      </x:c>
      <x:c r="O274" s="728"/>
      <x:c r="P274" s="728"/>
      <x:c r="Q274" s="734"/>
      <x:c r="R274" s="734">
        <x:v>2022.4000000000001</x:v>
      </x:c>
      <x:c r="S274" s="734"/>
      <x:c r="T274" s="729" t="s">
        <x:v>3264</x:v>
      </x:c>
    </x:row>
    <x:row r="275" spans="1:20" s="273" customFormat="1" hidden="1" customHeight="1">
      <x:c r="A275" s="720" t="s">
        <x:v>43</x:v>
      </x:c>
      <x:c r="B275" s="721" t="s">
        <x:v>4024</x:v>
      </x:c>
      <x:c r="C275" s="722" t="s">
        <x:v>1306</x:v>
      </x:c>
      <x:c r="D275" s="723">
        <x:f t="shared" si="48"/>
        <x:v>2292.4000000000001</x:v>
      </x:c>
      <x:c r="E275" s="724" t="s">
        <x:v>5584</x:v>
      </x:c>
      <x:c r="F275" s="724" t="s">
        <x:v>5595</x:v>
      </x:c>
      <x:c r="G275" s="724" t="s">
        <x:v>5584</x:v>
      </x:c>
      <x:c r="H275" s="724" t="s">
        <x:v>5584</x:v>
      </x:c>
      <x:c r="I275" s="730" t="s">
        <x:v>5599</x:v>
      </x:c>
      <x:c r="J275" s="724" t="s">
        <x:v>1294</x:v>
      </x:c>
      <x:c r="K275" s="724"/>
      <x:c r="L275" s="734">
        <x:v>2292.4000000000001</x:v>
      </x:c>
      <x:c r="M275" s="734"/>
      <x:c r="N275" s="728">
        <x:v>2292.4000000000001</x:v>
      </x:c>
      <x:c r="O275" s="728"/>
      <x:c r="P275" s="728"/>
      <x:c r="Q275" s="734"/>
      <x:c r="R275" s="734">
        <x:v>2292.4000000000001</x:v>
      </x:c>
      <x:c r="S275" s="734"/>
      <x:c r="T275" s="729" t="s">
        <x:v>1267</x:v>
      </x:c>
    </x:row>
    <x:row r="276" spans="1:20" s="273" customFormat="1" hidden="1" customHeight="1">
      <x:c r="A276" s="724" t="s">
        <x:v>43</x:v>
      </x:c>
      <x:c r="B276" s="721" t="s">
        <x:v>1087</x:v>
      </x:c>
      <x:c r="C276" s="722" t="s">
        <x:v>1230</x:v>
      </x:c>
      <x:c r="D276" s="723">
        <x:f t="shared" si="48"/>
        <x:v>2027.5</x:v>
      </x:c>
      <x:c r="E276" s="724" t="s">
        <x:v>2142</x:v>
      </x:c>
      <x:c r="F276" s="724" t="s">
        <x:v>5595</x:v>
      </x:c>
      <x:c r="G276" s="724" t="s">
        <x:v>2142</x:v>
      </x:c>
      <x:c r="H276" s="724" t="s">
        <x:v>2142</x:v>
      </x:c>
      <x:c r="I276" s="730" t="s">
        <x:v>5599</x:v>
      </x:c>
      <x:c r="J276" s="724" t="s">
        <x:v>1294</x:v>
      </x:c>
      <x:c r="K276" s="724"/>
      <x:c r="L276" s="734">
        <x:v>2027.5</x:v>
      </x:c>
      <x:c r="M276" s="734"/>
      <x:c r="N276" s="728">
        <x:v>2027.5</x:v>
      </x:c>
      <x:c r="O276" s="728"/>
      <x:c r="P276" s="728"/>
      <x:c r="Q276" s="734"/>
      <x:c r="R276" s="734">
        <x:v>2027.5</x:v>
      </x:c>
      <x:c r="S276" s="734"/>
      <x:c r="T276" s="729" t="s">
        <x:v>1267</x:v>
      </x:c>
    </x:row>
    <x:row r="277" spans="1:20" s="273" customFormat="1" hidden="1" customHeight="1">
      <x:c r="A277" s="720" t="s">
        <x:v>43</x:v>
      </x:c>
      <x:c r="B277" s="721" t="s">
        <x:v>1352</x:v>
      </x:c>
      <x:c r="C277" s="722" t="s">
        <x:v>1282</x:v>
      </x:c>
      <x:c r="D277" s="723">
        <x:f t="shared" si="48"/>
        <x:v>2384.1999999999998</x:v>
      </x:c>
      <x:c r="E277" s="724" t="s">
        <x:v>5584</x:v>
      </x:c>
      <x:c r="F277" s="724" t="s">
        <x:v>5595</x:v>
      </x:c>
      <x:c r="G277" s="724" t="s">
        <x:v>5584</x:v>
      </x:c>
      <x:c r="H277" s="724" t="s">
        <x:v>5584</x:v>
      </x:c>
      <x:c r="I277" s="730" t="s">
        <x:v>5599</x:v>
      </x:c>
      <x:c r="J277" s="724" t="s">
        <x:v>1294</x:v>
      </x:c>
      <x:c r="K277" s="724"/>
      <x:c r="L277" s="734">
        <x:v>2384.1999999999998</x:v>
      </x:c>
      <x:c r="M277" s="734"/>
      <x:c r="N277" s="734">
        <x:v>2384.1999999999998</x:v>
      </x:c>
      <x:c r="O277" s="734"/>
      <x:c r="P277" s="734"/>
      <x:c r="Q277" s="734"/>
      <x:c r="R277" s="734">
        <x:v>2384.1999999999998</x:v>
      </x:c>
      <x:c r="S277" s="734"/>
      <x:c r="T277" s="729" t="s">
        <x:v>1267</x:v>
      </x:c>
    </x:row>
    <x:row r="278" spans="1:20" s="273" customFormat="1" hidden="1" customHeight="1">
      <x:c r="A278" s="720" t="s">
        <x:v>43</x:v>
      </x:c>
      <x:c r="B278" s="721" t="s">
        <x:v>1127</x:v>
      </x:c>
      <x:c r="C278" s="722" t="s">
        <x:v>5423</x:v>
      </x:c>
      <x:c r="D278" s="723">
        <x:f t="shared" si="48"/>
        <x:v>1514.8</x:v>
      </x:c>
      <x:c r="E278" s="724" t="s">
        <x:v>2142</x:v>
      </x:c>
      <x:c r="F278" s="724" t="s">
        <x:v>5595</x:v>
      </x:c>
      <x:c r="G278" s="724" t="s">
        <x:v>2142</x:v>
      </x:c>
      <x:c r="H278" s="724" t="s">
        <x:v>2142</x:v>
      </x:c>
      <x:c r="I278" s="730" t="s">
        <x:v>5599</x:v>
      </x:c>
      <x:c r="J278" s="724" t="s">
        <x:v>1294</x:v>
      </x:c>
      <x:c r="K278" s="724"/>
      <x:c r="L278" s="734">
        <x:v>1514.8</x:v>
      </x:c>
      <x:c r="M278" s="734"/>
      <x:c r="N278" s="728">
        <x:v>1514.8</x:v>
      </x:c>
      <x:c r="O278" s="728"/>
      <x:c r="P278" s="728"/>
      <x:c r="Q278" s="734"/>
      <x:c r="R278" s="734">
        <x:v>1514.8</x:v>
      </x:c>
      <x:c r="S278" s="734"/>
      <x:c r="T278" s="729" t="s">
        <x:v>1267</x:v>
      </x:c>
    </x:row>
    <x:row r="279" spans="1:20" s="273" customFormat="1" hidden="1" customHeight="1">
      <x:c r="A279" s="720" t="s">
        <x:v>43</x:v>
      </x:c>
      <x:c r="B279" s="721" t="s">
        <x:v>1078</x:v>
      </x:c>
      <x:c r="C279" s="722" t="s">
        <x:v>3242</x:v>
      </x:c>
      <x:c r="D279" s="723">
        <x:f t="shared" si="48"/>
        <x:v>3128.5</x:v>
      </x:c>
      <x:c r="E279" s="724" t="s">
        <x:v>5584</x:v>
      </x:c>
      <x:c r="F279" s="724" t="s">
        <x:v>5595</x:v>
      </x:c>
      <x:c r="G279" s="724" t="s">
        <x:v>5584</x:v>
      </x:c>
      <x:c r="H279" s="724" t="s">
        <x:v>5584</x:v>
      </x:c>
      <x:c r="I279" s="730" t="s">
        <x:v>1334</x:v>
      </x:c>
      <x:c r="J279" s="724" t="s">
        <x:v>5627</x:v>
      </x:c>
      <x:c r="K279" s="724"/>
      <x:c r="L279" s="734">
        <x:v>3128.5</x:v>
      </x:c>
      <x:c r="M279" s="734"/>
      <x:c r="N279" s="734">
        <x:v>3128.5</x:v>
      </x:c>
      <x:c r="O279" s="734"/>
      <x:c r="P279" s="734"/>
      <x:c r="Q279" s="734"/>
      <x:c r="R279" s="734">
        <x:v>3128.5</x:v>
      </x:c>
      <x:c r="S279" s="734"/>
      <x:c r="T279" s="729" t="s">
        <x:v>1267</x:v>
      </x:c>
    </x:row>
    <x:row r="280" spans="1:20" s="273" customFormat="1" hidden="1" customHeight="1">
      <x:c r="A280" s="720" t="s">
        <x:v>43</x:v>
      </x:c>
      <x:c r="B280" s="721" t="s">
        <x:v>1209</x:v>
      </x:c>
      <x:c r="C280" s="722" t="s">
        <x:v>5428</x:v>
      </x:c>
      <x:c r="D280" s="723">
        <x:f t="shared" si="48"/>
        <x:v>4347.3999999999996</x:v>
      </x:c>
      <x:c r="E280" s="724" t="s">
        <x:v>2142</x:v>
      </x:c>
      <x:c r="F280" s="724" t="s">
        <x:v>5595</x:v>
      </x:c>
      <x:c r="G280" s="724" t="s">
        <x:v>2142</x:v>
      </x:c>
      <x:c r="H280" s="724" t="s">
        <x:v>2142</x:v>
      </x:c>
      <x:c r="I280" s="730" t="s">
        <x:v>5599</x:v>
      </x:c>
      <x:c r="J280" s="724" t="s">
        <x:v>1294</x:v>
      </x:c>
      <x:c r="K280" s="724"/>
      <x:c r="L280" s="734">
        <x:v>4347.3999999999996</x:v>
      </x:c>
      <x:c r="M280" s="734"/>
      <x:c r="N280" s="728">
        <x:v>4347.3999999999996</x:v>
      </x:c>
      <x:c r="O280" s="728"/>
      <x:c r="P280" s="728"/>
      <x:c r="Q280" s="734"/>
      <x:c r="R280" s="734">
        <x:v>4347.3999999999996</x:v>
      </x:c>
      <x:c r="S280" s="734"/>
      <x:c r="T280" s="729" t="s">
        <x:v>1267</x:v>
      </x:c>
    </x:row>
    <x:row r="281" spans="1:20" ht="69.950000000000003" hidden="1" customHeight="1">
      <x:c r="A281" s="1021" t="s">
        <x:v>18</x:v>
      </x:c>
      <x:c r="B281" s="1012" t="s">
        <x:v>42</x:v>
      </x:c>
      <x:c r="C281" s="264" t="s">
        <x:v>2720</x:v>
      </x:c>
      <x:c r="D281" s="684">
        <x:f>SUM(D$283:D$302)</x:f>
        <x:v>38298.300000000003</x:v>
      </x:c>
      <x:c r="E281" s="303"/>
      <x:c r="F281" s="303"/>
      <x:c r="G281" s="303"/>
      <x:c r="H281" s="303"/>
      <x:c r="I281" s="303"/>
      <x:c r="J281" s="303"/>
      <x:c r="K281" s="684">
        <x:f t="shared" ref="K281:S281" si="49">SUM(K$283:K$302)</x:f>
        <x:v>0</x:v>
      </x:c>
      <x:c r="L281" s="684">
        <x:f t="shared" si="49"/>
        <x:v>16620.699999999997</x:v>
      </x:c>
      <x:c r="M281" s="684">
        <x:f t="shared" si="49"/>
        <x:v>35735</x:v>
      </x:c>
      <x:c r="N281" s="684">
        <x:f t="shared" si="49"/>
        <x:v>16620.699999999997</x:v>
      </x:c>
      <x:c r="O281" s="684">
        <x:f t="shared" si="49"/>
        <x:v>21677.599999999999</x:v>
      </x:c>
      <x:c r="P281" s="684">
        <x:f t="shared" si="49"/>
        <x:v>0</x:v>
      </x:c>
      <x:c r="Q281" s="684">
        <x:f t="shared" si="49"/>
        <x:v>14057.4</x:v>
      </x:c>
      <x:c r="R281" s="684">
        <x:f t="shared" si="49"/>
        <x:v>16620.699999999997</x:v>
      </x:c>
      <x:c r="S281" s="684">
        <x:f t="shared" si="49"/>
        <x:v>35735</x:v>
      </x:c>
      <x:c r="T281" s="231"/>
    </x:row>
    <x:row r="282" spans="1:20" ht="69.950000000000003" hidden="1" customHeight="1">
      <x:c r="A282" s="1008"/>
      <x:c r="B282" s="980"/>
      <x:c r="C282" s="469" t="s">
        <x:v>1516</x:v>
      </x:c>
      <x:c r="D282" s="289">
        <x:f>COUNTA(D$283:D$302)</x:f>
        <x:v>20</x:v>
      </x:c>
      <x:c r="E282" s="289"/>
      <x:c r="F282" s="289"/>
      <x:c r="G282" s="289"/>
      <x:c r="H282" s="289"/>
      <x:c r="I282" s="289"/>
      <x:c r="J282" s="289"/>
      <x:c r="K282" s="289"/>
      <x:c r="L282" s="289"/>
      <x:c r="M282" s="289"/>
      <x:c r="N282" s="289">
        <x:f t="shared" ref="N282:S282" si="50">COUNTA(N$283:N$302)</x:f>
        <x:v>8</x:v>
      </x:c>
      <x:c r="O282" s="289">
        <x:f t="shared" si="50"/>
        <x:v>7</x:v>
      </x:c>
      <x:c r="P282" s="289">
        <x:f t="shared" si="50"/>
        <x:v>0</x:v>
      </x:c>
      <x:c r="Q282" s="289">
        <x:f t="shared" si="50"/>
        <x:v>5</x:v>
      </x:c>
      <x:c r="R282" s="289">
        <x:f t="shared" si="50"/>
        <x:v>8</x:v>
      </x:c>
      <x:c r="S282" s="289">
        <x:f t="shared" si="50"/>
        <x:v>12</x:v>
      </x:c>
      <x:c r="T282" s="232"/>
    </x:row>
    <x:row r="283" spans="1:20" s="273" customFormat="1" hidden="1" customHeight="1">
      <x:c r="A283" s="486" t="s">
        <x:v>18</x:v>
      </x:c>
      <x:c r="B283" s="498" t="s">
        <x:v>2495</x:v>
      </x:c>
      <x:c r="C283" s="296" t="s">
        <x:v>3876</x:v>
      </x:c>
      <x:c r="D283" s="269">
        <x:f t="shared" ref="D283:D302" si="51">IF(SUM(K283:M283)=SUM(N283:O283),SUM(K283:M283),"오답")</x:f>
        <x:v>1354</x:v>
      </x:c>
      <x:c r="E283" s="298" t="s">
        <x:v>3388</x:v>
      </x:c>
      <x:c r="F283" s="298" t="s">
        <x:v>3922</x:v>
      </x:c>
      <x:c r="G283" s="499" t="s">
        <x:v>161</x:v>
      </x:c>
      <x:c r="H283" s="298" t="s">
        <x:v>5335</x:v>
      </x:c>
      <x:c r="I283" s="298" t="s">
        <x:v>7037</x:v>
      </x:c>
      <x:c r="J283" s="499" t="s">
        <x:v>1227</x:v>
      </x:c>
      <x:c r="K283" s="298"/>
      <x:c r="L283" s="269">
        <x:v>1354</x:v>
      </x:c>
      <x:c r="M283" s="269"/>
      <x:c r="N283" s="269">
        <x:v>1354</x:v>
      </x:c>
      <x:c r="O283" s="269"/>
      <x:c r="P283" s="269"/>
      <x:c r="Q283" s="269"/>
      <x:c r="R283" s="269">
        <x:v>1354</x:v>
      </x:c>
      <x:c r="S283" s="269"/>
      <x:c r="T283" s="217"/>
    </x:row>
    <x:row r="284" spans="1:20" s="273" customFormat="1" hidden="1" customHeight="1">
      <x:c r="A284" s="486" t="s">
        <x:v>18</x:v>
      </x:c>
      <x:c r="B284" s="498" t="s">
        <x:v>2669</x:v>
      </x:c>
      <x:c r="C284" s="296" t="s">
        <x:v>4769</x:v>
      </x:c>
      <x:c r="D284" s="269">
        <x:f t="shared" si="51"/>
        <x:v>6879.5</x:v>
      </x:c>
      <x:c r="E284" s="298" t="s">
        <x:v>7545</x:v>
      </x:c>
      <x:c r="F284" s="298" t="s">
        <x:v>4842</x:v>
      </x:c>
      <x:c r="G284" s="298"/>
      <x:c r="H284" s="499"/>
      <x:c r="I284" s="298"/>
      <x:c r="J284" s="298"/>
      <x:c r="K284" s="298"/>
      <x:c r="L284" s="269"/>
      <x:c r="M284" s="269">
        <x:v>6879.5</x:v>
      </x:c>
      <x:c r="N284" s="269"/>
      <x:c r="O284" s="269">
        <x:v>6879.5</x:v>
      </x:c>
      <x:c r="P284" s="269"/>
      <x:c r="Q284" s="269"/>
      <x:c r="R284" s="269"/>
      <x:c r="S284" s="269">
        <x:v>6879.5</x:v>
      </x:c>
      <x:c r="T284" s="218" t="s">
        <x:v>6775</x:v>
      </x:c>
    </x:row>
    <x:row r="285" spans="1:20" s="273" customFormat="1" hidden="1" customHeight="1">
      <x:c r="A285" s="486" t="s">
        <x:v>18</x:v>
      </x:c>
      <x:c r="B285" s="498" t="s">
        <x:v>2516</x:v>
      </x:c>
      <x:c r="C285" s="296" t="s">
        <x:v>6730</x:v>
      </x:c>
      <x:c r="D285" s="269">
        <x:f t="shared" si="51"/>
        <x:v>2521.0999999999999</x:v>
      </x:c>
      <x:c r="E285" s="298" t="s">
        <x:v>7545</x:v>
      </x:c>
      <x:c r="F285" s="499" t="s">
        <x:v>1367</x:v>
      </x:c>
      <x:c r="G285" s="298"/>
      <x:c r="H285" s="499"/>
      <x:c r="I285" s="298"/>
      <x:c r="J285" s="298"/>
      <x:c r="K285" s="298"/>
      <x:c r="L285" s="269"/>
      <x:c r="M285" s="269">
        <x:v>2521.0999999999999</x:v>
      </x:c>
      <x:c r="N285" s="269"/>
      <x:c r="O285" s="269">
        <x:v>2521.0999999999999</x:v>
      </x:c>
      <x:c r="P285" s="269"/>
      <x:c r="Q285" s="269"/>
      <x:c r="R285" s="269"/>
      <x:c r="S285" s="269">
        <x:v>2521.0999999999999</x:v>
      </x:c>
      <x:c r="T285" s="218" t="s">
        <x:v>6775</x:v>
      </x:c>
    </x:row>
    <x:row r="286" spans="1:20" s="273" customFormat="1" hidden="1" customHeight="1">
      <x:c r="A286" s="486" t="s">
        <x:v>18</x:v>
      </x:c>
      <x:c r="B286" s="498" t="s">
        <x:v>2445</x:v>
      </x:c>
      <x:c r="C286" s="296" t="s">
        <x:v>4833</x:v>
      </x:c>
      <x:c r="D286" s="269">
        <x:f t="shared" si="51"/>
        <x:v>8111</x:v>
      </x:c>
      <x:c r="E286" s="298" t="s">
        <x:v>3905</x:v>
      </x:c>
      <x:c r="F286" s="298" t="s">
        <x:v>3862</x:v>
      </x:c>
      <x:c r="G286" s="298" t="s">
        <x:v>3884</x:v>
      </x:c>
      <x:c r="H286" s="298" t="s">
        <x:v>3825</x:v>
      </x:c>
      <x:c r="I286" s="298" t="s">
        <x:v>7040</x:v>
      </x:c>
      <x:c r="J286" s="298" t="s">
        <x:v>4781</x:v>
      </x:c>
      <x:c r="K286" s="298"/>
      <x:c r="L286" s="269">
        <x:v>8111</x:v>
      </x:c>
      <x:c r="M286" s="269"/>
      <x:c r="N286" s="269">
        <x:v>8111</x:v>
      </x:c>
      <x:c r="O286" s="269"/>
      <x:c r="P286" s="269"/>
      <x:c r="Q286" s="269"/>
      <x:c r="R286" s="269">
        <x:v>8111</x:v>
      </x:c>
      <x:c r="S286" s="269"/>
      <x:c r="T286" s="217"/>
    </x:row>
    <x:row r="287" spans="1:20" s="273" customFormat="1" hidden="1" customHeight="1">
      <x:c r="A287" s="486" t="s">
        <x:v>18</x:v>
      </x:c>
      <x:c r="B287" s="498" t="s">
        <x:v>2618</x:v>
      </x:c>
      <x:c r="C287" s="296" t="s">
        <x:v>7068</x:v>
      </x:c>
      <x:c r="D287" s="269">
        <x:f t="shared" si="51"/>
        <x:v>1972</x:v>
      </x:c>
      <x:c r="E287" s="298" t="s">
        <x:v>1076</x:v>
      </x:c>
      <x:c r="F287" s="298" t="s">
        <x:v>1076</x:v>
      </x:c>
      <x:c r="G287" s="298" t="s">
        <x:v>21</x:v>
      </x:c>
      <x:c r="H287" s="298" t="s">
        <x:v>21</x:v>
      </x:c>
      <x:c r="I287" s="298"/>
      <x:c r="J287" s="298" t="s">
        <x:v>21</x:v>
      </x:c>
      <x:c r="K287" s="298"/>
      <x:c r="L287" s="269"/>
      <x:c r="M287" s="269">
        <x:v>1972</x:v>
      </x:c>
      <x:c r="N287" s="269"/>
      <x:c r="O287" s="269">
        <x:v>1972</x:v>
      </x:c>
      <x:c r="P287" s="269"/>
      <x:c r="Q287" s="269"/>
      <x:c r="R287" s="269"/>
      <x:c r="S287" s="269">
        <x:v>1972</x:v>
      </x:c>
      <x:c r="T287" s="218" t="s">
        <x:v>4787</x:v>
      </x:c>
    </x:row>
    <x:row r="288" spans="1:20" s="273" customFormat="1" hidden="1" customHeight="1">
      <x:c r="A288" s="486" t="s">
        <x:v>18</x:v>
      </x:c>
      <x:c r="B288" s="498" t="s">
        <x:v>2704</x:v>
      </x:c>
      <x:c r="C288" s="296" t="s">
        <x:v>4807</x:v>
      </x:c>
      <x:c r="D288" s="269">
        <x:f t="shared" si="51"/>
        <x:v>1749</x:v>
      </x:c>
      <x:c r="E288" s="298" t="s">
        <x:v>1076</x:v>
      </x:c>
      <x:c r="F288" s="298" t="s">
        <x:v>1076</x:v>
      </x:c>
      <x:c r="G288" s="298" t="s">
        <x:v>21</x:v>
      </x:c>
      <x:c r="H288" s="298" t="s">
        <x:v>21</x:v>
      </x:c>
      <x:c r="I288" s="298"/>
      <x:c r="J288" s="298" t="s">
        <x:v>21</x:v>
      </x:c>
      <x:c r="K288" s="298"/>
      <x:c r="L288" s="269"/>
      <x:c r="M288" s="269">
        <x:v>1749</x:v>
      </x:c>
      <x:c r="N288" s="269"/>
      <x:c r="O288" s="269">
        <x:v>1749</x:v>
      </x:c>
      <x:c r="P288" s="269"/>
      <x:c r="Q288" s="269"/>
      <x:c r="R288" s="269"/>
      <x:c r="S288" s="269">
        <x:v>1749</x:v>
      </x:c>
      <x:c r="T288" s="218" t="s">
        <x:v>4787</x:v>
      </x:c>
    </x:row>
    <x:row r="289" spans="1:20" s="273" customFormat="1" hidden="1" customHeight="1">
      <x:c r="A289" s="486" t="s">
        <x:v>18</x:v>
      </x:c>
      <x:c r="B289" s="498" t="s">
        <x:v>2715</x:v>
      </x:c>
      <x:c r="C289" s="296" t="s">
        <x:v>1197</x:v>
      </x:c>
      <x:c r="D289" s="269">
        <x:f t="shared" si="51"/>
        <x:v>1642</x:v>
      </x:c>
      <x:c r="E289" s="298" t="s">
        <x:v>1076</x:v>
      </x:c>
      <x:c r="F289" s="298" t="s">
        <x:v>1076</x:v>
      </x:c>
      <x:c r="G289" s="298" t="s">
        <x:v>21</x:v>
      </x:c>
      <x:c r="H289" s="298" t="s">
        <x:v>21</x:v>
      </x:c>
      <x:c r="I289" s="298"/>
      <x:c r="J289" s="298" t="s">
        <x:v>21</x:v>
      </x:c>
      <x:c r="K289" s="298"/>
      <x:c r="L289" s="269"/>
      <x:c r="M289" s="269">
        <x:v>1642</x:v>
      </x:c>
      <x:c r="N289" s="269"/>
      <x:c r="O289" s="269">
        <x:v>1642</x:v>
      </x:c>
      <x:c r="P289" s="269"/>
      <x:c r="Q289" s="269"/>
      <x:c r="R289" s="269"/>
      <x:c r="S289" s="269">
        <x:v>1642</x:v>
      </x:c>
      <x:c r="T289" s="218" t="s">
        <x:v>4787</x:v>
      </x:c>
    </x:row>
    <x:row r="290" spans="1:20" s="273" customFormat="1" hidden="1" customHeight="1">
      <x:c r="A290" s="486" t="s">
        <x:v>18</x:v>
      </x:c>
      <x:c r="B290" s="498" t="s">
        <x:v>2702</x:v>
      </x:c>
      <x:c r="C290" s="296" t="s">
        <x:v>1360</x:v>
      </x:c>
      <x:c r="D290" s="269">
        <x:f t="shared" si="51"/>
        <x:v>2182</x:v>
      </x:c>
      <x:c r="E290" s="298" t="s">
        <x:v>1076</x:v>
      </x:c>
      <x:c r="F290" s="298" t="s">
        <x:v>1076</x:v>
      </x:c>
      <x:c r="G290" s="298" t="s">
        <x:v>21</x:v>
      </x:c>
      <x:c r="H290" s="298" t="s">
        <x:v>21</x:v>
      </x:c>
      <x:c r="I290" s="298"/>
      <x:c r="J290" s="298" t="s">
        <x:v>21</x:v>
      </x:c>
      <x:c r="K290" s="298"/>
      <x:c r="L290" s="269"/>
      <x:c r="M290" s="269">
        <x:v>2182</x:v>
      </x:c>
      <x:c r="N290" s="269"/>
      <x:c r="O290" s="269">
        <x:v>2182</x:v>
      </x:c>
      <x:c r="P290" s="269"/>
      <x:c r="Q290" s="269"/>
      <x:c r="R290" s="269"/>
      <x:c r="S290" s="269">
        <x:v>2182</x:v>
      </x:c>
      <x:c r="T290" s="218" t="s">
        <x:v>4787</x:v>
      </x:c>
    </x:row>
    <x:row r="291" spans="1:20" s="273" customFormat="1" hidden="1" customHeight="1">
      <x:c r="A291" s="486" t="s">
        <x:v>18</x:v>
      </x:c>
      <x:c r="B291" s="498" t="s">
        <x:v>2490</x:v>
      </x:c>
      <x:c r="C291" s="296" t="s">
        <x:v>3842</x:v>
      </x:c>
      <x:c r="D291" s="269">
        <x:f t="shared" si="51"/>
        <x:v>4404.3999999999996</x:v>
      </x:c>
      <x:c r="E291" s="298" t="s">
        <x:v>3485</x:v>
      </x:c>
      <x:c r="F291" s="298" t="s">
        <x:v>4840</x:v>
      </x:c>
      <x:c r="G291" s="499" t="s">
        <x:v>3420</x:v>
      </x:c>
      <x:c r="H291" s="298" t="s">
        <x:v>4414</x:v>
      </x:c>
      <x:c r="I291" s="298" t="s">
        <x:v>7041</x:v>
      </x:c>
      <x:c r="J291" s="298" t="s">
        <x:v>1224</x:v>
      </x:c>
      <x:c r="K291" s="298"/>
      <x:c r="L291" s="269">
        <x:v>4404.3999999999996</x:v>
      </x:c>
      <x:c r="M291" s="269"/>
      <x:c r="N291" s="269">
        <x:v>4404.3999999999996</x:v>
      </x:c>
      <x:c r="O291" s="269"/>
      <x:c r="P291" s="269"/>
      <x:c r="Q291" s="269"/>
      <x:c r="R291" s="269">
        <x:v>4404.3999999999996</x:v>
      </x:c>
      <x:c r="S291" s="269"/>
      <x:c r="T291" s="217" t="s">
        <x:v>2535</x:v>
      </x:c>
    </x:row>
    <x:row r="292" spans="1:20" s="273" customFormat="1" hidden="1" customHeight="1">
      <x:c r="A292" s="486" t="s">
        <x:v>18</x:v>
      </x:c>
      <x:c r="B292" s="498" t="s">
        <x:v>2517</x:v>
      </x:c>
      <x:c r="C292" s="296" t="s">
        <x:v>7476</x:v>
      </x:c>
      <x:c r="D292" s="269">
        <x:f t="shared" si="51"/>
        <x:v>4732</x:v>
      </x:c>
      <x:c r="E292" s="298" t="s">
        <x:v>7557</x:v>
      </x:c>
      <x:c r="F292" s="298" t="s">
        <x:v>4822</x:v>
      </x:c>
      <x:c r="G292" s="539" t="s">
        <x:v>1340</x:v>
      </x:c>
      <x:c r="H292" s="499"/>
      <x:c r="I292" s="298"/>
      <x:c r="J292" s="539" t="s">
        <x:v>1340</x:v>
      </x:c>
      <x:c r="K292" s="298"/>
      <x:c r="L292" s="269"/>
      <x:c r="M292" s="269">
        <x:v>4732</x:v>
      </x:c>
      <x:c r="N292" s="269"/>
      <x:c r="O292" s="269">
        <x:v>4732</x:v>
      </x:c>
      <x:c r="P292" s="269"/>
      <x:c r="Q292" s="269"/>
      <x:c r="R292" s="269"/>
      <x:c r="S292" s="269">
        <x:v>4732</x:v>
      </x:c>
      <x:c r="T292" s="218" t="s">
        <x:v>1547</x:v>
      </x:c>
    </x:row>
    <x:row r="293" spans="1:20" s="273" customFormat="1" hidden="1" customHeight="1">
      <x:c r="A293" s="486" t="s">
        <x:v>18</x:v>
      </x:c>
      <x:c r="B293" s="498" t="s">
        <x:v>6743</x:v>
      </x:c>
      <x:c r="C293" s="296" t="s">
        <x:v>4791</x:v>
      </x:c>
      <x:c r="D293" s="269" t="str">
        <x:f t="shared" si="51"/>
        <x:v>오답</x:v>
      </x:c>
      <x:c r="E293" s="298" t="s">
        <x:v>1196</x:v>
      </x:c>
      <x:c r="F293" s="298" t="s">
        <x:v>4779</x:v>
      </x:c>
      <x:c r="G293" s="298" t="s">
        <x:v>21</x:v>
      </x:c>
      <x:c r="H293" s="298" t="s">
        <x:v>21</x:v>
      </x:c>
      <x:c r="I293" s="298"/>
      <x:c r="J293" s="298" t="s">
        <x:v>21</x:v>
      </x:c>
      <x:c r="K293" s="298"/>
      <x:c r="L293" s="269"/>
      <x:c r="M293" s="269">
        <x:v>2561.4000000000001</x:v>
      </x:c>
      <x:c r="N293" s="269"/>
      <x:c r="O293" s="269"/>
      <x:c r="P293" s="269"/>
      <x:c r="Q293" s="269">
        <x:v>2561.4000000000001</x:v>
      </x:c>
      <x:c r="R293" s="269"/>
      <x:c r="S293" s="269">
        <x:v>2561.4000000000001</x:v>
      </x:c>
      <x:c r="T293" s="217" t="s">
        <x:v>4900</x:v>
      </x:c>
    </x:row>
    <x:row r="294" spans="1:20" s="273" customFormat="1" hidden="1" customHeight="1">
      <x:c r="A294" s="486" t="s">
        <x:v>18</x:v>
      </x:c>
      <x:c r="B294" s="498" t="s">
        <x:v>6701</x:v>
      </x:c>
      <x:c r="C294" s="296" t="s">
        <x:v>1374</x:v>
      </x:c>
      <x:c r="D294" s="269" t="str">
        <x:f t="shared" si="51"/>
        <x:v>오답</x:v>
      </x:c>
      <x:c r="E294" s="298" t="s">
        <x:v>1196</x:v>
      </x:c>
      <x:c r="F294" s="298" t="s">
        <x:v>4779</x:v>
      </x:c>
      <x:c r="G294" s="298" t="s">
        <x:v>21</x:v>
      </x:c>
      <x:c r="H294" s="298" t="s">
        <x:v>21</x:v>
      </x:c>
      <x:c r="I294" s="298"/>
      <x:c r="J294" s="298" t="s">
        <x:v>21</x:v>
      </x:c>
      <x:c r="K294" s="298"/>
      <x:c r="L294" s="269"/>
      <x:c r="M294" s="269">
        <x:v>1684</x:v>
      </x:c>
      <x:c r="N294" s="269"/>
      <x:c r="O294" s="269"/>
      <x:c r="P294" s="269"/>
      <x:c r="Q294" s="269">
        <x:v>1684</x:v>
      </x:c>
      <x:c r="R294" s="269"/>
      <x:c r="S294" s="269">
        <x:v>1684</x:v>
      </x:c>
      <x:c r="T294" s="217" t="s">
        <x:v>4900</x:v>
      </x:c>
    </x:row>
    <x:row r="295" spans="1:20" s="273" customFormat="1" hidden="1" customHeight="1">
      <x:c r="A295" s="486" t="s">
        <x:v>18</x:v>
      </x:c>
      <x:c r="B295" s="498" t="s">
        <x:v>6700</x:v>
      </x:c>
      <x:c r="C295" s="296" t="s">
        <x:v>4805</x:v>
      </x:c>
      <x:c r="D295" s="269" t="str">
        <x:f t="shared" si="51"/>
        <x:v>오답</x:v>
      </x:c>
      <x:c r="E295" s="298" t="s">
        <x:v>1196</x:v>
      </x:c>
      <x:c r="F295" s="298" t="s">
        <x:v>4779</x:v>
      </x:c>
      <x:c r="G295" s="298" t="s">
        <x:v>21</x:v>
      </x:c>
      <x:c r="H295" s="298" t="s">
        <x:v>21</x:v>
      </x:c>
      <x:c r="I295" s="298"/>
      <x:c r="J295" s="298" t="s">
        <x:v>21</x:v>
      </x:c>
      <x:c r="K295" s="298"/>
      <x:c r="L295" s="269"/>
      <x:c r="M295" s="269">
        <x:v>4096</x:v>
      </x:c>
      <x:c r="N295" s="269"/>
      <x:c r="O295" s="269"/>
      <x:c r="P295" s="269"/>
      <x:c r="Q295" s="269">
        <x:v>4096</x:v>
      </x:c>
      <x:c r="R295" s="269"/>
      <x:c r="S295" s="269">
        <x:v>4096</x:v>
      </x:c>
      <x:c r="T295" s="217" t="s">
        <x:v>4900</x:v>
      </x:c>
    </x:row>
    <x:row r="296" spans="1:20" s="273" customFormat="1" hidden="1" customHeight="1">
      <x:c r="A296" s="486" t="s">
        <x:v>18</x:v>
      </x:c>
      <x:c r="B296" s="498" t="s">
        <x:v>2557</x:v>
      </x:c>
      <x:c r="C296" s="296" t="s">
        <x:v>1594</x:v>
      </x:c>
      <x:c r="D296" s="269">
        <x:f t="shared" si="51"/>
        <x:v>424</x:v>
      </x:c>
      <x:c r="E296" s="298" t="s">
        <x:v>4813</x:v>
      </x:c>
      <x:c r="F296" s="499" t="s">
        <x:v>3400</x:v>
      </x:c>
      <x:c r="G296" s="298"/>
      <x:c r="H296" s="298" t="s">
        <x:v>4414</x:v>
      </x:c>
      <x:c r="I296" s="298" t="s">
        <x:v>7035</x:v>
      </x:c>
      <x:c r="J296" s="298" t="s">
        <x:v>1194</x:v>
      </x:c>
      <x:c r="K296" s="298"/>
      <x:c r="L296" s="269">
        <x:v>424</x:v>
      </x:c>
      <x:c r="M296" s="269"/>
      <x:c r="N296" s="269">
        <x:v>424</x:v>
      </x:c>
      <x:c r="O296" s="269"/>
      <x:c r="P296" s="269"/>
      <x:c r="Q296" s="269"/>
      <x:c r="R296" s="269">
        <x:v>424</x:v>
      </x:c>
      <x:c r="S296" s="269"/>
      <x:c r="T296" s="217" t="s">
        <x:v>2686</x:v>
      </x:c>
    </x:row>
    <x:row r="297" spans="1:20" s="273" customFormat="1" hidden="1" customHeight="1">
      <x:c r="A297" s="486" t="s">
        <x:v>18</x:v>
      </x:c>
      <x:c r="B297" s="498" t="s">
        <x:v>2480</x:v>
      </x:c>
      <x:c r="C297" s="296" t="s">
        <x:v>6694</x:v>
      </x:c>
      <x:c r="D297" s="269">
        <x:f t="shared" si="51"/>
        <x:v>634</x:v>
      </x:c>
      <x:c r="E297" s="298" t="s">
        <x:v>3882</x:v>
      </x:c>
      <x:c r="F297" s="298" t="s">
        <x:v>3938</x:v>
      </x:c>
      <x:c r="G297" s="499" t="s">
        <x:v>3377</x:v>
      </x:c>
      <x:c r="H297" s="298"/>
      <x:c r="I297" s="298" t="s">
        <x:v>5961</x:v>
      </x:c>
      <x:c r="J297" s="298" t="s">
        <x:v>3851</x:v>
      </x:c>
      <x:c r="K297" s="298"/>
      <x:c r="L297" s="269">
        <x:v>634</x:v>
      </x:c>
      <x:c r="M297" s="269"/>
      <x:c r="N297" s="269">
        <x:v>634</x:v>
      </x:c>
      <x:c r="O297" s="269"/>
      <x:c r="P297" s="269"/>
      <x:c r="Q297" s="269"/>
      <x:c r="R297" s="269">
        <x:v>634</x:v>
      </x:c>
      <x:c r="S297" s="269"/>
      <x:c r="T297" s="217" t="s">
        <x:v>2488</x:v>
      </x:c>
    </x:row>
    <x:row r="298" spans="1:20" s="273" customFormat="1" hidden="1" customHeight="1">
      <x:c r="A298" s="486" t="s">
        <x:v>18</x:v>
      </x:c>
      <x:c r="B298" s="498" t="s">
        <x:v>2481</x:v>
      </x:c>
      <x:c r="C298" s="296" t="s">
        <x:v>4838</x:v>
      </x:c>
      <x:c r="D298" s="269">
        <x:f t="shared" si="51"/>
        <x:v>1019.8</x:v>
      </x:c>
      <x:c r="E298" s="298" t="s">
        <x:v>7527</x:v>
      </x:c>
      <x:c r="F298" s="298" t="s">
        <x:v>1609</x:v>
      </x:c>
      <x:c r="G298" s="298"/>
      <x:c r="H298" s="298"/>
      <x:c r="I298" s="298" t="s">
        <x:v>7033</x:v>
      </x:c>
      <x:c r="J298" s="298" t="s">
        <x:v>3413</x:v>
      </x:c>
      <x:c r="K298" s="298"/>
      <x:c r="L298" s="269">
        <x:v>1019.8</x:v>
      </x:c>
      <x:c r="M298" s="269"/>
      <x:c r="N298" s="269">
        <x:v>1019.8</x:v>
      </x:c>
      <x:c r="O298" s="269"/>
      <x:c r="P298" s="269"/>
      <x:c r="Q298" s="269"/>
      <x:c r="R298" s="269">
        <x:v>1019.8</x:v>
      </x:c>
      <x:c r="S298" s="269"/>
      <x:c r="T298" s="217" t="s">
        <x:v>6688</x:v>
      </x:c>
    </x:row>
    <x:row r="299" spans="1:20" s="273" customFormat="1" hidden="1" customHeight="1">
      <x:c r="A299" s="486" t="s">
        <x:v>18</x:v>
      </x:c>
      <x:c r="B299" s="498" t="s">
        <x:v>2519</x:v>
      </x:c>
      <x:c r="C299" s="296" t="s">
        <x:v>4775</x:v>
      </x:c>
      <x:c r="D299" s="269">
        <x:f t="shared" si="51"/>
        <x:v>262</x:v>
      </x:c>
      <x:c r="E299" s="298" t="s">
        <x:v>4813</x:v>
      </x:c>
      <x:c r="F299" s="298"/>
      <x:c r="G299" s="298"/>
      <x:c r="H299" s="298"/>
      <x:c r="I299" s="298" t="s">
        <x:v>7045</x:v>
      </x:c>
      <x:c r="J299" s="298" t="s">
        <x:v>5419</x:v>
      </x:c>
      <x:c r="K299" s="298"/>
      <x:c r="L299" s="269">
        <x:v>262</x:v>
      </x:c>
      <x:c r="M299" s="269"/>
      <x:c r="N299" s="269">
        <x:v>262</x:v>
      </x:c>
      <x:c r="O299" s="269"/>
      <x:c r="P299" s="269"/>
      <x:c r="Q299" s="269"/>
      <x:c r="R299" s="269">
        <x:v>262</x:v>
      </x:c>
      <x:c r="S299" s="269"/>
      <x:c r="T299" s="217" t="s">
        <x:v>2673</x:v>
      </x:c>
    </x:row>
    <x:row r="300" spans="1:20" s="273" customFormat="1" hidden="1" customHeight="1">
      <x:c r="A300" s="486" t="s">
        <x:v>18</x:v>
      </x:c>
      <x:c r="B300" s="540" t="s">
        <x:v>2668</x:v>
      </x:c>
      <x:c r="C300" s="296" t="s">
        <x:v>6719</x:v>
      </x:c>
      <x:c r="D300" s="269">
        <x:f t="shared" si="51"/>
        <x:v>411.5</x:v>
      </x:c>
      <x:c r="E300" s="495" t="s">
        <x:v>5439</x:v>
      </x:c>
      <x:c r="F300" s="541" t="s">
        <x:v>5418</x:v>
      </x:c>
      <x:c r="G300" s="298"/>
      <x:c r="H300" s="298" t="s">
        <x:v>4414</x:v>
      </x:c>
      <x:c r="I300" s="298" t="s">
        <x:v>7057</x:v>
      </x:c>
      <x:c r="J300" s="298" t="s">
        <x:v>5396</x:v>
      </x:c>
      <x:c r="K300" s="298"/>
      <x:c r="L300" s="269">
        <x:v>411.5</x:v>
      </x:c>
      <x:c r="M300" s="269"/>
      <x:c r="N300" s="269">
        <x:v>411.5</x:v>
      </x:c>
      <x:c r="O300" s="269"/>
      <x:c r="P300" s="269"/>
      <x:c r="Q300" s="269"/>
      <x:c r="R300" s="269">
        <x:v>411.5</x:v>
      </x:c>
      <x:c r="S300" s="269"/>
      <x:c r="T300" s="219" t="s">
        <x:v>2476</x:v>
      </x:c>
    </x:row>
    <x:row r="301" spans="1:20" s="273" customFormat="1" hidden="1" customHeight="1">
      <x:c r="A301" s="486" t="s">
        <x:v>18</x:v>
      </x:c>
      <x:c r="B301" s="498" t="s">
        <x:v>2518</x:v>
      </x:c>
      <x:c r="C301" s="296" t="s">
        <x:v>4806</x:v>
      </x:c>
      <x:c r="D301" s="269" t="str">
        <x:f t="shared" si="51"/>
        <x:v>오답</x:v>
      </x:c>
      <x:c r="E301" s="298" t="s">
        <x:v>1338</x:v>
      </x:c>
      <x:c r="F301" s="298" t="s">
        <x:v>1338</x:v>
      </x:c>
      <x:c r="G301" s="298" t="s">
        <x:v>21</x:v>
      </x:c>
      <x:c r="H301" s="298" t="s">
        <x:v>21</x:v>
      </x:c>
      <x:c r="I301" s="298"/>
      <x:c r="J301" s="298" t="s">
        <x:v>21</x:v>
      </x:c>
      <x:c r="K301" s="298"/>
      <x:c r="L301" s="269"/>
      <x:c r="M301" s="269">
        <x:v>2800</x:v>
      </x:c>
      <x:c r="N301" s="269"/>
      <x:c r="O301" s="269"/>
      <x:c r="P301" s="269"/>
      <x:c r="Q301" s="269">
        <x:v>2800</x:v>
      </x:c>
      <x:c r="R301" s="269"/>
      <x:c r="S301" s="269">
        <x:v>2800</x:v>
      </x:c>
      <x:c r="T301" s="218" t="s">
        <x:v>6698</x:v>
      </x:c>
    </x:row>
    <x:row r="302" spans="1:20" s="273" customFormat="1" hidden="1" customHeight="1">
      <x:c r="A302" s="486" t="s">
        <x:v>18</x:v>
      </x:c>
      <x:c r="B302" s="498" t="s">
        <x:v>2483</x:v>
      </x:c>
      <x:c r="C302" s="296" t="s">
        <x:v>4815</x:v>
      </x:c>
      <x:c r="D302" s="269" t="str">
        <x:f t="shared" si="51"/>
        <x:v>오답</x:v>
      </x:c>
      <x:c r="E302" s="298" t="s">
        <x:v>1338</x:v>
      </x:c>
      <x:c r="F302" s="298" t="s">
        <x:v>1338</x:v>
      </x:c>
      <x:c r="G302" s="298" t="s">
        <x:v>21</x:v>
      </x:c>
      <x:c r="H302" s="298" t="s">
        <x:v>21</x:v>
      </x:c>
      <x:c r="I302" s="298"/>
      <x:c r="J302" s="298" t="s">
        <x:v>21</x:v>
      </x:c>
      <x:c r="K302" s="298"/>
      <x:c r="L302" s="269"/>
      <x:c r="M302" s="269">
        <x:v>2916</x:v>
      </x:c>
      <x:c r="N302" s="269"/>
      <x:c r="O302" s="269"/>
      <x:c r="P302" s="269"/>
      <x:c r="Q302" s="269">
        <x:v>2916</x:v>
      </x:c>
      <x:c r="R302" s="269"/>
      <x:c r="S302" s="269">
        <x:v>2916</x:v>
      </x:c>
      <x:c r="T302" s="218" t="s">
        <x:v>6698</x:v>
      </x:c>
    </x:row>
    <x:row r="303" spans="1:20" ht="69.950000000000003" hidden="1" customHeight="1">
      <x:c r="A303" s="1018" t="s">
        <x:v>2439</x:v>
      </x:c>
      <x:c r="B303" s="979" t="s">
        <x:v>42</x:v>
      </x:c>
      <x:c r="C303" s="264" t="s">
        <x:v>2720</x:v>
      </x:c>
      <x:c r="D303" s="684">
        <x:f>SUM(D$305:D$375)</x:f>
        <x:v>173380.49999999997</x:v>
      </x:c>
      <x:c r="E303" s="303"/>
      <x:c r="F303" s="303"/>
      <x:c r="G303" s="303"/>
      <x:c r="H303" s="303"/>
      <x:c r="I303" s="303"/>
      <x:c r="J303" s="303"/>
      <x:c r="K303" s="684">
        <x:f t="shared" ref="K303:S303" si="52">SUM(K$305:K$375)</x:f>
        <x:v>0</x:v>
      </x:c>
      <x:c r="L303" s="684">
        <x:f t="shared" si="52"/>
        <x:v>119342.7</x:v>
      </x:c>
      <x:c r="M303" s="684">
        <x:f t="shared" si="52"/>
        <x:v>102451.89999999999</x:v>
      </x:c>
      <x:c r="N303" s="684">
        <x:f t="shared" si="52"/>
        <x:v>119342.7</x:v>
      </x:c>
      <x:c r="O303" s="684">
        <x:f t="shared" si="52"/>
        <x:v>64224.800000000003</x:v>
      </x:c>
      <x:c r="P303" s="684">
        <x:f t="shared" si="52"/>
        <x:v>0</x:v>
      </x:c>
      <x:c r="Q303" s="684">
        <x:f t="shared" si="52"/>
        <x:v>38227.100000000006</x:v>
      </x:c>
      <x:c r="R303" s="684">
        <x:f t="shared" si="52"/>
        <x:v>187904.59999999995</x:v>
      </x:c>
      <x:c r="S303" s="684">
        <x:f t="shared" si="52"/>
        <x:v>33890</x:v>
      </x:c>
      <x:c r="T303" s="233"/>
    </x:row>
    <x:row r="304" spans="1:20" ht="69.950000000000003" hidden="1" customHeight="1">
      <x:c r="A304" s="1017"/>
      <x:c r="B304" s="980"/>
      <x:c r="C304" s="469" t="s">
        <x:v>1516</x:v>
      </x:c>
      <x:c r="D304" s="310">
        <x:f>COUNTA(D$305:D$375)</x:f>
        <x:v>71</x:v>
      </x:c>
      <x:c r="E304" s="310"/>
      <x:c r="F304" s="310"/>
      <x:c r="G304" s="310"/>
      <x:c r="H304" s="310"/>
      <x:c r="I304" s="310"/>
      <x:c r="J304" s="310"/>
      <x:c r="K304" s="310"/>
      <x:c r="L304" s="310"/>
      <x:c r="M304" s="310"/>
      <x:c r="N304" s="310">
        <x:f t="shared" ref="N304:S304" si="53">COUNTA(N$305:N$375)</x:f>
        <x:v>43</x:v>
      </x:c>
      <x:c r="O304" s="310">
        <x:f t="shared" si="53"/>
        <x:v>20</x:v>
      </x:c>
      <x:c r="P304" s="310">
        <x:f t="shared" si="53"/>
        <x:v>0</x:v>
      </x:c>
      <x:c r="Q304" s="310">
        <x:f t="shared" si="53"/>
        <x:v>9</x:v>
      </x:c>
      <x:c r="R304" s="310">
        <x:f t="shared" si="53"/>
        <x:v>63</x:v>
      </x:c>
      <x:c r="S304" s="310">
        <x:f t="shared" si="53"/>
        <x:v>8</x:v>
      </x:c>
      <x:c r="T304" s="234"/>
    </x:row>
    <x:row r="305" spans="1:20" s="273" customFormat="1" hidden="1" customHeight="1">
      <x:c r="A305" s="720" t="s">
        <x:v>2439</x:v>
      </x:c>
      <x:c r="B305" s="731" t="s">
        <x:v>2684</x:v>
      </x:c>
      <x:c r="C305" s="722" t="s">
        <x:v>1462</x:v>
      </x:c>
      <x:c r="D305" s="728">
        <x:f t="shared" ref="D305:D341" si="54">IF(SUM(K305:M305)=SUM(N305:O305),SUM(K305:M305),"오답")</x:f>
        <x:v>1698.7</x:v>
      </x:c>
      <x:c r="E305" s="724" t="s">
        <x:v>1348</x:v>
      </x:c>
      <x:c r="F305" s="724" t="s">
        <x:v>4823</x:v>
      </x:c>
      <x:c r="G305" s="724" t="s">
        <x:v>4823</x:v>
      </x:c>
      <x:c r="H305" s="724" t="s">
        <x:v>4823</x:v>
      </x:c>
      <x:c r="I305" s="724">
        <x:v>1991</x:v>
      </x:c>
      <x:c r="J305" s="724" t="s">
        <x:v>4823</x:v>
      </x:c>
      <x:c r="K305" s="724"/>
      <x:c r="L305" s="727">
        <x:v>1698.7</x:v>
      </x:c>
      <x:c r="M305" s="727"/>
      <x:c r="N305" s="727">
        <x:v>1698.7</x:v>
      </x:c>
      <x:c r="O305" s="728"/>
      <x:c r="P305" s="727"/>
      <x:c r="Q305" s="727"/>
      <x:c r="R305" s="727">
        <x:v>1698.7</x:v>
      </x:c>
      <x:c r="S305" s="728"/>
      <x:c r="T305" s="729"/>
    </x:row>
    <x:row r="306" spans="1:20" s="273" customFormat="1" hidden="1" customHeight="1">
      <x:c r="A306" s="720" t="s">
        <x:v>2439</x:v>
      </x:c>
      <x:c r="B306" s="731" t="s">
        <x:v>474</x:v>
      </x:c>
      <x:c r="C306" s="722" t="s">
        <x:v>6120</x:v>
      </x:c>
      <x:c r="D306" s="728">
        <x:f t="shared" si="54"/>
        <x:v>1610.5999999999999</x:v>
      </x:c>
      <x:c r="E306" s="724" t="s">
        <x:v>1108</x:v>
      </x:c>
      <x:c r="F306" s="724" t="s">
        <x:v>527</x:v>
      </x:c>
      <x:c r="G306" s="724" t="s">
        <x:v>1143</x:v>
      </x:c>
      <x:c r="H306" s="764" t="s">
        <x:v>1108</x:v>
      </x:c>
      <x:c r="I306" s="724">
        <x:v>2001</x:v>
      </x:c>
      <x:c r="J306" s="724" t="s">
        <x:v>1143</x:v>
      </x:c>
      <x:c r="K306" s="724"/>
      <x:c r="L306" s="727">
        <x:v>1610.5999999999999</x:v>
      </x:c>
      <x:c r="M306" s="727"/>
      <x:c r="N306" s="727">
        <x:v>1610.5999999999999</x:v>
      </x:c>
      <x:c r="O306" s="728"/>
      <x:c r="P306" s="727"/>
      <x:c r="Q306" s="727"/>
      <x:c r="R306" s="727">
        <x:v>1610.5999999999999</x:v>
      </x:c>
      <x:c r="S306" s="728"/>
      <x:c r="T306" s="729" t="s">
        <x:v>2537</x:v>
      </x:c>
    </x:row>
    <x:row r="307" spans="1:20" s="273" customFormat="1" hidden="1" customHeight="1">
      <x:c r="A307" s="720" t="s">
        <x:v>2439</x:v>
      </x:c>
      <x:c r="B307" s="731" t="s">
        <x:v>2346</x:v>
      </x:c>
      <x:c r="C307" s="722" t="s">
        <x:v>6117</x:v>
      </x:c>
      <x:c r="D307" s="728">
        <x:f t="shared" si="54"/>
        <x:v>1485.5999999999999</x:v>
      </x:c>
      <x:c r="E307" s="724" t="s">
        <x:v>1108</x:v>
      </x:c>
      <x:c r="F307" s="724" t="s">
        <x:v>527</x:v>
      </x:c>
      <x:c r="G307" s="724" t="s">
        <x:v>1143</x:v>
      </x:c>
      <x:c r="H307" s="764" t="s">
        <x:v>1108</x:v>
      </x:c>
      <x:c r="I307" s="724">
        <x:v>1999</x:v>
      </x:c>
      <x:c r="J307" s="724" t="s">
        <x:v>1143</x:v>
      </x:c>
      <x:c r="K307" s="724"/>
      <x:c r="L307" s="727">
        <x:v>1485.5999999999999</x:v>
      </x:c>
      <x:c r="M307" s="727"/>
      <x:c r="N307" s="727">
        <x:v>1485.5999999999999</x:v>
      </x:c>
      <x:c r="O307" s="728"/>
      <x:c r="P307" s="727"/>
      <x:c r="Q307" s="727"/>
      <x:c r="R307" s="727">
        <x:v>1485.5999999999999</x:v>
      </x:c>
      <x:c r="S307" s="728"/>
      <x:c r="T307" s="729" t="s">
        <x:v>2537</x:v>
      </x:c>
    </x:row>
    <x:row r="308" spans="1:20" s="273" customFormat="1" hidden="1" customHeight="1">
      <x:c r="A308" s="720" t="s">
        <x:v>2439</x:v>
      </x:c>
      <x:c r="B308" s="731" t="s">
        <x:v>2650</x:v>
      </x:c>
      <x:c r="C308" s="722" t="s">
        <x:v>5914</x:v>
      </x:c>
      <x:c r="D308" s="728">
        <x:f t="shared" si="54"/>
        <x:v>3441.3000000000002</x:v>
      </x:c>
      <x:c r="E308" s="724" t="s">
        <x:v>1115</x:v>
      </x:c>
      <x:c r="F308" s="766" t="s">
        <x:v>5682</x:v>
      </x:c>
      <x:c r="G308" s="724" t="s">
        <x:v>1115</x:v>
      </x:c>
      <x:c r="H308" s="766" t="s">
        <x:v>1115</x:v>
      </x:c>
      <x:c r="I308" s="716" t="s">
        <x:v>6746</x:v>
      </x:c>
      <x:c r="J308" s="724" t="s">
        <x:v>5682</x:v>
      </x:c>
      <x:c r="K308" s="724"/>
      <x:c r="L308" s="727">
        <x:v>3441.3000000000002</x:v>
      </x:c>
      <x:c r="M308" s="727"/>
      <x:c r="N308" s="727">
        <x:v>3441.3000000000002</x:v>
      </x:c>
      <x:c r="O308" s="728"/>
      <x:c r="P308" s="727"/>
      <x:c r="Q308" s="727"/>
      <x:c r="R308" s="727">
        <x:v>3441.3000000000002</x:v>
      </x:c>
      <x:c r="S308" s="728"/>
      <x:c r="T308" s="729" t="s">
        <x:v>5905</x:v>
      </x:c>
    </x:row>
    <x:row r="309" spans="1:20" s="273" customFormat="1" hidden="1" customHeight="1">
      <x:c r="A309" s="720" t="s">
        <x:v>2439</x:v>
      </x:c>
      <x:c r="B309" s="721" t="s">
        <x:v>6911</x:v>
      </x:c>
      <x:c r="C309" s="722" t="s">
        <x:v>1624</x:v>
      </x:c>
      <x:c r="D309" s="728">
        <x:f t="shared" si="54"/>
        <x:v>1773</x:v>
      </x:c>
      <x:c r="E309" s="716" t="s">
        <x:v>3453</x:v>
      </x:c>
      <x:c r="F309" s="716" t="s">
        <x:v>5564</x:v>
      </x:c>
      <x:c r="G309" s="716" t="s">
        <x:v>4885</x:v>
      </x:c>
      <x:c r="H309" s="765" t="s">
        <x:v>5204</x:v>
      </x:c>
      <x:c r="I309" s="724"/>
      <x:c r="J309" s="724" t="s">
        <x:v>3289</x:v>
      </x:c>
      <x:c r="K309" s="724"/>
      <x:c r="L309" s="727"/>
      <x:c r="M309" s="767">
        <x:v>1773</x:v>
      </x:c>
      <x:c r="N309" s="727"/>
      <x:c r="O309" s="767">
        <x:v>1773</x:v>
      </x:c>
      <x:c r="P309" s="767"/>
      <x:c r="Q309" s="767"/>
      <x:c r="R309" s="767">
        <x:v>1773</x:v>
      </x:c>
      <x:c r="S309" s="767"/>
      <x:c r="T309" s="768" t="s">
        <x:v>5285</x:v>
      </x:c>
    </x:row>
    <x:row r="310" spans="1:20" s="273" customFormat="1" hidden="1" customHeight="1">
      <x:c r="A310" s="720" t="s">
        <x:v>2439</x:v>
      </x:c>
      <x:c r="B310" s="731" t="s">
        <x:v>5831</x:v>
      </x:c>
      <x:c r="C310" s="722" t="s">
        <x:v>5273</x:v>
      </x:c>
      <x:c r="D310" s="728">
        <x:f t="shared" si="54"/>
        <x:v>6236.6000000000004</x:v>
      </x:c>
      <x:c r="E310" s="724" t="s">
        <x:v>3450</x:v>
      </x:c>
      <x:c r="F310" s="724" t="s">
        <x:v>3458</x:v>
      </x:c>
      <x:c r="G310" s="724" t="s">
        <x:v>3473</x:v>
      </x:c>
      <x:c r="H310" s="724" t="s">
        <x:v>5689</x:v>
      </x:c>
      <x:c r="I310" s="724"/>
      <x:c r="J310" s="724" t="s">
        <x:v>3473</x:v>
      </x:c>
      <x:c r="K310" s="724"/>
      <x:c r="L310" s="727"/>
      <x:c r="M310" s="727">
        <x:v>6236.6000000000004</x:v>
      </x:c>
      <x:c r="N310" s="727"/>
      <x:c r="O310" s="727">
        <x:v>6236.6000000000004</x:v>
      </x:c>
      <x:c r="P310" s="727"/>
      <x:c r="Q310" s="727"/>
      <x:c r="R310" s="727">
        <x:v>6236.6000000000004</x:v>
      </x:c>
      <x:c r="S310" s="727"/>
      <x:c r="T310" s="729" t="s">
        <x:v>6936</x:v>
      </x:c>
    </x:row>
    <x:row r="311" spans="1:20" s="273" customFormat="1" hidden="1" customHeight="1">
      <x:c r="A311" s="720" t="s">
        <x:v>2439</x:v>
      </x:c>
      <x:c r="B311" s="731" t="s">
        <x:v>5832</x:v>
      </x:c>
      <x:c r="C311" s="722" t="s">
        <x:v>4312</x:v>
      </x:c>
      <x:c r="D311" s="728">
        <x:f t="shared" si="54"/>
        <x:v>2980.3000000000002</x:v>
      </x:c>
      <x:c r="E311" s="724" t="s">
        <x:v>1063</x:v>
      </x:c>
      <x:c r="F311" s="724" t="s">
        <x:v>3458</x:v>
      </x:c>
      <x:c r="G311" s="724" t="s">
        <x:v>3151</x:v>
      </x:c>
      <x:c r="H311" s="724" t="s">
        <x:v>5689</x:v>
      </x:c>
      <x:c r="I311" s="724"/>
      <x:c r="J311" s="724" t="s">
        <x:v>3151</x:v>
      </x:c>
      <x:c r="K311" s="724"/>
      <x:c r="L311" s="727"/>
      <x:c r="M311" s="727">
        <x:v>2980.3000000000002</x:v>
      </x:c>
      <x:c r="N311" s="727"/>
      <x:c r="O311" s="727">
        <x:v>2980.3000000000002</x:v>
      </x:c>
      <x:c r="P311" s="727"/>
      <x:c r="Q311" s="727"/>
      <x:c r="R311" s="727">
        <x:v>2980.3000000000002</x:v>
      </x:c>
      <x:c r="S311" s="727"/>
      <x:c r="T311" s="729" t="s">
        <x:v>6936</x:v>
      </x:c>
    </x:row>
    <x:row r="312" spans="1:20" s="273" customFormat="1" hidden="1" customHeight="1">
      <x:c r="A312" s="720" t="s">
        <x:v>2439</x:v>
      </x:c>
      <x:c r="B312" s="731" t="s">
        <x:v>2523</x:v>
      </x:c>
      <x:c r="C312" s="722" t="s">
        <x:v>6372</x:v>
      </x:c>
      <x:c r="D312" s="728">
        <x:f t="shared" si="54"/>
        <x:v>1504</x:v>
      </x:c>
      <x:c r="E312" s="724" t="s">
        <x:v>1330</x:v>
      </x:c>
      <x:c r="F312" s="724" t="s">
        <x:v>1156</x:v>
      </x:c>
      <x:c r="G312" s="724" t="s">
        <x:v>1156</x:v>
      </x:c>
      <x:c r="H312" s="766" t="s">
        <x:v>1156</x:v>
      </x:c>
      <x:c r="I312" s="724">
        <x:v>1991</x:v>
      </x:c>
      <x:c r="J312" s="724" t="s">
        <x:v>7498</x:v>
      </x:c>
      <x:c r="K312" s="724"/>
      <x:c r="L312" s="727">
        <x:v>1504</x:v>
      </x:c>
      <x:c r="M312" s="727"/>
      <x:c r="N312" s="727">
        <x:v>1504</x:v>
      </x:c>
      <x:c r="O312" s="728"/>
      <x:c r="P312" s="727"/>
      <x:c r="Q312" s="727"/>
      <x:c r="R312" s="727">
        <x:v>1504</x:v>
      </x:c>
      <x:c r="S312" s="728"/>
      <x:c r="T312" s="729"/>
    </x:row>
    <x:row r="313" spans="1:20" s="273" customFormat="1" hidden="1" customHeight="1">
      <x:c r="A313" s="720" t="s">
        <x:v>2439</x:v>
      </x:c>
      <x:c r="B313" s="731" t="s">
        <x:v>2477</x:v>
      </x:c>
      <x:c r="C313" s="722" t="s">
        <x:v>6382</x:v>
      </x:c>
      <x:c r="D313" s="728">
        <x:f t="shared" si="54"/>
        <x:v>655.70000000000005</x:v>
      </x:c>
      <x:c r="E313" s="724" t="s">
        <x:v>3905</x:v>
      </x:c>
      <x:c r="F313" s="724" t="s">
        <x:v>1184</x:v>
      </x:c>
      <x:c r="G313" s="724" t="s">
        <x:v>3905</x:v>
      </x:c>
      <x:c r="H313" s="766" t="s">
        <x:v>3905</x:v>
      </x:c>
      <x:c r="I313" s="724">
        <x:v>1994</x:v>
      </x:c>
      <x:c r="J313" s="724" t="s">
        <x:v>1184</x:v>
      </x:c>
      <x:c r="K313" s="724"/>
      <x:c r="L313" s="727">
        <x:v>655.70000000000005</x:v>
      </x:c>
      <x:c r="M313" s="727"/>
      <x:c r="N313" s="727">
        <x:v>655.70000000000005</x:v>
      </x:c>
      <x:c r="O313" s="728"/>
      <x:c r="P313" s="727"/>
      <x:c r="Q313" s="727"/>
      <x:c r="R313" s="727">
        <x:v>655.70000000000005</x:v>
      </x:c>
      <x:c r="S313" s="728"/>
      <x:c r="T313" s="729"/>
    </x:row>
    <x:row r="314" spans="1:20" s="273" customFormat="1" hidden="1" customHeight="1">
      <x:c r="A314" s="720" t="s">
        <x:v>2439</x:v>
      </x:c>
      <x:c r="B314" s="731" t="s">
        <x:v>526</x:v>
      </x:c>
      <x:c r="C314" s="722" t="s">
        <x:v>2531</x:v>
      </x:c>
      <x:c r="D314" s="728">
        <x:f t="shared" si="54"/>
        <x:v>2426.5</x:v>
      </x:c>
      <x:c r="E314" s="724" t="s">
        <x:v>3169</x:v>
      </x:c>
      <x:c r="F314" s="724" t="s">
        <x:v>397</x:v>
      </x:c>
      <x:c r="G314" s="724" t="s">
        <x:v>1186</x:v>
      </x:c>
      <x:c r="H314" s="764" t="s">
        <x:v>1343</x:v>
      </x:c>
      <x:c r="I314" s="724">
        <x:v>2002</x:v>
      </x:c>
      <x:c r="J314" s="724" t="s">
        <x:v>397</x:v>
      </x:c>
      <x:c r="K314" s="724"/>
      <x:c r="L314" s="727">
        <x:v>2426.5</x:v>
      </x:c>
      <x:c r="M314" s="727"/>
      <x:c r="N314" s="727">
        <x:v>2426.5</x:v>
      </x:c>
      <x:c r="O314" s="728"/>
      <x:c r="P314" s="727"/>
      <x:c r="Q314" s="727"/>
      <x:c r="R314" s="727">
        <x:v>2426.5</x:v>
      </x:c>
      <x:c r="S314" s="728"/>
      <x:c r="T314" s="729" t="s">
        <x:v>2681</x:v>
      </x:c>
    </x:row>
    <x:row r="315" spans="1:20" s="273" customFormat="1" hidden="1" customHeight="1">
      <x:c r="A315" s="720" t="s">
        <x:v>2439</x:v>
      </x:c>
      <x:c r="B315" s="721" t="s">
        <x:v>6957</x:v>
      </x:c>
      <x:c r="C315" s="722" t="s">
        <x:v>5946</x:v>
      </x:c>
      <x:c r="D315" s="728">
        <x:f t="shared" si="54"/>
        <x:v>4111.3999999999996</x:v>
      </x:c>
      <x:c r="E315" s="716" t="s">
        <x:v>1083</x:v>
      </x:c>
      <x:c r="F315" s="716" t="s">
        <x:v>3787</x:v>
      </x:c>
      <x:c r="G315" s="716" t="s">
        <x:v>1135</x:v>
      </x:c>
      <x:c r="H315" s="765" t="s">
        <x:v>3179</x:v>
      </x:c>
      <x:c r="I315" s="724"/>
      <x:c r="J315" s="716" t="s">
        <x:v>1135</x:v>
      </x:c>
      <x:c r="K315" s="724"/>
      <x:c r="L315" s="727"/>
      <x:c r="M315" s="767">
        <x:v>4111.3999999999996</x:v>
      </x:c>
      <x:c r="N315" s="727"/>
      <x:c r="O315" s="767">
        <x:v>4111.3999999999996</x:v>
      </x:c>
      <x:c r="P315" s="767"/>
      <x:c r="Q315" s="767"/>
      <x:c r="R315" s="767">
        <x:v>4111.3999999999996</x:v>
      </x:c>
      <x:c r="S315" s="767"/>
      <x:c r="T315" s="729" t="s">
        <x:v>6944</x:v>
      </x:c>
    </x:row>
    <x:row r="316" spans="1:20" s="273" customFormat="1" hidden="1" customHeight="1">
      <x:c r="A316" s="720" t="s">
        <x:v>2439</x:v>
      </x:c>
      <x:c r="B316" s="731" t="s">
        <x:v>4578</x:v>
      </x:c>
      <x:c r="C316" s="722" t="s">
        <x:v>1563</x:v>
      </x:c>
      <x:c r="D316" s="728">
        <x:f t="shared" si="54"/>
        <x:v>5284</x:v>
      </x:c>
      <x:c r="E316" s="724" t="s">
        <x:v>5488</x:v>
      </x:c>
      <x:c r="F316" s="724" t="s">
        <x:v>3538</x:v>
      </x:c>
      <x:c r="G316" s="724" t="s">
        <x:v>5488</x:v>
      </x:c>
      <x:c r="H316" s="724" t="s">
        <x:v>5488</x:v>
      </x:c>
      <x:c r="I316" s="724" t="s">
        <x:v>5667</x:v>
      </x:c>
      <x:c r="J316" s="724" t="s">
        <x:v>3538</x:v>
      </x:c>
      <x:c r="K316" s="769"/>
      <x:c r="L316" s="727">
        <x:v>5284</x:v>
      </x:c>
      <x:c r="M316" s="727"/>
      <x:c r="N316" s="727">
        <x:v>5284</x:v>
      </x:c>
      <x:c r="O316" s="727"/>
      <x:c r="P316" s="727"/>
      <x:c r="Q316" s="734"/>
      <x:c r="R316" s="727">
        <x:v>5284</x:v>
      </x:c>
      <x:c r="S316" s="727"/>
      <x:c r="T316" s="739" t="s">
        <x:v>4309</x:v>
      </x:c>
    </x:row>
    <x:row r="317" spans="1:20" s="273" customFormat="1" hidden="1" customHeight="1">
      <x:c r="A317" s="720" t="s">
        <x:v>2439</x:v>
      </x:c>
      <x:c r="B317" s="731" t="s">
        <x:v>2670</x:v>
      </x:c>
      <x:c r="C317" s="722" t="s">
        <x:v>6405</x:v>
      </x:c>
      <x:c r="D317" s="728">
        <x:f t="shared" si="54"/>
        <x:v>2370.1999999999998</x:v>
      </x:c>
      <x:c r="E317" s="724" t="s">
        <x:v>1106</x:v>
      </x:c>
      <x:c r="F317" s="724" t="s">
        <x:v>1106</x:v>
      </x:c>
      <x:c r="G317" s="724" t="s">
        <x:v>4837</x:v>
      </x:c>
      <x:c r="H317" s="724" t="s">
        <x:v>4837</x:v>
      </x:c>
      <x:c r="I317" s="724">
        <x:v>1980</x:v>
      </x:c>
      <x:c r="J317" s="724" t="s">
        <x:v>7518</x:v>
      </x:c>
      <x:c r="K317" s="724"/>
      <x:c r="L317" s="727">
        <x:v>2370.1999999999998</x:v>
      </x:c>
      <x:c r="M317" s="727"/>
      <x:c r="N317" s="727">
        <x:v>2370.1999999999998</x:v>
      </x:c>
      <x:c r="O317" s="728"/>
      <x:c r="P317" s="727"/>
      <x:c r="Q317" s="727"/>
      <x:c r="R317" s="727">
        <x:v>2370.1999999999998</x:v>
      </x:c>
      <x:c r="S317" s="728"/>
      <x:c r="T317" s="729" t="s">
        <x:v>1128</x:v>
      </x:c>
    </x:row>
    <x:row r="318" spans="1:20" s="273" customFormat="1" hidden="1" customHeight="1">
      <x:c r="A318" s="720" t="s">
        <x:v>2439</x:v>
      </x:c>
      <x:c r="B318" s="731" t="s">
        <x:v>1470</x:v>
      </x:c>
      <x:c r="C318" s="722" t="s">
        <x:v>369</x:v>
      </x:c>
      <x:c r="D318" s="728">
        <x:f t="shared" si="54"/>
        <x:v>2572.8000000000002</x:v>
      </x:c>
      <x:c r="E318" s="724" t="s">
        <x:v>360</x:v>
      </x:c>
      <x:c r="F318" s="724" t="s">
        <x:v>482</x:v>
      </x:c>
      <x:c r="G318" s="724" t="s">
        <x:v>360</x:v>
      </x:c>
      <x:c r="H318" s="764" t="s">
        <x:v>2351</x:v>
      </x:c>
      <x:c r="I318" s="716" t="s">
        <x:v>6739</x:v>
      </x:c>
      <x:c r="J318" s="724"/>
      <x:c r="K318" s="724"/>
      <x:c r="L318" s="727">
        <x:v>2572.8000000000002</x:v>
      </x:c>
      <x:c r="M318" s="727"/>
      <x:c r="N318" s="727">
        <x:v>2572.8000000000002</x:v>
      </x:c>
      <x:c r="O318" s="728"/>
      <x:c r="P318" s="727"/>
      <x:c r="Q318" s="727"/>
      <x:c r="R318" s="727">
        <x:v>2572.8000000000002</x:v>
      </x:c>
      <x:c r="S318" s="728"/>
      <x:c r="T318" s="729" t="s">
        <x:v>467</x:v>
      </x:c>
    </x:row>
    <x:row r="319" spans="1:20" s="273" customFormat="1" hidden="1" customHeight="1">
      <x:c r="A319" s="720" t="s">
        <x:v>2439</x:v>
      </x:c>
      <x:c r="B319" s="731" t="s">
        <x:v>1526</x:v>
      </x:c>
      <x:c r="C319" s="722" t="s">
        <x:v>5929</x:v>
      </x:c>
      <x:c r="D319" s="728">
        <x:f t="shared" si="54"/>
        <x:v>4577.8999999999996</x:v>
      </x:c>
      <x:c r="E319" s="724" t="s">
        <x:v>360</x:v>
      </x:c>
      <x:c r="F319" s="724" t="s">
        <x:v>482</x:v>
      </x:c>
      <x:c r="G319" s="724" t="s">
        <x:v>360</x:v>
      </x:c>
      <x:c r="H319" s="764" t="s">
        <x:v>2351</x:v>
      </x:c>
      <x:c r="I319" s="716" t="s">
        <x:v>6739</x:v>
      </x:c>
      <x:c r="J319" s="724"/>
      <x:c r="K319" s="724"/>
      <x:c r="L319" s="727">
        <x:v>4577.8999999999996</x:v>
      </x:c>
      <x:c r="M319" s="727"/>
      <x:c r="N319" s="727">
        <x:v>4577.8999999999996</x:v>
      </x:c>
      <x:c r="O319" s="728"/>
      <x:c r="P319" s="727"/>
      <x:c r="Q319" s="727"/>
      <x:c r="R319" s="727">
        <x:v>4577.8999999999996</x:v>
      </x:c>
      <x:c r="S319" s="728"/>
      <x:c r="T319" s="729" t="s">
        <x:v>467</x:v>
      </x:c>
    </x:row>
    <x:row r="320" spans="1:20" s="273" customFormat="1" hidden="1" customHeight="1">
      <x:c r="A320" s="720" t="s">
        <x:v>2439</x:v>
      </x:c>
      <x:c r="B320" s="731" t="s">
        <x:v>346</x:v>
      </x:c>
      <x:c r="C320" s="722" t="s">
        <x:v>2640</x:v>
      </x:c>
      <x:c r="D320" s="728">
        <x:f t="shared" si="54"/>
        <x:v>1800</x:v>
      </x:c>
      <x:c r="E320" s="724" t="s">
        <x:v>1108</x:v>
      </x:c>
      <x:c r="F320" s="724" t="s">
        <x:v>527</x:v>
      </x:c>
      <x:c r="G320" s="724" t="s">
        <x:v>1143</x:v>
      </x:c>
      <x:c r="H320" s="764" t="s">
        <x:v>542</x:v>
      </x:c>
      <x:c r="I320" s="724" t="s">
        <x:v>6226</x:v>
      </x:c>
      <x:c r="J320" s="724"/>
      <x:c r="K320" s="724"/>
      <x:c r="L320" s="727">
        <x:v>1800</x:v>
      </x:c>
      <x:c r="M320" s="727"/>
      <x:c r="N320" s="727">
        <x:v>1800</x:v>
      </x:c>
      <x:c r="O320" s="728"/>
      <x:c r="P320" s="727"/>
      <x:c r="Q320" s="727"/>
      <x:c r="R320" s="727">
        <x:v>1800</x:v>
      </x:c>
      <x:c r="S320" s="728"/>
      <x:c r="T320" s="729" t="s">
        <x:v>2537</x:v>
      </x:c>
    </x:row>
    <x:row r="321" spans="1:20" s="273" customFormat="1" hidden="1" customHeight="1">
      <x:c r="A321" s="720" t="s">
        <x:v>2439</x:v>
      </x:c>
      <x:c r="B321" s="750" t="s">
        <x:v>6123</x:v>
      </x:c>
      <x:c r="C321" s="722" t="s">
        <x:v>5912</x:v>
      </x:c>
      <x:c r="D321" s="728">
        <x:f t="shared" si="54"/>
        <x:v>3164.5999999999999</x:v>
      </x:c>
      <x:c r="E321" s="716" t="s">
        <x:v>1153</x:v>
      </x:c>
      <x:c r="F321" s="754" t="s">
        <x:v>1110</x:v>
      </x:c>
      <x:c r="G321" s="724"/>
      <x:c r="H321" s="770"/>
      <x:c r="I321" s="724"/>
      <x:c r="J321" s="724"/>
      <x:c r="K321" s="724"/>
      <x:c r="L321" s="727"/>
      <x:c r="M321" s="767">
        <x:v>3164.5999999999999</x:v>
      </x:c>
      <x:c r="N321" s="727"/>
      <x:c r="O321" s="767">
        <x:v>3164.5999999999999</x:v>
      </x:c>
      <x:c r="P321" s="767"/>
      <x:c r="Q321" s="767"/>
      <x:c r="R321" s="767">
        <x:v>3164.5999999999999</x:v>
      </x:c>
      <x:c r="S321" s="767"/>
      <x:c r="T321" s="768" t="s">
        <x:v>4951</x:v>
      </x:c>
    </x:row>
    <x:row r="322" spans="1:20" s="273" customFormat="1" hidden="1" customHeight="1">
      <x:c r="A322" s="720" t="s">
        <x:v>2439</x:v>
      </x:c>
      <x:c r="B322" s="750" t="s">
        <x:v>6780</x:v>
      </x:c>
      <x:c r="C322" s="722" t="s">
        <x:v>5928</x:v>
      </x:c>
      <x:c r="D322" s="728">
        <x:f t="shared" si="54"/>
        <x:v>2028.4000000000001</x:v>
      </x:c>
      <x:c r="E322" s="716" t="s">
        <x:v>1140</x:v>
      </x:c>
      <x:c r="F322" s="724" t="s">
        <x:v>5480</x:v>
      </x:c>
      <x:c r="G322" s="724" t="s">
        <x:v>1054</x:v>
      </x:c>
      <x:c r="H322" s="765" t="s">
        <x:v>5638</x:v>
      </x:c>
      <x:c r="I322" s="724"/>
      <x:c r="J322" s="724"/>
      <x:c r="K322" s="724"/>
      <x:c r="L322" s="727"/>
      <x:c r="M322" s="767">
        <x:v>2028.4000000000001</x:v>
      </x:c>
      <x:c r="N322" s="727"/>
      <x:c r="O322" s="767">
        <x:v>2028.4000000000001</x:v>
      </x:c>
      <x:c r="P322" s="767"/>
      <x:c r="Q322" s="767"/>
      <x:c r="R322" s="767">
        <x:v>2028.4000000000001</x:v>
      </x:c>
      <x:c r="S322" s="728"/>
      <x:c r="T322" s="768" t="s">
        <x:v>4580</x:v>
      </x:c>
    </x:row>
    <x:row r="323" spans="1:20" s="273" customFormat="1" hidden="1" customHeight="1">
      <x:c r="A323" s="720" t="s">
        <x:v>2439</x:v>
      </x:c>
      <x:c r="B323" s="731" t="s">
        <x:v>1473</x:v>
      </x:c>
      <x:c r="C323" s="722" t="s">
        <x:v>1634</x:v>
      </x:c>
      <x:c r="D323" s="728">
        <x:f t="shared" si="54"/>
        <x:v>5853.5</x:v>
      </x:c>
      <x:c r="E323" s="724" t="s">
        <x:v>1065</x:v>
      </x:c>
      <x:c r="F323" s="724" t="s">
        <x:v>3479</x:v>
      </x:c>
      <x:c r="G323" s="724" t="s">
        <x:v>1556</x:v>
      </x:c>
      <x:c r="H323" s="724" t="s">
        <x:v>4845</x:v>
      </x:c>
      <x:c r="I323" s="833" t="s">
        <x:v>3235</x:v>
      </x:c>
      <x:c r="J323" s="724" t="s">
        <x:v>1556</x:v>
      </x:c>
      <x:c r="K323" s="724"/>
      <x:c r="L323" s="727">
        <x:v>5853.5</x:v>
      </x:c>
      <x:c r="M323" s="727"/>
      <x:c r="N323" s="727">
        <x:v>5853.5</x:v>
      </x:c>
      <x:c r="O323" s="727"/>
      <x:c r="P323" s="727"/>
      <x:c r="Q323" s="727"/>
      <x:c r="R323" s="727">
        <x:v>5853.5</x:v>
      </x:c>
      <x:c r="S323" s="728"/>
      <x:c r="T323" s="729" t="s">
        <x:v>1823</x:v>
      </x:c>
    </x:row>
    <x:row r="324" spans="1:20" s="273" customFormat="1" hidden="1" customHeight="1">
      <x:c r="A324" s="720" t="s">
        <x:v>2439</x:v>
      </x:c>
      <x:c r="B324" s="731" t="s">
        <x:v>7558</x:v>
      </x:c>
      <x:c r="C324" s="722" t="s">
        <x:v>4448</x:v>
      </x:c>
      <x:c r="D324" s="728" t="str">
        <x:f>IF(SUM(K324:M324)=SUM(N324:O324),SUM(K324:M324),"오답")</x:f>
        <x:v>오답</x:v>
      </x:c>
      <x:c r="E324" s="724" t="s">
        <x:v>5629</x:v>
      </x:c>
      <x:c r="F324" s="724" t="s">
        <x:v>5729</x:v>
      </x:c>
      <x:c r="G324" s="724"/>
      <x:c r="H324" s="771"/>
      <x:c r="I324" s="724"/>
      <x:c r="J324" s="724"/>
      <x:c r="K324" s="724"/>
      <x:c r="L324" s="727"/>
      <x:c r="M324" s="727">
        <x:v>3848</x:v>
      </x:c>
      <x:c r="N324" s="727"/>
      <x:c r="O324" s="727"/>
      <x:c r="P324" s="727"/>
      <x:c r="Q324" s="727">
        <x:v>3848</x:v>
      </x:c>
      <x:c r="R324" s="728"/>
      <x:c r="S324" s="727">
        <x:v>3848</x:v>
      </x:c>
      <x:c r="T324" s="729" t="s">
        <x:v>1270</x:v>
      </x:c>
    </x:row>
    <x:row r="325" spans="1:20" s="273" customFormat="1" hidden="1" customHeight="1">
      <x:c r="A325" s="720" t="s">
        <x:v>2439</x:v>
      </x:c>
      <x:c r="B325" s="731" t="s">
        <x:v>2512</x:v>
      </x:c>
      <x:c r="C325" s="722" t="s">
        <x:v>6378</x:v>
      </x:c>
      <x:c r="D325" s="728">
        <x:f t="shared" si="54"/>
        <x:v>1052</x:v>
      </x:c>
      <x:c r="E325" s="724" t="s">
        <x:v>1106</x:v>
      </x:c>
      <x:c r="F325" s="724" t="s">
        <x:v>1106</x:v>
      </x:c>
      <x:c r="G325" s="724" t="s">
        <x:v>4837</x:v>
      </x:c>
      <x:c r="H325" s="766" t="s">
        <x:v>1106</x:v>
      </x:c>
      <x:c r="I325" s="724">
        <x:v>1980</x:v>
      </x:c>
      <x:c r="J325" s="724" t="s">
        <x:v>4765</x:v>
      </x:c>
      <x:c r="K325" s="724"/>
      <x:c r="L325" s="727">
        <x:v>1052</x:v>
      </x:c>
      <x:c r="M325" s="727"/>
      <x:c r="N325" s="727">
        <x:v>1052</x:v>
      </x:c>
      <x:c r="O325" s="728"/>
      <x:c r="P325" s="727"/>
      <x:c r="Q325" s="727"/>
      <x:c r="R325" s="727">
        <x:v>1052</x:v>
      </x:c>
      <x:c r="S325" s="728"/>
      <x:c r="T325" s="729"/>
    </x:row>
    <x:row r="326" spans="1:20" s="273" customFormat="1" hidden="1" customHeight="1">
      <x:c r="A326" s="720" t="s">
        <x:v>2439</x:v>
      </x:c>
      <x:c r="B326" s="731" t="s">
        <x:v>1468</x:v>
      </x:c>
      <x:c r="C326" s="722" t="s">
        <x:v>1640</x:v>
      </x:c>
      <x:c r="D326" s="728">
        <x:f t="shared" si="54"/>
        <x:v>3166</x:v>
      </x:c>
      <x:c r="E326" s="724" t="s">
        <x:v>1112</x:v>
      </x:c>
      <x:c r="F326" s="724" t="s">
        <x:v>1112</x:v>
      </x:c>
      <x:c r="G326" s="724" t="s">
        <x:v>1112</x:v>
      </x:c>
      <x:c r="H326" s="724" t="s">
        <x:v>1112</x:v>
      </x:c>
      <x:c r="I326" s="724"/>
      <x:c r="J326" s="724" t="s">
        <x:v>1112</x:v>
      </x:c>
      <x:c r="K326" s="724"/>
      <x:c r="L326" s="727"/>
      <x:c r="M326" s="727">
        <x:v>3166</x:v>
      </x:c>
      <x:c r="N326" s="727"/>
      <x:c r="O326" s="727">
        <x:v>3166</x:v>
      </x:c>
      <x:c r="P326" s="727"/>
      <x:c r="Q326" s="727"/>
      <x:c r="R326" s="727">
        <x:v>3166</x:v>
      </x:c>
      <x:c r="S326" s="728"/>
      <x:c r="T326" s="729" t="s">
        <x:v>1610</x:v>
      </x:c>
    </x:row>
    <x:row r="327" spans="1:20" s="273" customFormat="1" hidden="1" customHeight="1">
      <x:c r="A327" s="720" t="s">
        <x:v>2439</x:v>
      </x:c>
      <x:c r="B327" s="731" t="s">
        <x:v>6222</x:v>
      </x:c>
      <x:c r="C327" s="722" t="s">
        <x:v>2611</x:v>
      </x:c>
      <x:c r="D327" s="728">
        <x:f t="shared" si="54"/>
        <x:v>3006.9000000000001</x:v>
      </x:c>
      <x:c r="E327" s="724" t="s">
        <x:v>363</x:v>
      </x:c>
      <x:c r="F327" s="724" t="s">
        <x:v>1121</x:v>
      </x:c>
      <x:c r="G327" s="724" t="s">
        <x:v>1121</x:v>
      </x:c>
      <x:c r="H327" s="764" t="s">
        <x:v>1122</x:v>
      </x:c>
      <x:c r="I327" s="724">
        <x:v>2011</x:v>
      </x:c>
      <x:c r="J327" s="724" t="s">
        <x:v>1121</x:v>
      </x:c>
      <x:c r="K327" s="724"/>
      <x:c r="L327" s="727">
        <x:v>3006.9000000000001</x:v>
      </x:c>
      <x:c r="M327" s="727"/>
      <x:c r="N327" s="727">
        <x:v>3006.9000000000001</x:v>
      </x:c>
      <x:c r="O327" s="728"/>
      <x:c r="P327" s="727"/>
      <x:c r="Q327" s="727"/>
      <x:c r="R327" s="727">
        <x:v>3006.9000000000001</x:v>
      </x:c>
      <x:c r="S327" s="757"/>
      <x:c r="T327" s="729" t="s">
        <x:v>1120</x:v>
      </x:c>
    </x:row>
    <x:row r="328" spans="1:20" s="273" customFormat="1" hidden="1" customHeight="1">
      <x:c r="A328" s="720" t="s">
        <x:v>2439</x:v>
      </x:c>
      <x:c r="B328" s="731" t="s">
        <x:v>534</x:v>
      </x:c>
      <x:c r="C328" s="722" t="s">
        <x:v>6135</x:v>
      </x:c>
      <x:c r="D328" s="728">
        <x:f t="shared" si="54"/>
        <x:v>5589.6999999999998</x:v>
      </x:c>
      <x:c r="E328" s="724" t="s">
        <x:v>1080</x:v>
      </x:c>
      <x:c r="F328" s="724" t="s">
        <x:v>1080</x:v>
      </x:c>
      <x:c r="G328" s="724" t="s">
        <x:v>1178</x:v>
      </x:c>
      <x:c r="H328" s="764" t="s">
        <x:v>408</x:v>
      </x:c>
      <x:c r="I328" s="724">
        <x:v>2010</x:v>
      </x:c>
      <x:c r="J328" s="724" t="s">
        <x:v>1178</x:v>
      </x:c>
      <x:c r="K328" s="724"/>
      <x:c r="L328" s="727">
        <x:v>5589.6999999999998</x:v>
      </x:c>
      <x:c r="M328" s="727"/>
      <x:c r="N328" s="727">
        <x:v>5589.6999999999998</x:v>
      </x:c>
      <x:c r="O328" s="728"/>
      <x:c r="P328" s="727"/>
      <x:c r="Q328" s="727"/>
      <x:c r="R328" s="727">
        <x:v>5589.6999999999998</x:v>
      </x:c>
      <x:c r="S328" s="728"/>
      <x:c r="T328" s="729" t="s">
        <x:v>1124</x:v>
      </x:c>
    </x:row>
    <x:row r="329" spans="1:20" s="273" customFormat="1" hidden="1" customHeight="1">
      <x:c r="A329" s="720" t="s">
        <x:v>2439</x:v>
      </x:c>
      <x:c r="B329" s="731" t="s">
        <x:v>347</x:v>
      </x:c>
      <x:c r="C329" s="722" t="s">
        <x:v>6395</x:v>
      </x:c>
      <x:c r="D329" s="728">
        <x:f t="shared" si="54"/>
        <x:v>1500</x:v>
      </x:c>
      <x:c r="E329" s="724" t="s">
        <x:v>3169</x:v>
      </x:c>
      <x:c r="F329" s="724" t="s">
        <x:v>397</x:v>
      </x:c>
      <x:c r="G329" s="724" t="s">
        <x:v>1186</x:v>
      </x:c>
      <x:c r="H329" s="764" t="s">
        <x:v>1343</x:v>
      </x:c>
      <x:c r="I329" s="724">
        <x:v>2003</x:v>
      </x:c>
      <x:c r="J329" s="724" t="s">
        <x:v>4564</x:v>
      </x:c>
      <x:c r="K329" s="724"/>
      <x:c r="L329" s="727">
        <x:v>1500</x:v>
      </x:c>
      <x:c r="M329" s="727"/>
      <x:c r="N329" s="727">
        <x:v>1500</x:v>
      </x:c>
      <x:c r="O329" s="728"/>
      <x:c r="P329" s="727"/>
      <x:c r="Q329" s="727"/>
      <x:c r="R329" s="727">
        <x:v>1500</x:v>
      </x:c>
      <x:c r="S329" s="728"/>
      <x:c r="T329" s="729" t="s">
        <x:v>2681</x:v>
      </x:c>
    </x:row>
    <x:row r="330" spans="1:20" s="273" customFormat="1" hidden="1" customHeight="1">
      <x:c r="A330" s="720" t="s">
        <x:v>2439</x:v>
      </x:c>
      <x:c r="B330" s="731" t="s">
        <x:v>1537</x:v>
      </x:c>
      <x:c r="C330" s="722" t="s">
        <x:v>6963</x:v>
      </x:c>
      <x:c r="D330" s="728">
        <x:f t="shared" si="54"/>
        <x:v>2205</x:v>
      </x:c>
      <x:c r="E330" s="764" t="s">
        <x:v>5568</x:v>
      </x:c>
      <x:c r="F330" s="764" t="s">
        <x:v>5568</x:v>
      </x:c>
      <x:c r="G330" s="764" t="s">
        <x:v>5568</x:v>
      </x:c>
      <x:c r="H330" s="764" t="s">
        <x:v>5568</x:v>
      </x:c>
      <x:c r="I330" s="724"/>
      <x:c r="J330" s="764" t="s">
        <x:v>5568</x:v>
      </x:c>
      <x:c r="K330" s="725"/>
      <x:c r="L330" s="728"/>
      <x:c r="M330" s="728">
        <x:v>2205</x:v>
      </x:c>
      <x:c r="N330" s="727"/>
      <x:c r="O330" s="728">
        <x:v>2205</x:v>
      </x:c>
      <x:c r="P330" s="728"/>
      <x:c r="Q330" s="728"/>
      <x:c r="R330" s="728">
        <x:v>2205</x:v>
      </x:c>
      <x:c r="S330" s="727"/>
      <x:c r="T330" s="768"/>
    </x:row>
    <x:row r="331" spans="1:20" s="273" customFormat="1" hidden="1" customHeight="1">
      <x:c r="A331" s="720" t="s">
        <x:v>2439</x:v>
      </x:c>
      <x:c r="B331" s="721" t="s">
        <x:v>6904</x:v>
      </x:c>
      <x:c r="C331" s="722" t="s">
        <x:v>1621</x:v>
      </x:c>
      <x:c r="D331" s="728">
        <x:f t="shared" si="54"/>
        <x:v>2447</x:v>
      </x:c>
      <x:c r="E331" s="716" t="s">
        <x:v>1612</x:v>
      </x:c>
      <x:c r="F331" s="716" t="s">
        <x:v>3143</x:v>
      </x:c>
      <x:c r="G331" s="716" t="s">
        <x:v>1644</x:v>
      </x:c>
      <x:c r="H331" s="765" t="s">
        <x:v>2366</x:v>
      </x:c>
      <x:c r="I331" s="724"/>
      <x:c r="J331" s="716" t="s">
        <x:v>1644</x:v>
      </x:c>
      <x:c r="K331" s="724"/>
      <x:c r="L331" s="727"/>
      <x:c r="M331" s="767">
        <x:v>2447</x:v>
      </x:c>
      <x:c r="N331" s="727"/>
      <x:c r="O331" s="767">
        <x:v>2447</x:v>
      </x:c>
      <x:c r="P331" s="767"/>
      <x:c r="Q331" s="767"/>
      <x:c r="R331" s="767">
        <x:v>2447</x:v>
      </x:c>
      <x:c r="S331" s="767"/>
      <x:c r="T331" s="768" t="s">
        <x:v>5285</x:v>
      </x:c>
    </x:row>
    <x:row r="332" spans="1:20" s="273" customFormat="1" hidden="1" customHeight="1">
      <x:c r="A332" s="720" t="s">
        <x:v>2439</x:v>
      </x:c>
      <x:c r="B332" s="731" t="s">
        <x:v>2498</x:v>
      </x:c>
      <x:c r="C332" s="722" t="s">
        <x:v>6385</x:v>
      </x:c>
      <x:c r="D332" s="728">
        <x:f t="shared" si="54"/>
        <x:v>1653.2</x:v>
      </x:c>
      <x:c r="E332" s="724" t="s">
        <x:v>1199</x:v>
      </x:c>
      <x:c r="F332" s="724" t="s">
        <x:v>1199</x:v>
      </x:c>
      <x:c r="G332" s="724" t="s">
        <x:v>1199</x:v>
      </x:c>
      <x:c r="H332" s="766" t="s">
        <x:v>1199</x:v>
      </x:c>
      <x:c r="I332" s="724">
        <x:v>1985</x:v>
      </x:c>
      <x:c r="J332" s="724" t="s">
        <x:v>1199</x:v>
      </x:c>
      <x:c r="K332" s="724"/>
      <x:c r="L332" s="727">
        <x:v>1653.2</x:v>
      </x:c>
      <x:c r="M332" s="727"/>
      <x:c r="N332" s="727">
        <x:v>1653.2</x:v>
      </x:c>
      <x:c r="O332" s="728"/>
      <x:c r="P332" s="727"/>
      <x:c r="Q332" s="727"/>
      <x:c r="R332" s="727">
        <x:v>1653.2</x:v>
      </x:c>
      <x:c r="S332" s="728"/>
      <x:c r="T332" s="729" t="s">
        <x:v>605</x:v>
      </x:c>
    </x:row>
    <x:row r="333" spans="1:20" s="273" customFormat="1" hidden="1" customHeight="1">
      <x:c r="A333" s="720" t="s">
        <x:v>2439</x:v>
      </x:c>
      <x:c r="B333" s="731" t="s">
        <x:v>3010</x:v>
      </x:c>
      <x:c r="C333" s="722" t="s">
        <x:v>1025</x:v>
      </x:c>
      <x:c r="D333" s="728" t="str">
        <x:f>IF(SUM(K333:M333)=SUM(N333:O333),SUM(K333:M333),"오답")</x:f>
        <x:v>오답</x:v>
      </x:c>
      <x:c r="E333" s="724" t="s">
        <x:v>111</x:v>
      </x:c>
      <x:c r="F333" s="724" t="s">
        <x:v>3532</x:v>
      </x:c>
      <x:c r="G333" s="724"/>
      <x:c r="H333" s="772"/>
      <x:c r="I333" s="724"/>
      <x:c r="J333" s="724"/>
      <x:c r="K333" s="720"/>
      <x:c r="L333" s="727"/>
      <x:c r="M333" s="727">
        <x:v>7369</x:v>
      </x:c>
      <x:c r="N333" s="728"/>
      <x:c r="O333" s="727"/>
      <x:c r="P333" s="727"/>
      <x:c r="Q333" s="727">
        <x:v>7369</x:v>
      </x:c>
      <x:c r="R333" s="727"/>
      <x:c r="S333" s="727">
        <x:v>7369</x:v>
      </x:c>
      <x:c r="T333" s="729" t="s">
        <x:v>5886</x:v>
      </x:c>
    </x:row>
    <x:row r="334" spans="1:20" s="273" customFormat="1" hidden="1" customHeight="1">
      <x:c r="A334" s="720" t="s">
        <x:v>2439</x:v>
      </x:c>
      <x:c r="B334" s="731" t="s">
        <x:v>2993</x:v>
      </x:c>
      <x:c r="C334" s="722" t="s">
        <x:v>4562</x:v>
      </x:c>
      <x:c r="D334" s="728" t="str">
        <x:f t="shared" ref="D334:D337" si="55">IF(SUM(K334:M334)=SUM(N334:O334),SUM(K334:M334),"오답")</x:f>
        <x:v>오답</x:v>
      </x:c>
      <x:c r="E334" s="724" t="s">
        <x:v>121</x:v>
      </x:c>
      <x:c r="F334" s="724" t="s">
        <x:v>3532</x:v>
      </x:c>
      <x:c r="G334" s="724"/>
      <x:c r="H334" s="772"/>
      <x:c r="I334" s="724"/>
      <x:c r="J334" s="724"/>
      <x:c r="K334" s="720"/>
      <x:c r="L334" s="727"/>
      <x:c r="M334" s="727">
        <x:v>5031</x:v>
      </x:c>
      <x:c r="N334" s="728"/>
      <x:c r="O334" s="727"/>
      <x:c r="P334" s="727"/>
      <x:c r="Q334" s="727">
        <x:v>5031</x:v>
      </x:c>
      <x:c r="R334" s="727"/>
      <x:c r="S334" s="727">
        <x:v>5031</x:v>
      </x:c>
      <x:c r="T334" s="729" t="s">
        <x:v>5874</x:v>
      </x:c>
    </x:row>
    <x:row r="335" spans="1:20" s="273" customFormat="1" hidden="1" customHeight="1">
      <x:c r="A335" s="720" t="s">
        <x:v>2439</x:v>
      </x:c>
      <x:c r="B335" s="731" t="s">
        <x:v>3009</x:v>
      </x:c>
      <x:c r="C335" s="722" t="s">
        <x:v>4952</x:v>
      </x:c>
      <x:c r="D335" s="728" t="str">
        <x:f t="shared" si="55"/>
        <x:v>오답</x:v>
      </x:c>
      <x:c r="E335" s="724" t="s">
        <x:v>111</x:v>
      </x:c>
      <x:c r="F335" s="724" t="s">
        <x:v>3532</x:v>
      </x:c>
      <x:c r="G335" s="724"/>
      <x:c r="H335" s="772"/>
      <x:c r="I335" s="724"/>
      <x:c r="J335" s="724"/>
      <x:c r="K335" s="720"/>
      <x:c r="L335" s="727"/>
      <x:c r="M335" s="727">
        <x:v>5187</x:v>
      </x:c>
      <x:c r="N335" s="728"/>
      <x:c r="O335" s="727"/>
      <x:c r="P335" s="727"/>
      <x:c r="Q335" s="727">
        <x:v>5187</x:v>
      </x:c>
      <x:c r="R335" s="727"/>
      <x:c r="S335" s="727">
        <x:v>5187</x:v>
      </x:c>
      <x:c r="T335" s="729" t="s">
        <x:v>5869</x:v>
      </x:c>
    </x:row>
    <x:row r="336" spans="1:20" s="273" customFormat="1" hidden="1" customHeight="1">
      <x:c r="A336" s="720" t="s">
        <x:v>2439</x:v>
      </x:c>
      <x:c r="B336" s="731" t="s">
        <x:v>3025</x:v>
      </x:c>
      <x:c r="C336" s="722" t="s">
        <x:v>4583</x:v>
      </x:c>
      <x:c r="D336" s="728">
        <x:f t="shared" si="55"/>
        <x:v>6651</x:v>
      </x:c>
      <x:c r="E336" s="724" t="s">
        <x:v>121</x:v>
      </x:c>
      <x:c r="F336" s="724" t="s">
        <x:v>3532</x:v>
      </x:c>
      <x:c r="G336" s="724"/>
      <x:c r="H336" s="772"/>
      <x:c r="I336" s="724"/>
      <x:c r="J336" s="724"/>
      <x:c r="K336" s="720"/>
      <x:c r="L336" s="727"/>
      <x:c r="M336" s="727">
        <x:v>6651</x:v>
      </x:c>
      <x:c r="N336" s="728"/>
      <x:c r="O336" s="727">
        <x:v>6651</x:v>
      </x:c>
      <x:c r="P336" s="727"/>
      <x:c r="Q336" s="727"/>
      <x:c r="R336" s="727"/>
      <x:c r="S336" s="727">
        <x:v>6651</x:v>
      </x:c>
      <x:c r="T336" s="729" t="s">
        <x:v>150</x:v>
      </x:c>
    </x:row>
    <x:row r="337" spans="1:20" s="273" customFormat="1" hidden="1" customHeight="1">
      <x:c r="A337" s="720" t="s">
        <x:v>2439</x:v>
      </x:c>
      <x:c r="B337" s="731" t="s">
        <x:v>3025</x:v>
      </x:c>
      <x:c r="C337" s="722" t="s">
        <x:v>1022</x:v>
      </x:c>
      <x:c r="D337" s="728">
        <x:f t="shared" si="55"/>
        <x:v>2918</x:v>
      </x:c>
      <x:c r="E337" s="724" t="s">
        <x:v>121</x:v>
      </x:c>
      <x:c r="F337" s="724" t="s">
        <x:v>3532</x:v>
      </x:c>
      <x:c r="G337" s="724"/>
      <x:c r="H337" s="772"/>
      <x:c r="I337" s="724"/>
      <x:c r="J337" s="724"/>
      <x:c r="K337" s="720"/>
      <x:c r="L337" s="727"/>
      <x:c r="M337" s="727">
        <x:v>2918</x:v>
      </x:c>
      <x:c r="N337" s="728"/>
      <x:c r="O337" s="727">
        <x:v>2918</x:v>
      </x:c>
      <x:c r="P337" s="727"/>
      <x:c r="Q337" s="727"/>
      <x:c r="R337" s="727"/>
      <x:c r="S337" s="727">
        <x:v>2918</x:v>
      </x:c>
      <x:c r="T337" s="729" t="s">
        <x:v>5877</x:v>
      </x:c>
    </x:row>
    <x:row r="338" spans="1:20" s="273" customFormat="1" hidden="1" customHeight="1">
      <x:c r="A338" s="720" t="s">
        <x:v>2439</x:v>
      </x:c>
      <x:c r="B338" s="721" t="s">
        <x:v>386</x:v>
      </x:c>
      <x:c r="C338" s="722" t="s">
        <x:v>5913</x:v>
      </x:c>
      <x:c r="D338" s="728">
        <x:f t="shared" si="54"/>
        <x:v>1597.3</x:v>
      </x:c>
      <x:c r="E338" s="773" t="s">
        <x:v>111</x:v>
      </x:c>
      <x:c r="F338" s="716" t="s">
        <x:v>3171</x:v>
      </x:c>
      <x:c r="G338" s="724" t="s">
        <x:v>4559</x:v>
      </x:c>
      <x:c r="H338" s="765" t="s">
        <x:v>3438</x:v>
      </x:c>
      <x:c r="I338" s="724"/>
      <x:c r="J338" s="724"/>
      <x:c r="K338" s="724"/>
      <x:c r="L338" s="727"/>
      <x:c r="M338" s="767">
        <x:v>1597.3</x:v>
      </x:c>
      <x:c r="N338" s="727"/>
      <x:c r="O338" s="767">
        <x:v>1597.3</x:v>
      </x:c>
      <x:c r="P338" s="767"/>
      <x:c r="Q338" s="767"/>
      <x:c r="R338" s="728">
        <x:v>1597.3</x:v>
      </x:c>
      <x:c r="S338" s="767"/>
      <x:c r="T338" s="729" t="s">
        <x:v>3176</x:v>
      </x:c>
    </x:row>
    <x:row r="339" spans="1:20" s="273" customFormat="1" hidden="1" customHeight="1">
      <x:c r="A339" s="720" t="s">
        <x:v>2439</x:v>
      </x:c>
      <x:c r="B339" s="731" t="s">
        <x:v>1453</x:v>
      </x:c>
      <x:c r="C339" s="722" t="s">
        <x:v>6396</x:v>
      </x:c>
      <x:c r="D339" s="728">
        <x:f t="shared" si="54"/>
        <x:v>685.20000000000005</x:v>
      </x:c>
      <x:c r="E339" s="724" t="s">
        <x:v>3905</x:v>
      </x:c>
      <x:c r="F339" s="724" t="s">
        <x:v>1184</x:v>
      </x:c>
      <x:c r="G339" s="724" t="s">
        <x:v>1349</x:v>
      </x:c>
      <x:c r="H339" s="766" t="s">
        <x:v>1184</x:v>
      </x:c>
      <x:c r="I339" s="724">
        <x:v>1994</x:v>
      </x:c>
      <x:c r="J339" s="724" t="s">
        <x:v>1349</x:v>
      </x:c>
      <x:c r="K339" s="724"/>
      <x:c r="L339" s="727">
        <x:v>685.20000000000005</x:v>
      </x:c>
      <x:c r="M339" s="727"/>
      <x:c r="N339" s="727">
        <x:v>685.20000000000005</x:v>
      </x:c>
      <x:c r="O339" s="728"/>
      <x:c r="P339" s="727"/>
      <x:c r="Q339" s="727"/>
      <x:c r="R339" s="727">
        <x:v>685.20000000000005</x:v>
      </x:c>
      <x:c r="S339" s="728"/>
      <x:c r="T339" s="729"/>
    </x:row>
    <x:row r="340" spans="1:20" s="273" customFormat="1" hidden="1" customHeight="1">
      <x:c r="A340" s="720" t="s">
        <x:v>2439</x:v>
      </x:c>
      <x:c r="B340" s="731" t="s">
        <x:v>6899</x:v>
      </x:c>
      <x:c r="C340" s="722" t="s">
        <x:v>1620</x:v>
      </x:c>
      <x:c r="D340" s="728">
        <x:f t="shared" si="54"/>
        <x:v>1916.2</x:v>
      </x:c>
      <x:c r="E340" s="754" t="s">
        <x:v>3178</x:v>
      </x:c>
      <x:c r="F340" s="754" t="s">
        <x:v>1324</x:v>
      </x:c>
      <x:c r="G340" s="724" t="s">
        <x:v>107</x:v>
      </x:c>
      <x:c r="H340" s="502" t="s">
        <x:v>3419</x:v>
      </x:c>
      <x:c r="I340" s="753"/>
      <x:c r="J340" s="754" t="s">
        <x:v>1324</x:v>
      </x:c>
      <x:c r="K340" s="724"/>
      <x:c r="L340" s="727"/>
      <x:c r="M340" s="767">
        <x:v>1916.2</x:v>
      </x:c>
      <x:c r="N340" s="727"/>
      <x:c r="O340" s="767">
        <x:v>1916.2</x:v>
      </x:c>
      <x:c r="P340" s="767"/>
      <x:c r="Q340" s="767"/>
      <x:c r="R340" s="767">
        <x:v>1916.2</x:v>
      </x:c>
      <x:c r="S340" s="767"/>
      <x:c r="T340" s="768" t="s">
        <x:v>1486</x:v>
      </x:c>
    </x:row>
    <x:row r="341" spans="1:20" s="273" customFormat="1" hidden="1" customHeight="1">
      <x:c r="A341" s="720" t="s">
        <x:v>2439</x:v>
      </x:c>
      <x:c r="B341" s="731" t="s">
        <x:v>1494</x:v>
      </x:c>
      <x:c r="C341" s="722" t="s">
        <x:v>6696</x:v>
      </x:c>
      <x:c r="D341" s="728">
        <x:f t="shared" si="54"/>
        <x:v>1652</x:v>
      </x:c>
      <x:c r="E341" s="724" t="s">
        <x:v>1126</x:v>
      </x:c>
      <x:c r="F341" s="724" t="s">
        <x:v>1126</x:v>
      </x:c>
      <x:c r="G341" s="724" t="s">
        <x:v>1126</x:v>
      </x:c>
      <x:c r="H341" s="766" t="s">
        <x:v>1126</x:v>
      </x:c>
      <x:c r="I341" s="724">
        <x:v>1986</x:v>
      </x:c>
      <x:c r="J341" s="724" t="s">
        <x:v>1126</x:v>
      </x:c>
      <x:c r="K341" s="724"/>
      <x:c r="L341" s="727">
        <x:v>1652</x:v>
      </x:c>
      <x:c r="M341" s="727"/>
      <x:c r="N341" s="727">
        <x:v>1652</x:v>
      </x:c>
      <x:c r="O341" s="728"/>
      <x:c r="P341" s="727"/>
      <x:c r="Q341" s="727"/>
      <x:c r="R341" s="727">
        <x:v>1652</x:v>
      </x:c>
      <x:c r="S341" s="728"/>
      <x:c r="T341" s="729" t="s">
        <x:v>605</x:v>
      </x:c>
    </x:row>
    <x:row r="342" spans="1:20" s="273" customFormat="1" hidden="1" customHeight="1">
      <x:c r="A342" s="720" t="s">
        <x:v>2439</x:v>
      </x:c>
      <x:c r="B342" s="731" t="s">
        <x:v>2348</x:v>
      </x:c>
      <x:c r="C342" s="722" t="s">
        <x:v>6095</x:v>
      </x:c>
      <x:c r="D342" s="728">
        <x:f t="shared" ref="D342:D375" si="56">IF(SUM(K342:M342)=SUM(N342:O342),SUM(K342:M342),"오답")</x:f>
        <x:v>2461.1999999999998</x:v>
      </x:c>
      <x:c r="E342" s="724" t="s">
        <x:v>1108</x:v>
      </x:c>
      <x:c r="F342" s="724" t="s">
        <x:v>1375</x:v>
      </x:c>
      <x:c r="G342" s="724" t="s">
        <x:v>1143</x:v>
      </x:c>
      <x:c r="H342" s="764" t="s">
        <x:v>483</x:v>
      </x:c>
      <x:c r="I342" s="724">
        <x:v>2002</x:v>
      </x:c>
      <x:c r="J342" s="724" t="s">
        <x:v>463</x:v>
      </x:c>
      <x:c r="K342" s="724"/>
      <x:c r="L342" s="727">
        <x:v>2461.1999999999998</x:v>
      </x:c>
      <x:c r="M342" s="727"/>
      <x:c r="N342" s="727">
        <x:v>2461.1999999999998</x:v>
      </x:c>
      <x:c r="O342" s="728"/>
      <x:c r="P342" s="727"/>
      <x:c r="Q342" s="727"/>
      <x:c r="R342" s="727">
        <x:v>2461.1999999999998</x:v>
      </x:c>
      <x:c r="S342" s="728"/>
      <x:c r="T342" s="729" t="s">
        <x:v>2537</x:v>
      </x:c>
    </x:row>
    <x:row r="343" spans="1:20" s="273" customFormat="1" hidden="1" customHeight="1">
      <x:c r="A343" s="720" t="s">
        <x:v>2439</x:v>
      </x:c>
      <x:c r="B343" s="731" t="s">
        <x:v>396</x:v>
      </x:c>
      <x:c r="C343" s="722" t="s">
        <x:v>6124</x:v>
      </x:c>
      <x:c r="D343" s="728">
        <x:f t="shared" si="56"/>
        <x:v>3933.3000000000002</x:v>
      </x:c>
      <x:c r="E343" s="724" t="s">
        <x:v>1108</x:v>
      </x:c>
      <x:c r="F343" s="724" t="s">
        <x:v>527</x:v>
      </x:c>
      <x:c r="G343" s="724" t="s">
        <x:v>1143</x:v>
      </x:c>
      <x:c r="H343" s="764" t="s">
        <x:v>542</x:v>
      </x:c>
      <x:c r="I343" s="724">
        <x:v>2002</x:v>
      </x:c>
      <x:c r="J343" s="724" t="s">
        <x:v>1143</x:v>
      </x:c>
      <x:c r="K343" s="724"/>
      <x:c r="L343" s="727">
        <x:v>3933.3000000000002</x:v>
      </x:c>
      <x:c r="M343" s="727"/>
      <x:c r="N343" s="727">
        <x:v>3933.3000000000002</x:v>
      </x:c>
      <x:c r="O343" s="728"/>
      <x:c r="P343" s="727"/>
      <x:c r="Q343" s="727"/>
      <x:c r="R343" s="727">
        <x:v>3933.3000000000002</x:v>
      </x:c>
      <x:c r="S343" s="728"/>
      <x:c r="T343" s="729" t="s">
        <x:v>2537</x:v>
      </x:c>
    </x:row>
    <x:row r="344" spans="1:20" s="273" customFormat="1" hidden="1" customHeight="1">
      <x:c r="A344" s="720" t="s">
        <x:v>2439</x:v>
      </x:c>
      <x:c r="B344" s="731" t="s">
        <x:v>2491</x:v>
      </x:c>
      <x:c r="C344" s="722" t="s">
        <x:v>6381</x:v>
      </x:c>
      <x:c r="D344" s="728">
        <x:f t="shared" si="56"/>
        <x:v>718.29999999999995</x:v>
      </x:c>
      <x:c r="E344" s="724" t="s">
        <x:v>3905</x:v>
      </x:c>
      <x:c r="F344" s="724" t="s">
        <x:v>1184</x:v>
      </x:c>
      <x:c r="G344" s="724" t="s">
        <x:v>7512</x:v>
      </x:c>
      <x:c r="H344" s="766" t="s">
        <x:v>1184</x:v>
      </x:c>
      <x:c r="I344" s="724">
        <x:v>1994</x:v>
      </x:c>
      <x:c r="J344" s="724" t="s">
        <x:v>7512</x:v>
      </x:c>
      <x:c r="K344" s="724"/>
      <x:c r="L344" s="727">
        <x:v>718.29999999999995</x:v>
      </x:c>
      <x:c r="M344" s="727"/>
      <x:c r="N344" s="727">
        <x:v>718.29999999999995</x:v>
      </x:c>
      <x:c r="O344" s="728"/>
      <x:c r="P344" s="727"/>
      <x:c r="Q344" s="727"/>
      <x:c r="R344" s="727">
        <x:v>718.29999999999995</x:v>
      </x:c>
      <x:c r="S344" s="728"/>
      <x:c r="T344" s="729"/>
    </x:row>
    <x:row r="345" spans="1:20" s="273" customFormat="1" hidden="1" customHeight="1">
      <x:c r="A345" s="720" t="s">
        <x:v>2439</x:v>
      </x:c>
      <x:c r="B345" s="731" t="s">
        <x:v>1471</x:v>
      </x:c>
      <x:c r="C345" s="722" t="s">
        <x:v>5931</x:v>
      </x:c>
      <x:c r="D345" s="728">
        <x:f t="shared" si="56"/>
        <x:v>5813.6999999999998</x:v>
      </x:c>
      <x:c r="E345" s="724" t="s">
        <x:v>1115</x:v>
      </x:c>
      <x:c r="F345" s="766" t="s">
        <x:v>5682</x:v>
      </x:c>
      <x:c r="G345" s="724" t="s">
        <x:v>1115</x:v>
      </x:c>
      <x:c r="H345" s="766" t="s">
        <x:v>1115</x:v>
      </x:c>
      <x:c r="I345" s="716" t="s">
        <x:v>6746</x:v>
      </x:c>
      <x:c r="J345" s="724" t="s">
        <x:v>5682</x:v>
      </x:c>
      <x:c r="K345" s="724"/>
      <x:c r="L345" s="727">
        <x:v>5813.6999999999998</x:v>
      </x:c>
      <x:c r="M345" s="727"/>
      <x:c r="N345" s="727">
        <x:v>5813.6999999999998</x:v>
      </x:c>
      <x:c r="O345" s="728"/>
      <x:c r="P345" s="727"/>
      <x:c r="Q345" s="727"/>
      <x:c r="R345" s="727">
        <x:v>5813.6999999999998</x:v>
      </x:c>
      <x:c r="S345" s="728"/>
      <x:c r="T345" s="729" t="s">
        <x:v>5905</x:v>
      </x:c>
    </x:row>
    <x:row r="346" spans="1:20" s="273" customFormat="1" hidden="1" customHeight="1">
      <x:c r="A346" s="720" t="s">
        <x:v>2439</x:v>
      </x:c>
      <x:c r="B346" s="750" t="s">
        <x:v>2508</x:v>
      </x:c>
      <x:c r="C346" s="722" t="s">
        <x:v>5906</x:v>
      </x:c>
      <x:c r="D346" s="728">
        <x:f t="shared" si="56"/>
        <x:v>2318.0999999999999</x:v>
      </x:c>
      <x:c r="E346" s="716" t="s">
        <x:v>5609</x:v>
      </x:c>
      <x:c r="F346" s="716" t="s">
        <x:v>5811</x:v>
      </x:c>
      <x:c r="G346" s="716" t="s">
        <x:v>1619</x:v>
      </x:c>
      <x:c r="H346" s="502" t="s">
        <x:v>1555</x:v>
      </x:c>
      <x:c r="I346" s="724"/>
      <x:c r="J346" s="716" t="s">
        <x:v>5677</x:v>
      </x:c>
      <x:c r="K346" s="725"/>
      <x:c r="L346" s="306"/>
      <x:c r="M346" s="306">
        <x:v>2318.0999999999999</x:v>
      </x:c>
      <x:c r="N346" s="727"/>
      <x:c r="O346" s="306">
        <x:v>2318.0999999999999</x:v>
      </x:c>
      <x:c r="P346" s="306"/>
      <x:c r="Q346" s="306"/>
      <x:c r="R346" s="306">
        <x:v>2318.0999999999999</x:v>
      </x:c>
      <x:c r="S346" s="726"/>
      <x:c r="T346" s="729" t="s">
        <x:v>6965</x:v>
      </x:c>
    </x:row>
    <x:row r="347" spans="1:20" s="273" customFormat="1" hidden="1" customHeight="1">
      <x:c r="A347" s="720" t="s">
        <x:v>2439</x:v>
      </x:c>
      <x:c r="B347" s="731" t="s">
        <x:v>374</x:v>
      </x:c>
      <x:c r="C347" s="722" t="s">
        <x:v>2687</x:v>
      </x:c>
      <x:c r="D347" s="728">
        <x:f t="shared" si="56"/>
        <x:v>3150</x:v>
      </x:c>
      <x:c r="E347" s="724" t="s">
        <x:v>1156</x:v>
      </x:c>
      <x:c r="F347" s="724" t="s">
        <x:v>1091</x:v>
      </x:c>
      <x:c r="G347" s="724" t="s">
        <x:v>1161</x:v>
      </x:c>
      <x:c r="H347" s="764" t="s">
        <x:v>1167</x:v>
      </x:c>
      <x:c r="I347" s="724">
        <x:v>1996</x:v>
      </x:c>
      <x:c r="J347" s="724" t="s">
        <x:v>484</x:v>
      </x:c>
      <x:c r="K347" s="724"/>
      <x:c r="L347" s="727">
        <x:v>3150</x:v>
      </x:c>
      <x:c r="M347" s="727"/>
      <x:c r="N347" s="727">
        <x:v>3150</x:v>
      </x:c>
      <x:c r="O347" s="728"/>
      <x:c r="P347" s="727"/>
      <x:c r="Q347" s="727"/>
      <x:c r="R347" s="727">
        <x:v>3150</x:v>
      </x:c>
      <x:c r="S347" s="728"/>
      <x:c r="T347" s="729"/>
    </x:row>
    <x:row r="348" spans="1:20" s="273" customFormat="1" hidden="1" customHeight="1">
      <x:c r="A348" s="720" t="s">
        <x:v>2439</x:v>
      </x:c>
      <x:c r="B348" s="731" t="s">
        <x:v>545</x:v>
      </x:c>
      <x:c r="C348" s="722" t="s">
        <x:v>6379</x:v>
      </x:c>
      <x:c r="D348" s="728">
        <x:f t="shared" si="56"/>
        <x:v>1486.8</x:v>
      </x:c>
      <x:c r="E348" s="724" t="s">
        <x:v>1108</x:v>
      </x:c>
      <x:c r="F348" s="724" t="s">
        <x:v>527</x:v>
      </x:c>
      <x:c r="G348" s="724" t="s">
        <x:v>1143</x:v>
      </x:c>
      <x:c r="H348" s="764" t="s">
        <x:v>527</x:v>
      </x:c>
      <x:c r="I348" s="724">
        <x:v>2001</x:v>
      </x:c>
      <x:c r="J348" s="724" t="s">
        <x:v>527</x:v>
      </x:c>
      <x:c r="K348" s="724"/>
      <x:c r="L348" s="727">
        <x:v>1486.8</x:v>
      </x:c>
      <x:c r="M348" s="727"/>
      <x:c r="N348" s="727">
        <x:v>1486.8</x:v>
      </x:c>
      <x:c r="O348" s="728"/>
      <x:c r="P348" s="727"/>
      <x:c r="Q348" s="727"/>
      <x:c r="R348" s="727">
        <x:v>1486.8</x:v>
      </x:c>
      <x:c r="S348" s="728"/>
      <x:c r="T348" s="729" t="s">
        <x:v>2537</x:v>
      </x:c>
    </x:row>
    <x:row r="349" spans="1:20" s="273" customFormat="1" hidden="1" customHeight="1">
      <x:c r="A349" s="720" t="s">
        <x:v>2439</x:v>
      </x:c>
      <x:c r="B349" s="731" t="s">
        <x:v>2646</x:v>
      </x:c>
      <x:c r="C349" s="722" t="s">
        <x:v>7004</x:v>
      </x:c>
      <x:c r="D349" s="728">
        <x:f t="shared" si="56"/>
        <x:v>3644.4000000000001</x:v>
      </x:c>
      <x:c r="E349" s="724" t="s">
        <x:v>1162</x:v>
      </x:c>
      <x:c r="F349" s="766" t="s">
        <x:v>5682</x:v>
      </x:c>
      <x:c r="G349" s="724" t="s">
        <x:v>1115</x:v>
      </x:c>
      <x:c r="H349" s="766" t="s">
        <x:v>1159</x:v>
      </x:c>
      <x:c r="I349" s="716" t="s">
        <x:v>6746</x:v>
      </x:c>
      <x:c r="J349" s="724" t="s">
        <x:v>5682</x:v>
      </x:c>
      <x:c r="K349" s="724"/>
      <x:c r="L349" s="727">
        <x:v>3644.4000000000001</x:v>
      </x:c>
      <x:c r="M349" s="727"/>
      <x:c r="N349" s="727">
        <x:v>3644.4000000000001</x:v>
      </x:c>
      <x:c r="O349" s="728"/>
      <x:c r="P349" s="727"/>
      <x:c r="Q349" s="727"/>
      <x:c r="R349" s="727">
        <x:v>3644.4000000000001</x:v>
      </x:c>
      <x:c r="S349" s="728"/>
      <x:c r="T349" s="729" t="s">
        <x:v>5905</x:v>
      </x:c>
    </x:row>
    <x:row r="350" spans="1:20" s="273" customFormat="1" hidden="1" customHeight="1">
      <x:c r="A350" s="720" t="s">
        <x:v>2439</x:v>
      </x:c>
      <x:c r="B350" s="731" t="s">
        <x:v>4115</x:v>
      </x:c>
      <x:c r="C350" s="722" t="s">
        <x:v>4002</x:v>
      </x:c>
      <x:c r="D350" s="728">
        <x:f t="shared" si="56"/>
        <x:v>2074</x:v>
      </x:c>
      <x:c r="E350" s="724" t="s">
        <x:v>1160</x:v>
      </x:c>
      <x:c r="F350" s="724" t="s">
        <x:v>3452</x:v>
      </x:c>
      <x:c r="G350" s="724" t="s">
        <x:v>1650</x:v>
      </x:c>
      <x:c r="H350" s="765" t="s">
        <x:v>219</x:v>
      </x:c>
      <x:c r="I350" s="724"/>
      <x:c r="J350" s="724" t="s">
        <x:v>2013</x:v>
      </x:c>
      <x:c r="K350" s="724"/>
      <x:c r="L350" s="727"/>
      <x:c r="M350" s="727">
        <x:v>2074</x:v>
      </x:c>
      <x:c r="N350" s="727"/>
      <x:c r="O350" s="727">
        <x:v>2074</x:v>
      </x:c>
      <x:c r="P350" s="727"/>
      <x:c r="Q350" s="727"/>
      <x:c r="R350" s="727">
        <x:v>2074</x:v>
      </x:c>
      <x:c r="S350" s="727"/>
      <x:c r="T350" s="729" t="s">
        <x:v>6062</x:v>
      </x:c>
    </x:row>
    <x:row r="351" spans="1:20" s="273" customFormat="1" hidden="1" customHeight="1">
      <x:c r="A351" s="720" t="s">
        <x:v>2439</x:v>
      </x:c>
      <x:c r="B351" s="731" t="s">
        <x:v>4019</x:v>
      </x:c>
      <x:c r="C351" s="722" t="s">
        <x:v>6398</x:v>
      </x:c>
      <x:c r="D351" s="728">
        <x:f t="shared" si="56"/>
        <x:v>2048.0999999999999</x:v>
      </x:c>
      <x:c r="E351" s="724" t="s">
        <x:v>4954</x:v>
      </x:c>
      <x:c r="F351" s="724" t="s">
        <x:v>4571</x:v>
      </x:c>
      <x:c r="G351" s="724" t="s">
        <x:v>1186</x:v>
      </x:c>
      <x:c r="H351" s="764" t="s">
        <x:v>4954</x:v>
      </x:c>
      <x:c r="I351" s="724">
        <x:v>1997</x:v>
      </x:c>
      <x:c r="J351" s="724" t="s">
        <x:v>4571</x:v>
      </x:c>
      <x:c r="K351" s="724"/>
      <x:c r="L351" s="727">
        <x:v>2048.0999999999999</x:v>
      </x:c>
      <x:c r="M351" s="727"/>
      <x:c r="N351" s="727">
        <x:v>2048.0999999999999</x:v>
      </x:c>
      <x:c r="O351" s="728"/>
      <x:c r="P351" s="727"/>
      <x:c r="Q351" s="727"/>
      <x:c r="R351" s="727">
        <x:v>2048.0999999999999</x:v>
      </x:c>
      <x:c r="S351" s="728"/>
      <x:c r="T351" s="729" t="s">
        <x:v>2681</x:v>
      </x:c>
    </x:row>
    <x:row r="352" spans="1:20" s="273" customFormat="1" hidden="1" customHeight="1">
      <x:c r="A352" s="720" t="s">
        <x:v>2439</x:v>
      </x:c>
      <x:c r="B352" s="731" t="s">
        <x:v>1481</x:v>
      </x:c>
      <x:c r="C352" s="722" t="s">
        <x:v>2648</x:v>
      </x:c>
      <x:c r="D352" s="728">
        <x:f t="shared" si="56"/>
        <x:v>1701.3</x:v>
      </x:c>
      <x:c r="E352" s="724" t="s">
        <x:v>1348</x:v>
      </x:c>
      <x:c r="F352" s="724" t="s">
        <x:v>4823</x:v>
      </x:c>
      <x:c r="G352" s="724" t="s">
        <x:v>4823</x:v>
      </x:c>
      <x:c r="H352" s="724" t="s">
        <x:v>4823</x:v>
      </x:c>
      <x:c r="I352" s="724">
        <x:v>1991</x:v>
      </x:c>
      <x:c r="J352" s="724" t="s">
        <x:v>4823</x:v>
      </x:c>
      <x:c r="K352" s="724"/>
      <x:c r="L352" s="727">
        <x:v>1701.3</x:v>
      </x:c>
      <x:c r="M352" s="727"/>
      <x:c r="N352" s="727">
        <x:v>1701.3</x:v>
      </x:c>
      <x:c r="O352" s="728"/>
      <x:c r="P352" s="727"/>
      <x:c r="Q352" s="727"/>
      <x:c r="R352" s="727">
        <x:v>1701.3</x:v>
      </x:c>
      <x:c r="S352" s="728"/>
      <x:c r="T352" s="729"/>
    </x:row>
    <x:row r="353" spans="1:20" s="273" customFormat="1" hidden="1" customHeight="1">
      <x:c r="A353" s="720" t="s">
        <x:v>2439</x:v>
      </x:c>
      <x:c r="B353" s="731" t="s">
        <x:v>1504</x:v>
      </x:c>
      <x:c r="C353" s="722" t="s">
        <x:v>6394</x:v>
      </x:c>
      <x:c r="D353" s="728">
        <x:f t="shared" si="56"/>
        <x:v>1514.7</x:v>
      </x:c>
      <x:c r="E353" s="724" t="s">
        <x:v>1348</x:v>
      </x:c>
      <x:c r="F353" s="724" t="s">
        <x:v>4823</x:v>
      </x:c>
      <x:c r="G353" s="724" t="s">
        <x:v>4823</x:v>
      </x:c>
      <x:c r="H353" s="724" t="s">
        <x:v>4823</x:v>
      </x:c>
      <x:c r="I353" s="724">
        <x:v>1991</x:v>
      </x:c>
      <x:c r="J353" s="724" t="s">
        <x:v>7547</x:v>
      </x:c>
      <x:c r="K353" s="724"/>
      <x:c r="L353" s="727">
        <x:v>1514.7</x:v>
      </x:c>
      <x:c r="M353" s="727"/>
      <x:c r="N353" s="727">
        <x:v>1514.7</x:v>
      </x:c>
      <x:c r="O353" s="728"/>
      <x:c r="P353" s="727"/>
      <x:c r="Q353" s="727"/>
      <x:c r="R353" s="727">
        <x:v>1514.7</x:v>
      </x:c>
      <x:c r="S353" s="728"/>
      <x:c r="T353" s="729"/>
    </x:row>
    <x:row r="354" spans="1:20" s="273" customFormat="1" hidden="1" customHeight="1">
      <x:c r="A354" s="720" t="s">
        <x:v>2439</x:v>
      </x:c>
      <x:c r="B354" s="731" t="s">
        <x:v>2674</x:v>
      </x:c>
      <x:c r="C354" s="722" t="s">
        <x:v>6094</x:v>
      </x:c>
      <x:c r="D354" s="728">
        <x:f t="shared" si="56"/>
        <x:v>2378.8000000000002</x:v>
      </x:c>
      <x:c r="E354" s="724" t="s">
        <x:v>406</x:v>
      </x:c>
      <x:c r="F354" s="724" t="s">
        <x:v>5725</x:v>
      </x:c>
      <x:c r="G354" s="724" t="s">
        <x:v>5725</x:v>
      </x:c>
      <x:c r="H354" s="764" t="s">
        <x:v>5744</x:v>
      </x:c>
      <x:c r="I354" s="724">
        <x:v>2007</x:v>
      </x:c>
      <x:c r="J354" s="724" t="s">
        <x:v>5725</x:v>
      </x:c>
      <x:c r="K354" s="724"/>
      <x:c r="L354" s="727">
        <x:v>2378.8000000000002</x:v>
      </x:c>
      <x:c r="M354" s="727"/>
      <x:c r="N354" s="727">
        <x:v>2378.8000000000002</x:v>
      </x:c>
      <x:c r="O354" s="728"/>
      <x:c r="P354" s="727"/>
      <x:c r="Q354" s="727"/>
      <x:c r="R354" s="727">
        <x:v>2378.8000000000002</x:v>
      </x:c>
      <x:c r="S354" s="728"/>
      <x:c r="T354" s="729"/>
    </x:row>
    <x:row r="355" spans="1:20" s="273" customFormat="1" hidden="1" customHeight="1">
      <x:c r="A355" s="720" t="s">
        <x:v>2439</x:v>
      </x:c>
      <x:c r="B355" s="731" t="s">
        <x:v>370</x:v>
      </x:c>
      <x:c r="C355" s="722" t="s">
        <x:v>6374</x:v>
      </x:c>
      <x:c r="D355" s="728">
        <x:f t="shared" si="56"/>
        <x:v>1500.2</x:v>
      </x:c>
      <x:c r="E355" s="724" t="s">
        <x:v>3169</x:v>
      </x:c>
      <x:c r="F355" s="724" t="s">
        <x:v>397</x:v>
      </x:c>
      <x:c r="G355" s="724" t="s">
        <x:v>1186</x:v>
      </x:c>
      <x:c r="H355" s="764" t="s">
        <x:v>1343</x:v>
      </x:c>
      <x:c r="I355" s="724">
        <x:v>2002</x:v>
      </x:c>
      <x:c r="J355" s="724" t="s">
        <x:v>4564</x:v>
      </x:c>
      <x:c r="K355" s="724"/>
      <x:c r="L355" s="727">
        <x:v>1500.2</x:v>
      </x:c>
      <x:c r="M355" s="727"/>
      <x:c r="N355" s="727">
        <x:v>1500.2</x:v>
      </x:c>
      <x:c r="O355" s="728"/>
      <x:c r="P355" s="727"/>
      <x:c r="Q355" s="727"/>
      <x:c r="R355" s="727">
        <x:v>1500.2</x:v>
      </x:c>
      <x:c r="S355" s="728"/>
      <x:c r="T355" s="729" t="s">
        <x:v>2681</x:v>
      </x:c>
    </x:row>
    <x:row r="356" spans="1:20" s="273" customFormat="1" hidden="1" customHeight="1">
      <x:c r="A356" s="720" t="s">
        <x:v>2439</x:v>
      </x:c>
      <x:c r="B356" s="750" t="s">
        <x:v>2726</x:v>
      </x:c>
      <x:c r="C356" s="722" t="s">
        <x:v>5915</x:v>
      </x:c>
      <x:c r="D356" s="728">
        <x:f t="shared" si="56"/>
        <x:v>3841</x:v>
      </x:c>
      <x:c r="E356" s="716" t="s">
        <x:v>1647</x:v>
      </x:c>
      <x:c r="F356" s="716" t="s">
        <x:v>384</x:v>
      </x:c>
      <x:c r="G356" s="724" t="s">
        <x:v>5804</x:v>
      </x:c>
      <x:c r="H356" s="765" t="s">
        <x:v>1145</x:v>
      </x:c>
      <x:c r="I356" s="724"/>
      <x:c r="J356" s="724" t="s">
        <x:v>5804</x:v>
      </x:c>
      <x:c r="K356" s="724"/>
      <x:c r="L356" s="727"/>
      <x:c r="M356" s="767">
        <x:v>3841</x:v>
      </x:c>
      <x:c r="N356" s="727"/>
      <x:c r="O356" s="767">
        <x:v>3841</x:v>
      </x:c>
      <x:c r="P356" s="767"/>
      <x:c r="Q356" s="767"/>
      <x:c r="R356" s="767">
        <x:v>3841</x:v>
      </x:c>
      <x:c r="S356" s="728"/>
      <x:c r="T356" s="768" t="s">
        <x:v>6972</x:v>
      </x:c>
    </x:row>
    <x:row r="357" spans="1:20" s="273" customFormat="1" hidden="1" customHeight="1">
      <x:c r="A357" s="720" t="s">
        <x:v>2439</x:v>
      </x:c>
      <x:c r="B357" s="731" t="s">
        <x:v>2649</x:v>
      </x:c>
      <x:c r="C357" s="722" t="s">
        <x:v>6104</x:v>
      </x:c>
      <x:c r="D357" s="728">
        <x:f t="shared" si="56"/>
        <x:v>2105.3000000000002</x:v>
      </x:c>
      <x:c r="E357" s="724" t="s">
        <x:v>1350</x:v>
      </x:c>
      <x:c r="F357" s="724" t="s">
        <x:v>1350</x:v>
      </x:c>
      <x:c r="G357" s="724" t="s">
        <x:v>1269</x:v>
      </x:c>
      <x:c r="H357" s="764" t="s">
        <x:v>1137</x:v>
      </x:c>
      <x:c r="I357" s="724">
        <x:v>2003</x:v>
      </x:c>
      <x:c r="J357" s="724" t="s">
        <x:v>1269</x:v>
      </x:c>
      <x:c r="K357" s="724"/>
      <x:c r="L357" s="727">
        <x:v>2105.3000000000002</x:v>
      </x:c>
      <x:c r="M357" s="727"/>
      <x:c r="N357" s="727">
        <x:v>2105.3000000000002</x:v>
      </x:c>
      <x:c r="O357" s="728"/>
      <x:c r="P357" s="727"/>
      <x:c r="Q357" s="727"/>
      <x:c r="R357" s="727">
        <x:v>2105.3000000000002</x:v>
      </x:c>
      <x:c r="S357" s="728"/>
      <x:c r="T357" s="729"/>
    </x:row>
    <x:row r="358" spans="1:20" s="273" customFormat="1" hidden="1" customHeight="1">
      <x:c r="A358" s="720" t="s">
        <x:v>2439</x:v>
      </x:c>
      <x:c r="B358" s="731" t="s">
        <x:v>2529</x:v>
      </x:c>
      <x:c r="C358" s="722" t="s">
        <x:v>2663</x:v>
      </x:c>
      <x:c r="D358" s="728">
        <x:f t="shared" si="56"/>
        <x:v>3439.3000000000002</x:v>
      </x:c>
      <x:c r="E358" s="724" t="s">
        <x:v>4809</x:v>
      </x:c>
      <x:c r="F358" s="724" t="s">
        <x:v>1149</x:v>
      </x:c>
      <x:c r="G358" s="724" t="s">
        <x:v>4809</x:v>
      </x:c>
      <x:c r="H358" s="766" t="s">
        <x:v>4809</x:v>
      </x:c>
      <x:c r="I358" s="724"/>
      <x:c r="J358" s="724" t="s">
        <x:v>1149</x:v>
      </x:c>
      <x:c r="K358" s="724"/>
      <x:c r="L358" s="727">
        <x:v>3439.3000000000002</x:v>
      </x:c>
      <x:c r="M358" s="727"/>
      <x:c r="N358" s="727">
        <x:v>3439.3000000000002</x:v>
      </x:c>
      <x:c r="O358" s="728"/>
      <x:c r="P358" s="727"/>
      <x:c r="Q358" s="727"/>
      <x:c r="R358" s="727">
        <x:v>3439.3000000000002</x:v>
      </x:c>
      <x:c r="S358" s="728"/>
      <x:c r="T358" s="729"/>
    </x:row>
    <x:row r="359" spans="1:20" s="273" customFormat="1" hidden="1" customHeight="1">
      <x:c r="A359" s="720" t="s">
        <x:v>2439</x:v>
      </x:c>
      <x:c r="B359" s="731" t="s">
        <x:v>6933</x:v>
      </x:c>
      <x:c r="C359" s="722" t="s">
        <x:v>6075</x:v>
      </x:c>
      <x:c r="D359" s="728">
        <x:f t="shared" si="56"/>
        <x:v>3784.9000000000001</x:v>
      </x:c>
      <x:c r="E359" s="754" t="s">
        <x:v>3178</x:v>
      </x:c>
      <x:c r="F359" s="754" t="s">
        <x:v>1324</x:v>
      </x:c>
      <x:c r="G359" s="724" t="s">
        <x:v>1268</x:v>
      </x:c>
      <x:c r="H359" s="502" t="s">
        <x:v>3419</x:v>
      </x:c>
      <x:c r="I359" s="753"/>
      <x:c r="J359" s="754" t="s">
        <x:v>1324</x:v>
      </x:c>
      <x:c r="K359" s="724"/>
      <x:c r="L359" s="727"/>
      <x:c r="M359" s="767">
        <x:v>3784.9000000000001</x:v>
      </x:c>
      <x:c r="N359" s="767"/>
      <x:c r="O359" s="767">
        <x:v>3784.9000000000001</x:v>
      </x:c>
      <x:c r="P359" s="767"/>
      <x:c r="Q359" s="767"/>
      <x:c r="R359" s="767">
        <x:v>3784.9000000000001</x:v>
      </x:c>
      <x:c r="S359" s="728"/>
      <x:c r="T359" s="768" t="s">
        <x:v>1486</x:v>
      </x:c>
    </x:row>
    <x:row r="360" spans="1:20" s="273" customFormat="1" hidden="1" customHeight="1">
      <x:c r="A360" s="720" t="s">
        <x:v>2439</x:v>
      </x:c>
      <x:c r="B360" s="750" t="s">
        <x:v>6140</x:v>
      </x:c>
      <x:c r="C360" s="722" t="s">
        <x:v>1636</x:v>
      </x:c>
      <x:c r="D360" s="728" t="str">
        <x:f t="shared" si="56"/>
        <x:v>오답</x:v>
      </x:c>
      <x:c r="E360" s="716" t="s">
        <x:v>4001</x:v>
      </x:c>
      <x:c r="F360" s="716" t="s">
        <x:v>4001</x:v>
      </x:c>
      <x:c r="G360" s="724" t="s">
        <x:v>21</x:v>
      </x:c>
      <x:c r="H360" s="724" t="s">
        <x:v>21</x:v>
      </x:c>
      <x:c r="I360" s="724"/>
      <x:c r="J360" s="724" t="s">
        <x:v>21</x:v>
      </x:c>
      <x:c r="K360" s="724"/>
      <x:c r="L360" s="727"/>
      <x:c r="M360" s="767">
        <x:v>1085</x:v>
      </x:c>
      <x:c r="N360" s="727"/>
      <x:c r="O360" s="767"/>
      <x:c r="P360" s="767"/>
      <x:c r="Q360" s="767">
        <x:v>1085</x:v>
      </x:c>
      <x:c r="R360" s="728"/>
      <x:c r="S360" s="767">
        <x:v>1085</x:v>
      </x:c>
      <x:c r="T360" s="768" t="s">
        <x:v>6954</x:v>
      </x:c>
    </x:row>
    <x:row r="361" spans="1:20" s="273" customFormat="1" hidden="1" customHeight="1">
      <x:c r="A361" s="720" t="s">
        <x:v>2439</x:v>
      </x:c>
      <x:c r="B361" s="721" t="s">
        <x:v>6945</x:v>
      </x:c>
      <x:c r="C361" s="722" t="s">
        <x:v>1651</x:v>
      </x:c>
      <x:c r="D361" s="728" t="str">
        <x:f t="shared" si="56"/>
        <x:v>오답</x:v>
      </x:c>
      <x:c r="E361" s="716" t="s">
        <x:v>1195</x:v>
      </x:c>
      <x:c r="F361" s="716" t="s">
        <x:v>1195</x:v>
      </x:c>
      <x:c r="G361" s="724" t="s">
        <x:v>1147</x:v>
      </x:c>
      <x:c r="H361" s="770" t="s">
        <x:v>21</x:v>
      </x:c>
      <x:c r="I361" s="724"/>
      <x:c r="J361" s="724" t="s">
        <x:v>1147</x:v>
      </x:c>
      <x:c r="K361" s="724"/>
      <x:c r="L361" s="727"/>
      <x:c r="M361" s="767">
        <x:v>1801</x:v>
      </x:c>
      <x:c r="N361" s="727"/>
      <x:c r="O361" s="767"/>
      <x:c r="P361" s="767"/>
      <x:c r="Q361" s="767">
        <x:v>1801</x:v>
      </x:c>
      <x:c r="R361" s="728"/>
      <x:c r="S361" s="767">
        <x:v>1801</x:v>
      </x:c>
      <x:c r="T361" s="768" t="s">
        <x:v>6948</x:v>
      </x:c>
    </x:row>
    <x:row r="362" spans="1:20" s="273" customFormat="1" hidden="1" customHeight="1">
      <x:c r="A362" s="720" t="s">
        <x:v>2439</x:v>
      </x:c>
      <x:c r="B362" s="731" t="s">
        <x:v>1439</x:v>
      </x:c>
      <x:c r="C362" s="722" t="s">
        <x:v>529</x:v>
      </x:c>
      <x:c r="D362" s="728" t="str">
        <x:f t="shared" si="56"/>
        <x:v>오답</x:v>
      </x:c>
      <x:c r="E362" s="724" t="s">
        <x:v>7520</x:v>
      </x:c>
      <x:c r="F362" s="724" t="s">
        <x:v>516</x:v>
      </x:c>
      <x:c r="G362" s="724" t="s">
        <x:v>1617</x:v>
      </x:c>
      <x:c r="H362" s="764" t="s">
        <x:v>3605</x:v>
      </x:c>
      <x:c r="I362" s="724"/>
      <x:c r="J362" s="724" t="s">
        <x:v>140</x:v>
      </x:c>
      <x:c r="K362" s="724"/>
      <x:c r="L362" s="727">
        <x:v>10187</x:v>
      </x:c>
      <x:c r="M362" s="727">
        <x:v>1882</x:v>
      </x:c>
      <x:c r="N362" s="727">
        <x:v>10187</x:v>
      </x:c>
      <x:c r="O362" s="727"/>
      <x:c r="P362" s="727"/>
      <x:c r="Q362" s="727">
        <x:v>1882</x:v>
      </x:c>
      <x:c r="R362" s="727">
        <x:f>10187+1882</x:f>
        <x:v>12069</x:v>
      </x:c>
      <x:c r="S362" s="728"/>
      <x:c r="T362" s="729"/>
    </x:row>
    <x:row r="363" spans="1:20" s="273" customFormat="1" hidden="1" customHeight="1">
      <x:c r="A363" s="720" t="s">
        <x:v>2439</x:v>
      </x:c>
      <x:c r="B363" s="731" t="s">
        <x:v>493</x:v>
      </x:c>
      <x:c r="C363" s="722" t="s">
        <x:v>6706</x:v>
      </x:c>
      <x:c r="D363" s="728">
        <x:f t="shared" si="56"/>
        <x:v>2178.8000000000002</x:v>
      </x:c>
      <x:c r="E363" s="724" t="s">
        <x:v>3169</x:v>
      </x:c>
      <x:c r="F363" s="724" t="s">
        <x:v>397</x:v>
      </x:c>
      <x:c r="G363" s="724" t="s">
        <x:v>1186</x:v>
      </x:c>
      <x:c r="H363" s="764" t="s">
        <x:v>1343</x:v>
      </x:c>
      <x:c r="I363" s="724"/>
      <x:c r="J363" s="724" t="s">
        <x:v>1186</x:v>
      </x:c>
      <x:c r="K363" s="724"/>
      <x:c r="L363" s="727">
        <x:v>2178.8000000000002</x:v>
      </x:c>
      <x:c r="M363" s="727"/>
      <x:c r="N363" s="727">
        <x:v>2178.8000000000002</x:v>
      </x:c>
      <x:c r="O363" s="728"/>
      <x:c r="P363" s="727"/>
      <x:c r="Q363" s="727"/>
      <x:c r="R363" s="727">
        <x:v>2178.8000000000002</x:v>
      </x:c>
      <x:c r="S363" s="728"/>
      <x:c r="T363" s="729" t="s">
        <x:v>2681</x:v>
      </x:c>
    </x:row>
    <x:row r="364" spans="1:20" s="273" customFormat="1" hidden="1" customHeight="1">
      <x:c r="A364" s="720" t="s">
        <x:v>2439</x:v>
      </x:c>
      <x:c r="B364" s="721" t="s">
        <x:v>4173</x:v>
      </x:c>
      <x:c r="C364" s="722" t="s">
        <x:v>1616</x:v>
      </x:c>
      <x:c r="D364" s="728" t="str">
        <x:f t="shared" si="56"/>
        <x:v>오답</x:v>
      </x:c>
      <x:c r="E364" s="716" t="s">
        <x:v>5629</x:v>
      </x:c>
      <x:c r="F364" s="716" t="s">
        <x:v>1237</x:v>
      </x:c>
      <x:c r="G364" s="716" t="s">
        <x:v>1148</x:v>
      </x:c>
      <x:c r="H364" s="724" t="s">
        <x:v>3254</x:v>
      </x:c>
      <x:c r="I364" s="724"/>
      <x:c r="J364" s="724" t="s">
        <x:v>21</x:v>
      </x:c>
      <x:c r="K364" s="724"/>
      <x:c r="L364" s="727"/>
      <x:c r="M364" s="767">
        <x:v>8785.2999999999993</x:v>
      </x:c>
      <x:c r="N364" s="727"/>
      <x:c r="O364" s="767"/>
      <x:c r="P364" s="767"/>
      <x:c r="Q364" s="767">
        <x:v>8785.2999999999993</x:v>
      </x:c>
      <x:c r="R364" s="767">
        <x:v>8785.2999999999993</x:v>
      </x:c>
      <x:c r="S364" s="767"/>
      <x:c r="T364" s="729" t="s">
        <x:v>3415</x:v>
      </x:c>
    </x:row>
    <x:row r="365" spans="1:20" s="273" customFormat="1" hidden="1" customHeight="1">
      <x:c r="A365" s="720" t="s">
        <x:v>2439</x:v>
      </x:c>
      <x:c r="B365" s="721" t="s">
        <x:v>403</x:v>
      </x:c>
      <x:c r="C365" s="722" t="s">
        <x:v>1611</x:v>
      </x:c>
      <x:c r="D365" s="728" t="str">
        <x:f t="shared" si="56"/>
        <x:v>오답</x:v>
      </x:c>
      <x:c r="E365" s="716" t="s">
        <x:v>5629</x:v>
      </x:c>
      <x:c r="F365" s="716" t="s">
        <x:v>1237</x:v>
      </x:c>
      <x:c r="G365" s="724" t="s">
        <x:v>1116</x:v>
      </x:c>
      <x:c r="H365" s="724" t="s">
        <x:v>3254</x:v>
      </x:c>
      <x:c r="I365" s="724"/>
      <x:c r="J365" s="724" t="s">
        <x:v>21</x:v>
      </x:c>
      <x:c r="K365" s="724"/>
      <x:c r="L365" s="727"/>
      <x:c r="M365" s="767">
        <x:v>3238.8000000000002</x:v>
      </x:c>
      <x:c r="N365" s="727"/>
      <x:c r="O365" s="767"/>
      <x:c r="P365" s="767"/>
      <x:c r="Q365" s="767">
        <x:v>3238.8000000000002</x:v>
      </x:c>
      <x:c r="R365" s="767">
        <x:v>3238.8000000000002</x:v>
      </x:c>
      <x:c r="S365" s="767"/>
      <x:c r="T365" s="729" t="s">
        <x:v>3415</x:v>
      </x:c>
    </x:row>
    <x:row r="366" spans="1:20" s="273" customFormat="1" hidden="1" customHeight="1">
      <x:c r="A366" s="720" t="s">
        <x:v>2439</x:v>
      </x:c>
      <x:c r="B366" s="731" t="s">
        <x:v>2527</x:v>
      </x:c>
      <x:c r="C366" s="722" t="s">
        <x:v>2475</x:v>
      </x:c>
      <x:c r="D366" s="728">
        <x:f t="shared" si="56"/>
        <x:v>7974.1999999999998</x:v>
      </x:c>
      <x:c r="E366" s="724" t="s">
        <x:v>1117</x:v>
      </x:c>
      <x:c r="F366" s="724" t="s">
        <x:v>4768</x:v>
      </x:c>
      <x:c r="G366" s="724" t="s">
        <x:v>4780</x:v>
      </x:c>
      <x:c r="H366" s="724" t="s">
        <x:v>4780</x:v>
      </x:c>
      <x:c r="I366" s="724">
        <x:v>1982</x:v>
      </x:c>
      <x:c r="J366" s="724" t="s">
        <x:v>4780</x:v>
      </x:c>
      <x:c r="K366" s="724"/>
      <x:c r="L366" s="727">
        <x:v>7974.1999999999998</x:v>
      </x:c>
      <x:c r="M366" s="727"/>
      <x:c r="N366" s="727">
        <x:v>7974.1999999999998</x:v>
      </x:c>
      <x:c r="O366" s="728"/>
      <x:c r="P366" s="727"/>
      <x:c r="Q366" s="727"/>
      <x:c r="R366" s="727">
        <x:v>7974.1999999999998</x:v>
      </x:c>
      <x:c r="S366" s="728"/>
      <x:c r="T366" s="729" t="s">
        <x:v>6383</x:v>
      </x:c>
    </x:row>
    <x:row r="367" spans="1:20" s="273" customFormat="1" hidden="1" customHeight="1">
      <x:c r="A367" s="720" t="s">
        <x:v>2439</x:v>
      </x:c>
      <x:c r="B367" s="731" t="s">
        <x:v>504</x:v>
      </x:c>
      <x:c r="C367" s="722" t="s">
        <x:v>6112</x:v>
      </x:c>
      <x:c r="D367" s="728">
        <x:f t="shared" si="56"/>
        <x:v>1800.3</x:v>
      </x:c>
      <x:c r="E367" s="724" t="s">
        <x:v>1108</x:v>
      </x:c>
      <x:c r="F367" s="724" t="s">
        <x:v>527</x:v>
      </x:c>
      <x:c r="G367" s="724" t="s">
        <x:v>1143</x:v>
      </x:c>
      <x:c r="H367" s="764" t="s">
        <x:v>542</x:v>
      </x:c>
      <x:c r="I367" s="724">
        <x:v>2002</x:v>
      </x:c>
      <x:c r="J367" s="724" t="s">
        <x:v>1143</x:v>
      </x:c>
      <x:c r="K367" s="724"/>
      <x:c r="L367" s="727">
        <x:v>1800.3</x:v>
      </x:c>
      <x:c r="M367" s="727"/>
      <x:c r="N367" s="727">
        <x:v>1800.3</x:v>
      </x:c>
      <x:c r="O367" s="728"/>
      <x:c r="P367" s="727"/>
      <x:c r="Q367" s="727"/>
      <x:c r="R367" s="727">
        <x:v>1800.3</x:v>
      </x:c>
      <x:c r="S367" s="728"/>
      <x:c r="T367" s="729" t="s">
        <x:v>2537</x:v>
      </x:c>
    </x:row>
    <x:row r="368" spans="1:20" s="273" customFormat="1" hidden="1" customHeight="1">
      <x:c r="A368" s="720" t="s">
        <x:v>2439</x:v>
      </x:c>
      <x:c r="B368" s="721" t="s">
        <x:v>6915</x:v>
      </x:c>
      <x:c r="C368" s="722" t="s">
        <x:v>4033</x:v>
      </x:c>
      <x:c r="D368" s="728">
        <x:f t="shared" si="56"/>
        <x:v>1980</x:v>
      </x:c>
      <x:c r="E368" s="716" t="s">
        <x:v>1612</x:v>
      </x:c>
      <x:c r="F368" s="716" t="s">
        <x:v>5564</x:v>
      </x:c>
      <x:c r="G368" s="724" t="s">
        <x:v>5699</x:v>
      </x:c>
      <x:c r="H368" s="765" t="s">
        <x:v>509</x:v>
      </x:c>
      <x:c r="I368" s="724"/>
      <x:c r="J368" s="716" t="s">
        <x:v>5673</x:v>
      </x:c>
      <x:c r="K368" s="724"/>
      <x:c r="L368" s="727"/>
      <x:c r="M368" s="767">
        <x:v>1980</x:v>
      </x:c>
      <x:c r="N368" s="727"/>
      <x:c r="O368" s="767">
        <x:v>1980</x:v>
      </x:c>
      <x:c r="P368" s="767"/>
      <x:c r="Q368" s="767"/>
      <x:c r="R368" s="767">
        <x:v>1980</x:v>
      </x:c>
      <x:c r="S368" s="767"/>
      <x:c r="T368" s="768" t="s">
        <x:v>5285</x:v>
      </x:c>
    </x:row>
    <x:row r="369" spans="1:20" s="273" customFormat="1" hidden="1" customHeight="1">
      <x:c r="A369" s="720" t="s">
        <x:v>2439</x:v>
      </x:c>
      <x:c r="B369" s="721" t="s">
        <x:v>6926</x:v>
      </x:c>
      <x:c r="C369" s="722" t="s">
        <x:v>1639</x:v>
      </x:c>
      <x:c r="D369" s="728">
        <x:f t="shared" si="56"/>
        <x:v>6685</x:v>
      </x:c>
      <x:c r="E369" s="716" t="s">
        <x:v>1132</x:v>
      </x:c>
      <x:c r="F369" s="754" t="s">
        <x:v>4294</x:v>
      </x:c>
      <x:c r="G369" s="724" t="s">
        <x:v>1618</x:v>
      </x:c>
      <x:c r="H369" s="765" t="s">
        <x:v>1169</x:v>
      </x:c>
      <x:c r="I369" s="724"/>
      <x:c r="J369" s="724" t="s">
        <x:v>1618</x:v>
      </x:c>
      <x:c r="K369" s="724"/>
      <x:c r="L369" s="727"/>
      <x:c r="M369" s="767">
        <x:v>6685</x:v>
      </x:c>
      <x:c r="N369" s="727"/>
      <x:c r="O369" s="767">
        <x:v>6685</x:v>
      </x:c>
      <x:c r="P369" s="767"/>
      <x:c r="Q369" s="767"/>
      <x:c r="R369" s="767">
        <x:v>6685</x:v>
      </x:c>
      <x:c r="S369" s="728"/>
      <x:c r="T369" s="768" t="s">
        <x:v>362</x:v>
      </x:c>
    </x:row>
    <x:row r="370" spans="1:20" s="273" customFormat="1" hidden="1" customHeight="1">
      <x:c r="A370" s="720" t="s">
        <x:v>2439</x:v>
      </x:c>
      <x:c r="B370" s="731" t="s">
        <x:v>4938</x:v>
      </x:c>
      <x:c r="C370" s="722" t="s">
        <x:v>6404</x:v>
      </x:c>
      <x:c r="D370" s="728">
        <x:f t="shared" si="56"/>
        <x:v>1503.9000000000001</x:v>
      </x:c>
      <x:c r="E370" s="724" t="s">
        <x:v>3169</x:v>
      </x:c>
      <x:c r="F370" s="724" t="s">
        <x:v>397</x:v>
      </x:c>
      <x:c r="G370" s="724" t="s">
        <x:v>1186</x:v>
      </x:c>
      <x:c r="H370" s="764" t="s">
        <x:v>1343</x:v>
      </x:c>
      <x:c r="I370" s="724">
        <x:v>2002</x:v>
      </x:c>
      <x:c r="J370" s="724"/>
      <x:c r="K370" s="724"/>
      <x:c r="L370" s="727">
        <x:v>1503.9000000000001</x:v>
      </x:c>
      <x:c r="M370" s="727"/>
      <x:c r="N370" s="727">
        <x:v>1503.9000000000001</x:v>
      </x:c>
      <x:c r="O370" s="728"/>
      <x:c r="P370" s="727"/>
      <x:c r="Q370" s="727"/>
      <x:c r="R370" s="727">
        <x:v>1503.9000000000001</x:v>
      </x:c>
      <x:c r="S370" s="728"/>
      <x:c r="T370" s="729" t="s">
        <x:v>2681</x:v>
      </x:c>
    </x:row>
    <x:row r="371" spans="1:20" s="273" customFormat="1" hidden="1" customHeight="1">
      <x:c r="A371" s="720" t="s">
        <x:v>2439</x:v>
      </x:c>
      <x:c r="B371" s="731" t="s">
        <x:v>4836</x:v>
      </x:c>
      <x:c r="C371" s="722" t="s">
        <x:v>2682</x:v>
      </x:c>
      <x:c r="D371" s="728">
        <x:f t="shared" si="56"/>
        <x:v>1182.9000000000001</x:v>
      </x:c>
      <x:c r="E371" s="724" t="s">
        <x:v>3169</x:v>
      </x:c>
      <x:c r="F371" s="724" t="s">
        <x:v>1343</x:v>
      </x:c>
      <x:c r="G371" s="724" t="s">
        <x:v>1186</x:v>
      </x:c>
      <x:c r="H371" s="764" t="s">
        <x:v>1343</x:v>
      </x:c>
      <x:c r="I371" s="724">
        <x:v>2002</x:v>
      </x:c>
      <x:c r="J371" s="724" t="s">
        <x:v>1343</x:v>
      </x:c>
      <x:c r="K371" s="774"/>
      <x:c r="L371" s="775">
        <x:v>1182.9000000000001</x:v>
      </x:c>
      <x:c r="M371" s="775"/>
      <x:c r="N371" s="775">
        <x:v>1182.9000000000001</x:v>
      </x:c>
      <x:c r="O371" s="776"/>
      <x:c r="P371" s="775"/>
      <x:c r="Q371" s="775"/>
      <x:c r="R371" s="775">
        <x:v>1182.9000000000001</x:v>
      </x:c>
      <x:c r="S371" s="776"/>
      <x:c r="T371" s="729" t="s">
        <x:v>2681</x:v>
      </x:c>
    </x:row>
    <x:row r="372" spans="1:20" s="273" customFormat="1" hidden="1" customHeight="1">
      <x:c r="A372" s="720" t="s">
        <x:v>2439</x:v>
      </x:c>
      <x:c r="B372" s="731" t="s">
        <x:v>1507</x:v>
      </x:c>
      <x:c r="C372" s="722" t="s">
        <x:v>6103</x:v>
      </x:c>
      <x:c r="D372" s="728">
        <x:f t="shared" si="56"/>
        <x:v>4611.3000000000002</x:v>
      </x:c>
      <x:c r="E372" s="724" t="s">
        <x:v>1242</x:v>
      </x:c>
      <x:c r="F372" s="724" t="s">
        <x:v>1258</x:v>
      </x:c>
      <x:c r="G372" s="774" t="s">
        <x:v>1258</x:v>
      </x:c>
      <x:c r="H372" s="764" t="s">
        <x:v>408</x:v>
      </x:c>
      <x:c r="I372" s="724">
        <x:v>2010</x:v>
      </x:c>
      <x:c r="J372" s="774" t="s">
        <x:v>1258</x:v>
      </x:c>
      <x:c r="K372" s="774"/>
      <x:c r="L372" s="775">
        <x:v>4611.3000000000002</x:v>
      </x:c>
      <x:c r="M372" s="775"/>
      <x:c r="N372" s="775">
        <x:v>4611.3000000000002</x:v>
      </x:c>
      <x:c r="O372" s="776"/>
      <x:c r="P372" s="775"/>
      <x:c r="Q372" s="775"/>
      <x:c r="R372" s="775">
        <x:v>4611.3000000000002</x:v>
      </x:c>
      <x:c r="S372" s="776"/>
      <x:c r="T372" s="729" t="s">
        <x:v>358</x:v>
      </x:c>
    </x:row>
    <x:row r="373" spans="1:20" s="273" customFormat="1" hidden="1" customHeight="1">
      <x:c r="A373" s="720" t="s">
        <x:v>2439</x:v>
      </x:c>
      <x:c r="B373" s="721" t="s">
        <x:v>6241</x:v>
      </x:c>
      <x:c r="C373" s="722" t="s">
        <x:v>1671</x:v>
      </x:c>
      <x:c r="D373" s="728">
        <x:f t="shared" si="56"/>
        <x:v>2347</x:v>
      </x:c>
      <x:c r="E373" s="716" t="s">
        <x:v>1155</x:v>
      </x:c>
      <x:c r="F373" s="716" t="s">
        <x:v>1133</x:v>
      </x:c>
      <x:c r="G373" s="724" t="s">
        <x:v>1669</x:v>
      </x:c>
      <x:c r="H373" s="765" t="s">
        <x:v>3172</x:v>
      </x:c>
      <x:c r="I373" s="724"/>
      <x:c r="J373" s="724" t="s">
        <x:v>1669</x:v>
      </x:c>
      <x:c r="K373" s="724"/>
      <x:c r="L373" s="727"/>
      <x:c r="M373" s="767">
        <x:v>2347</x:v>
      </x:c>
      <x:c r="N373" s="727"/>
      <x:c r="O373" s="767">
        <x:v>2347</x:v>
      </x:c>
      <x:c r="P373" s="767"/>
      <x:c r="Q373" s="767"/>
      <x:c r="R373" s="767">
        <x:v>2347</x:v>
      </x:c>
      <x:c r="S373" s="767"/>
      <x:c r="T373" s="768" t="s">
        <x:v>6987</x:v>
      </x:c>
    </x:row>
    <x:row r="374" spans="1:20" s="273" customFormat="1" hidden="1" customHeight="1">
      <x:c r="A374" s="720" t="s">
        <x:v>2439</x:v>
      </x:c>
      <x:c r="B374" s="731" t="s">
        <x:v>4174</x:v>
      </x:c>
      <x:c r="C374" s="722" t="s">
        <x:v>6089</x:v>
      </x:c>
      <x:c r="D374" s="728">
        <x:f t="shared" si="56"/>
        <x:v>2988</x:v>
      </x:c>
      <x:c r="E374" s="724" t="s">
        <x:v>1080</x:v>
      </x:c>
      <x:c r="F374" s="724" t="s">
        <x:v>1080</x:v>
      </x:c>
      <x:c r="G374" s="724" t="s">
        <x:v>1178</x:v>
      </x:c>
      <x:c r="H374" s="764" t="s">
        <x:v>408</x:v>
      </x:c>
      <x:c r="I374" s="724">
        <x:v>2008</x:v>
      </x:c>
      <x:c r="J374" s="724" t="s">
        <x:v>1178</x:v>
      </x:c>
      <x:c r="K374" s="724"/>
      <x:c r="L374" s="727">
        <x:v>2988</x:v>
      </x:c>
      <x:c r="M374" s="727"/>
      <x:c r="N374" s="727">
        <x:v>2988</x:v>
      </x:c>
      <x:c r="O374" s="728"/>
      <x:c r="P374" s="727"/>
      <x:c r="Q374" s="727"/>
      <x:c r="R374" s="727">
        <x:v>2988</x:v>
      </x:c>
      <x:c r="S374" s="728"/>
      <x:c r="T374" s="729" t="s">
        <x:v>1124</x:v>
      </x:c>
    </x:row>
    <x:row r="375" spans="1:20" s="273" customFormat="1" hidden="1" customHeight="1">
      <x:c r="A375" s="720" t="s">
        <x:v>2439</x:v>
      </x:c>
      <x:c r="B375" s="731" t="s">
        <x:v>2532</x:v>
      </x:c>
      <x:c r="C375" s="722" t="s">
        <x:v>6376</x:v>
      </x:c>
      <x:c r="D375" s="728">
        <x:f t="shared" si="56"/>
        <x:v>601.10000000000002</x:v>
      </x:c>
      <x:c r="E375" s="724" t="s">
        <x:v>3905</x:v>
      </x:c>
      <x:c r="F375" s="724" t="s">
        <x:v>1184</x:v>
      </x:c>
      <x:c r="G375" s="724" t="s">
        <x:v>3905</x:v>
      </x:c>
      <x:c r="H375" s="766" t="s">
        <x:v>1184</x:v>
      </x:c>
      <x:c r="I375" s="724">
        <x:v>1994</x:v>
      </x:c>
      <x:c r="J375" s="724" t="s">
        <x:v>1184</x:v>
      </x:c>
      <x:c r="K375" s="724"/>
      <x:c r="L375" s="727">
        <x:v>601.10000000000002</x:v>
      </x:c>
      <x:c r="M375" s="727"/>
      <x:c r="N375" s="727">
        <x:v>601.10000000000002</x:v>
      </x:c>
      <x:c r="O375" s="728"/>
      <x:c r="P375" s="727"/>
      <x:c r="Q375" s="727"/>
      <x:c r="R375" s="727">
        <x:v>601.10000000000002</x:v>
      </x:c>
      <x:c r="S375" s="728"/>
      <x:c r="T375" s="729"/>
    </x:row>
    <x:row r="376" spans="1:20" ht="69.950000000000003" hidden="1" customHeight="1">
      <x:c r="A376" s="1018" t="s">
        <x:v>40</x:v>
      </x:c>
      <x:c r="B376" s="979" t="s">
        <x:v>42</x:v>
      </x:c>
      <x:c r="C376" s="264" t="s">
        <x:v>2720</x:v>
      </x:c>
      <x:c r="D376" s="684">
        <x:f>SUM(D$378:D$437)</x:f>
        <x:v>216039.2000000001</x:v>
      </x:c>
      <x:c r="E376" s="303"/>
      <x:c r="F376" s="303"/>
      <x:c r="G376" s="303"/>
      <x:c r="H376" s="303"/>
      <x:c r="I376" s="303"/>
      <x:c r="J376" s="303"/>
      <x:c r="K376" s="684">
        <x:f t="shared" ref="K376:S376" si="57">SUM(K$378:K$437)</x:f>
        <x:v>0</x:v>
      </x:c>
      <x:c r="L376" s="684">
        <x:f t="shared" si="57"/>
        <x:v>246751.20000000007</x:v>
      </x:c>
      <x:c r="M376" s="684">
        <x:f t="shared" si="57"/>
        <x:v>5713</x:v>
      </x:c>
      <x:c r="N376" s="684">
        <x:f t="shared" si="57"/>
        <x:v>207761.40000000005</x:v>
      </x:c>
      <x:c r="O376" s="684">
        <x:f t="shared" si="57"/>
        <x:v>8277.7999999999993</x:v>
      </x:c>
      <x:c r="P376" s="684">
        <x:f t="shared" si="57"/>
        <x:v>0</x:v>
      </x:c>
      <x:c r="Q376" s="684">
        <x:f t="shared" si="57"/>
        <x:v>36425</x:v>
      </x:c>
      <x:c r="R376" s="684">
        <x:f t="shared" si="57"/>
        <x:v>221884.40000000008</x:v>
      </x:c>
      <x:c r="S376" s="684">
        <x:f t="shared" si="57"/>
        <x:v>30208</x:v>
      </x:c>
      <x:c r="T376" s="233"/>
    </x:row>
    <x:row r="377" spans="1:20" ht="69.950000000000003" hidden="1" customHeight="1">
      <x:c r="A377" s="1017"/>
      <x:c r="B377" s="980"/>
      <x:c r="C377" s="264" t="s">
        <x:v>1516</x:v>
      </x:c>
      <x:c r="D377" s="310">
        <x:f>COUNTA(D$378:D$437)</x:f>
        <x:v>60</x:v>
      </x:c>
      <x:c r="E377" s="310"/>
      <x:c r="F377" s="310"/>
      <x:c r="G377" s="310"/>
      <x:c r="H377" s="310"/>
      <x:c r="I377" s="310"/>
      <x:c r="J377" s="310"/>
      <x:c r="K377" s="310"/>
      <x:c r="L377" s="310"/>
      <x:c r="M377" s="310"/>
      <x:c r="N377" s="310">
        <x:f t="shared" ref="N377:S377" si="58">COUNTA(N$378:N$437)</x:f>
        <x:v>56</x:v>
      </x:c>
      <x:c r="O377" s="310">
        <x:f t="shared" si="58"/>
        <x:v>3</x:v>
      </x:c>
      <x:c r="P377" s="310">
        <x:f t="shared" si="58"/>
        <x:v>0</x:v>
      </x:c>
      <x:c r="Q377" s="310">
        <x:f t="shared" si="58"/>
        <x:v>2</x:v>
      </x:c>
      <x:c r="R377" s="310">
        <x:f t="shared" si="58"/>
        <x:v>59</x:v>
      </x:c>
      <x:c r="S377" s="310">
        <x:f t="shared" si="58"/>
        <x:v>1</x:v>
      </x:c>
      <x:c r="T377" s="234"/>
    </x:row>
    <x:row r="378" spans="1:20" s="273" customFormat="1" hidden="1" customHeight="1">
      <x:c r="A378" s="720" t="s">
        <x:v>40</x:v>
      </x:c>
      <x:c r="B378" s="731" t="s">
        <x:v>6881</x:v>
      </x:c>
      <x:c r="C378" s="722" t="s">
        <x:v>505</x:v>
      </x:c>
      <x:c r="D378" s="728">
        <x:f t="shared" ref="D378:D437" si="59">IF(SUM(K378:M378)=SUM(N378:O378),SUM(K378:M378),"오답")</x:f>
        <x:v>993.20000000000005</x:v>
      </x:c>
      <x:c r="E378" s="724" t="s">
        <x:v>3720</x:v>
      </x:c>
      <x:c r="F378" s="724"/>
      <x:c r="G378" s="724" t="s">
        <x:v>266</x:v>
      </x:c>
      <x:c r="H378" s="724"/>
      <x:c r="I378" s="716" t="s">
        <x:v>7042</x:v>
      </x:c>
      <x:c r="J378" s="724" t="s">
        <x:v>1213</x:v>
      </x:c>
      <x:c r="K378" s="724"/>
      <x:c r="L378" s="728">
        <x:v>993.20000000000005</x:v>
      </x:c>
      <x:c r="M378" s="728" t="s">
        <x:v>20</x:v>
      </x:c>
      <x:c r="N378" s="728">
        <x:v>993.20000000000005</x:v>
      </x:c>
      <x:c r="O378" s="728"/>
      <x:c r="P378" s="728"/>
      <x:c r="Q378" s="728"/>
      <x:c r="R378" s="728">
        <x:v>993.20000000000005</x:v>
      </x:c>
      <x:c r="S378" s="728"/>
      <x:c r="T378" s="729" t="s">
        <x:v>2503</x:v>
      </x:c>
    </x:row>
    <x:row r="379" spans="1:20" s="273" customFormat="1" hidden="1" customHeight="1">
      <x:c r="A379" s="720" t="s">
        <x:v>40</x:v>
      </x:c>
      <x:c r="B379" s="721" t="s">
        <x:v>218</x:v>
      </x:c>
      <x:c r="C379" s="722" t="s">
        <x:v>4393</x:v>
      </x:c>
      <x:c r="D379" s="728">
        <x:f t="shared" si="59"/>
        <x:v>1999.9000000000001</x:v>
      </x:c>
      <x:c r="E379" s="724" t="s">
        <x:v>5502</x:v>
      </x:c>
      <x:c r="F379" s="724" t="s">
        <x:v>5540</x:v>
      </x:c>
      <x:c r="G379" s="724"/>
      <x:c r="H379" s="724" t="s">
        <x:v>5502</x:v>
      </x:c>
      <x:c r="I379" s="724" t="s">
        <x:v>7024</x:v>
      </x:c>
      <x:c r="J379" s="724" t="s">
        <x:v>1104</x:v>
      </x:c>
      <x:c r="K379" s="724"/>
      <x:c r="L379" s="728">
        <x:v>1999.9000000000001</x:v>
      </x:c>
      <x:c r="M379" s="728"/>
      <x:c r="N379" s="728">
        <x:v>1999.9000000000001</x:v>
      </x:c>
      <x:c r="O379" s="728"/>
      <x:c r="P379" s="728"/>
      <x:c r="Q379" s="728"/>
      <x:c r="R379" s="728">
        <x:v>1999.9000000000001</x:v>
      </x:c>
      <x:c r="S379" s="728"/>
      <x:c r="T379" s="729" t="s">
        <x:v>1442</x:v>
      </x:c>
    </x:row>
    <x:row r="380" spans="1:20" s="273" customFormat="1" hidden="1" customHeight="1">
      <x:c r="A380" s="720" t="s">
        <x:v>40</x:v>
      </x:c>
      <x:c r="B380" s="721" t="s">
        <x:v>4008</x:v>
      </x:c>
      <x:c r="C380" s="722" t="s">
        <x:v>5917</x:v>
      </x:c>
      <x:c r="D380" s="728">
        <x:f t="shared" si="59"/>
        <x:v>1498</x:v>
      </x:c>
      <x:c r="E380" s="724" t="s">
        <x:v>1179</x:v>
      </x:c>
      <x:c r="F380" s="724" t="s">
        <x:v>1336</x:v>
      </x:c>
      <x:c r="G380" s="724"/>
      <x:c r="H380" s="724" t="s">
        <x:v>1336</x:v>
      </x:c>
      <x:c r="I380" s="724" t="s">
        <x:v>7015</x:v>
      </x:c>
      <x:c r="J380" s="724" t="s">
        <x:v>1337</x:v>
      </x:c>
      <x:c r="K380" s="724"/>
      <x:c r="L380" s="728">
        <x:v>1498</x:v>
      </x:c>
      <x:c r="M380" s="728"/>
      <x:c r="N380" s="728">
        <x:v>1498</x:v>
      </x:c>
      <x:c r="O380" s="728"/>
      <x:c r="P380" s="728"/>
      <x:c r="Q380" s="728"/>
      <x:c r="R380" s="728">
        <x:v>1498</x:v>
      </x:c>
      <x:c r="S380" s="728"/>
      <x:c r="T380" s="729" t="s">
        <x:v>1488</x:v>
      </x:c>
    </x:row>
    <x:row r="381" spans="1:20" s="273" customFormat="1" hidden="1" customHeight="1">
      <x:c r="A381" s="720" t="s">
        <x:v>40</x:v>
      </x:c>
      <x:c r="B381" s="731" t="s">
        <x:v>4349</x:v>
      </x:c>
      <x:c r="C381" s="722" t="s">
        <x:v>1674</x:v>
      </x:c>
      <x:c r="D381" s="728">
        <x:f t="shared" si="59"/>
        <x:v>1500.2</x:v>
      </x:c>
      <x:c r="E381" s="724" t="s">
        <x:v>3154</x:v>
      </x:c>
      <x:c r="F381" s="724" t="s">
        <x:v>3162</x:v>
      </x:c>
      <x:c r="G381" s="724" t="s">
        <x:v>274</x:v>
      </x:c>
      <x:c r="H381" s="724" t="s">
        <x:v>265</x:v>
      </x:c>
      <x:c r="I381" s="724" t="s">
        <x:v>5966</x:v>
      </x:c>
      <x:c r="J381" s="724" t="s">
        <x:v>10</x:v>
      </x:c>
      <x:c r="K381" s="724"/>
      <x:c r="L381" s="728">
        <x:v>1500.2</x:v>
      </x:c>
      <x:c r="M381" s="728"/>
      <x:c r="N381" s="728">
        <x:v>1500.2</x:v>
      </x:c>
      <x:c r="O381" s="728"/>
      <x:c r="P381" s="728"/>
      <x:c r="Q381" s="728"/>
      <x:c r="R381" s="728">
        <x:v>1500.2</x:v>
      </x:c>
      <x:c r="S381" s="728"/>
      <x:c r="T381" s="729" t="s">
        <x:v>1441</x:v>
      </x:c>
    </x:row>
    <x:row r="382" spans="1:20" s="273" customFormat="1" hidden="1" customHeight="1">
      <x:c r="A382" s="720" t="s">
        <x:v>40</x:v>
      </x:c>
      <x:c r="B382" s="731" t="s">
        <x:v>1476</x:v>
      </x:c>
      <x:c r="C382" s="722" t="s">
        <x:v>5907</x:v>
      </x:c>
      <x:c r="D382" s="728">
        <x:f t="shared" si="59"/>
        <x:v>2456.4000000000001</x:v>
      </x:c>
      <x:c r="E382" s="724" t="s">
        <x:v>1297</x:v>
      </x:c>
      <x:c r="F382" s="724" t="s">
        <x:v>267</x:v>
      </x:c>
      <x:c r="G382" s="724"/>
      <x:c r="H382" s="724" t="s">
        <x:v>209</x:v>
      </x:c>
      <x:c r="I382" s="716" t="s">
        <x:v>7061</x:v>
      </x:c>
      <x:c r="J382" s="724" t="s">
        <x:v>1361</x:v>
      </x:c>
      <x:c r="K382" s="724"/>
      <x:c r="L382" s="728">
        <x:v>2456.4000000000001</x:v>
      </x:c>
      <x:c r="M382" s="728"/>
      <x:c r="N382" s="728">
        <x:v>2456.4000000000001</x:v>
      </x:c>
      <x:c r="O382" s="728"/>
      <x:c r="P382" s="728"/>
      <x:c r="Q382" s="728"/>
      <x:c r="R382" s="728">
        <x:v>2456.4000000000001</x:v>
      </x:c>
      <x:c r="S382" s="728"/>
      <x:c r="T382" s="729" t="s">
        <x:v>1464</x:v>
      </x:c>
    </x:row>
    <x:row r="383" spans="1:20" s="273" customFormat="1" hidden="1" customHeight="1">
      <x:c r="A383" s="720" t="s">
        <x:v>40</x:v>
      </x:c>
      <x:c r="B383" s="731" t="s">
        <x:v>1522</x:v>
      </x:c>
      <x:c r="C383" s="722" t="s">
        <x:v>1589</x:v>
      </x:c>
      <x:c r="D383" s="728">
        <x:f t="shared" si="59"/>
        <x:v>12363</x:v>
      </x:c>
      <x:c r="E383" s="724" t="s">
        <x:v>1363</x:v>
      </x:c>
      <x:c r="F383" s="724"/>
      <x:c r="G383" s="724" t="s">
        <x:v>272</x:v>
      </x:c>
      <x:c r="H383" s="724"/>
      <x:c r="I383" s="724" t="s">
        <x:v>7034</x:v>
      </x:c>
      <x:c r="J383" s="724" t="s">
        <x:v>1235</x:v>
      </x:c>
      <x:c r="K383" s="724"/>
      <x:c r="L383" s="728">
        <x:v>12363</x:v>
      </x:c>
      <x:c r="M383" s="728"/>
      <x:c r="N383" s="728">
        <x:v>12363</x:v>
      </x:c>
      <x:c r="O383" s="728"/>
      <x:c r="P383" s="728"/>
      <x:c r="Q383" s="728"/>
      <x:c r="R383" s="728">
        <x:v>12363</x:v>
      </x:c>
      <x:c r="S383" s="728"/>
      <x:c r="T383" s="729"/>
    </x:row>
    <x:row r="384" spans="1:20" s="273" customFormat="1" hidden="1" customHeight="1">
      <x:c r="A384" s="720" t="s">
        <x:v>40</x:v>
      </x:c>
      <x:c r="B384" s="737" t="s">
        <x:v>1448</x:v>
      </x:c>
      <x:c r="C384" s="738" t="s">
        <x:v>4350</x:v>
      </x:c>
      <x:c r="D384" s="728">
        <x:f t="shared" si="59"/>
        <x:v>5669</x:v>
      </x:c>
      <x:c r="E384" s="716" t="s">
        <x:v>1265</x:v>
      </x:c>
      <x:c r="F384" s="716" t="s">
        <x:v>5613</x:v>
      </x:c>
      <x:c r="G384" s="716" t="s">
        <x:v>1329</x:v>
      </x:c>
      <x:c r="H384" s="716" t="s">
        <x:v>1265</x:v>
      </x:c>
      <x:c r="I384" s="716"/>
      <x:c r="J384" s="716" t="s">
        <x:v>5613</x:v>
      </x:c>
      <x:c r="K384" s="716"/>
      <x:c r="L384" s="727">
        <x:v>5669</x:v>
      </x:c>
      <x:c r="M384" s="727"/>
      <x:c r="N384" s="727"/>
      <x:c r="O384" s="727">
        <x:v>5669</x:v>
      </x:c>
      <x:c r="P384" s="727"/>
      <x:c r="Q384" s="727"/>
      <x:c r="R384" s="727">
        <x:v>5669</x:v>
      </x:c>
      <x:c r="S384" s="727"/>
      <x:c r="T384" s="739" t="s">
        <x:v>6980</x:v>
      </x:c>
    </x:row>
    <x:row r="385" spans="1:20" s="273" customFormat="1" hidden="1" customHeight="1">
      <x:c r="A385" s="720" t="s">
        <x:v>40</x:v>
      </x:c>
      <x:c r="B385" s="721" t="s">
        <x:v>5916</x:v>
      </x:c>
      <x:c r="C385" s="722" t="s">
        <x:v>4362</x:v>
      </x:c>
      <x:c r="D385" s="728">
        <x:f t="shared" si="59"/>
        <x:v>1488.2</x:v>
      </x:c>
      <x:c r="E385" s="724" t="s">
        <x:v>1179</x:v>
      </x:c>
      <x:c r="F385" s="724" t="s">
        <x:v>1336</x:v>
      </x:c>
      <x:c r="G385" s="724"/>
      <x:c r="H385" s="724" t="s">
        <x:v>1336</x:v>
      </x:c>
      <x:c r="I385" s="724" t="s">
        <x:v>7015</x:v>
      </x:c>
      <x:c r="J385" s="724" t="s">
        <x:v>1337</x:v>
      </x:c>
      <x:c r="K385" s="724"/>
      <x:c r="L385" s="728">
        <x:v>1488.2</x:v>
      </x:c>
      <x:c r="M385" s="728"/>
      <x:c r="N385" s="728">
        <x:v>1488.2</x:v>
      </x:c>
      <x:c r="O385" s="728"/>
      <x:c r="P385" s="728"/>
      <x:c r="Q385" s="728"/>
      <x:c r="R385" s="728">
        <x:v>1488.2</x:v>
      </x:c>
      <x:c r="S385" s="728"/>
      <x:c r="T385" s="729" t="s">
        <x:v>1488</x:v>
      </x:c>
    </x:row>
    <x:row r="386" spans="1:20" s="273" customFormat="1" hidden="1" customHeight="1">
      <x:c r="A386" s="720" t="s">
        <x:v>40</x:v>
      </x:c>
      <x:c r="B386" s="721" t="s">
        <x:v>490</x:v>
      </x:c>
      <x:c r="C386" s="722" t="s">
        <x:v>5313</x:v>
      </x:c>
      <x:c r="D386" s="728">
        <x:f t="shared" si="59"/>
        <x:v>1500.0999999999999</x:v>
      </x:c>
      <x:c r="E386" s="724" t="s">
        <x:v>5502</x:v>
      </x:c>
      <x:c r="F386" s="724" t="s">
        <x:v>5540</x:v>
      </x:c>
      <x:c r="G386" s="724"/>
      <x:c r="H386" s="724" t="s">
        <x:v>5502</x:v>
      </x:c>
      <x:c r="I386" s="724" t="s">
        <x:v>7023</x:v>
      </x:c>
      <x:c r="J386" s="724" t="s">
        <x:v>1100</x:v>
      </x:c>
      <x:c r="K386" s="724"/>
      <x:c r="L386" s="728">
        <x:v>1500.0999999999999</x:v>
      </x:c>
      <x:c r="M386" s="728"/>
      <x:c r="N386" s="728">
        <x:v>1500.0999999999999</x:v>
      </x:c>
      <x:c r="O386" s="728"/>
      <x:c r="P386" s="728"/>
      <x:c r="Q386" s="728"/>
      <x:c r="R386" s="728">
        <x:v>1500.0999999999999</x:v>
      </x:c>
      <x:c r="S386" s="728"/>
      <x:c r="T386" s="729" t="s">
        <x:v>1442</x:v>
      </x:c>
    </x:row>
    <x:row r="387" spans="1:20" s="273" customFormat="1" hidden="1" customHeight="1">
      <x:c r="A387" s="720" t="s">
        <x:v>40</x:v>
      </x:c>
      <x:c r="B387" s="721" t="s">
        <x:v>5648</x:v>
      </x:c>
      <x:c r="C387" s="722" t="s">
        <x:v>4347</x:v>
      </x:c>
      <x:c r="D387" s="728">
        <x:f t="shared" si="59"/>
        <x:v>1499.7</x:v>
      </x:c>
      <x:c r="E387" s="724" t="s">
        <x:v>5502</x:v>
      </x:c>
      <x:c r="F387" s="724" t="s">
        <x:v>5540</x:v>
      </x:c>
      <x:c r="G387" s="724"/>
      <x:c r="H387" s="724" t="s">
        <x:v>5502</x:v>
      </x:c>
      <x:c r="I387" s="724" t="s">
        <x:v>7056</x:v>
      </x:c>
      <x:c r="J387" s="724" t="s">
        <x:v>3160</x:v>
      </x:c>
      <x:c r="K387" s="724"/>
      <x:c r="L387" s="728">
        <x:v>1499.7</x:v>
      </x:c>
      <x:c r="M387" s="728"/>
      <x:c r="N387" s="728">
        <x:v>1499.7</x:v>
      </x:c>
      <x:c r="O387" s="728"/>
      <x:c r="P387" s="728"/>
      <x:c r="Q387" s="728"/>
      <x:c r="R387" s="728">
        <x:v>1499.7</x:v>
      </x:c>
      <x:c r="S387" s="728"/>
      <x:c r="T387" s="729" t="s">
        <x:v>1457</x:v>
      </x:c>
    </x:row>
    <x:row r="388" spans="1:20" s="273" customFormat="1" hidden="1" customHeight="1">
      <x:c r="A388" s="720" t="s">
        <x:v>40</x:v>
      </x:c>
      <x:c r="B388" s="731" t="s">
        <x:v>1478</x:v>
      </x:c>
      <x:c r="C388" s="722" t="s">
        <x:v>4370</x:v>
      </x:c>
      <x:c r="D388" s="728" t="str">
        <x:f t="shared" si="59"/>
        <x:v>오답</x:v>
      </x:c>
      <x:c r="E388" s="769" t="s">
        <x:v>1325</x:v>
      </x:c>
      <x:c r="F388" s="766" t="s">
        <x:v>173</x:v>
      </x:c>
      <x:c r="G388" s="724" t="s">
        <x:v>1351</x:v>
      </x:c>
      <x:c r="H388" s="766" t="s">
        <x:v>279</x:v>
      </x:c>
      <x:c r="I388" s="766"/>
      <x:c r="J388" s="724" t="s">
        <x:v>1351</x:v>
      </x:c>
      <x:c r="K388" s="724"/>
      <x:c r="L388" s="728">
        <x:v>504</x:v>
      </x:c>
      <x:c r="M388" s="728">
        <x:v>5713</x:v>
      </x:c>
      <x:c r="N388" s="728"/>
      <x:c r="O388" s="728"/>
      <x:c r="P388" s="728"/>
      <x:c r="Q388" s="728">
        <x:v>6217</x:v>
      </x:c>
      <x:c r="R388" s="728">
        <x:v>6217</x:v>
      </x:c>
      <x:c r="S388" s="728"/>
      <x:c r="T388" s="729"/>
    </x:row>
    <x:row r="389" spans="1:20" s="273" customFormat="1" hidden="1" customHeight="1">
      <x:c r="A389" s="720" t="s">
        <x:v>40</x:v>
      </x:c>
      <x:c r="B389" s="731" t="s">
        <x:v>1422</x:v>
      </x:c>
      <x:c r="C389" s="722" t="s">
        <x:v>1590</x:v>
      </x:c>
      <x:c r="D389" s="728">
        <x:f t="shared" si="59"/>
        <x:v>3000.0999999999999</x:v>
      </x:c>
      <x:c r="E389" s="724" t="s">
        <x:v>1297</x:v>
      </x:c>
      <x:c r="F389" s="724" t="s">
        <x:v>235</x:v>
      </x:c>
      <x:c r="G389" s="724"/>
      <x:c r="H389" s="724" t="s">
        <x:v>209</x:v>
      </x:c>
      <x:c r="I389" s="716" t="s">
        <x:v>7061</x:v>
      </x:c>
      <x:c r="J389" s="724" t="s">
        <x:v>1243</x:v>
      </x:c>
      <x:c r="K389" s="724"/>
      <x:c r="L389" s="728">
        <x:v>3000.0999999999999</x:v>
      </x:c>
      <x:c r="M389" s="728"/>
      <x:c r="N389" s="728">
        <x:v>3000.0999999999999</x:v>
      </x:c>
      <x:c r="O389" s="728"/>
      <x:c r="P389" s="728"/>
      <x:c r="Q389" s="728"/>
      <x:c r="R389" s="728">
        <x:v>3000.0999999999999</x:v>
      </x:c>
      <x:c r="S389" s="728"/>
      <x:c r="T389" s="729" t="s">
        <x:v>1464</x:v>
      </x:c>
    </x:row>
    <x:row r="390" spans="1:20" s="273" customFormat="1" hidden="1" customHeight="1">
      <x:c r="A390" s="720" t="s">
        <x:v>40</x:v>
      </x:c>
      <x:c r="B390" s="731" t="s">
        <x:v>1466</x:v>
      </x:c>
      <x:c r="C390" s="722" t="s">
        <x:v>1271</x:v>
      </x:c>
      <x:c r="D390" s="728">
        <x:f t="shared" si="59"/>
        <x:v>2237</x:v>
      </x:c>
      <x:c r="E390" s="724" t="s">
        <x:v>1356</x:v>
      </x:c>
      <x:c r="F390" s="724" t="s">
        <x:v>1356</x:v>
      </x:c>
      <x:c r="G390" s="724" t="s">
        <x:v>2121</x:v>
      </x:c>
      <x:c r="H390" s="724" t="s">
        <x:v>1356</x:v>
      </x:c>
      <x:c r="I390" s="724"/>
      <x:c r="J390" s="724" t="s">
        <x:v>2121</x:v>
      </x:c>
      <x:c r="K390" s="724"/>
      <x:c r="L390" s="728">
        <x:v>2237</x:v>
      </x:c>
      <x:c r="M390" s="728"/>
      <x:c r="N390" s="728"/>
      <x:c r="O390" s="728">
        <x:v>2237</x:v>
      </x:c>
      <x:c r="P390" s="728"/>
      <x:c r="Q390" s="728"/>
      <x:c r="R390" s="728">
        <x:v>2237</x:v>
      </x:c>
      <x:c r="S390" s="728"/>
      <x:c r="T390" s="739" t="s">
        <x:v>4511</x:v>
      </x:c>
    </x:row>
    <x:row r="391" spans="1:20" s="273" customFormat="1" hidden="1" customHeight="1">
      <x:c r="A391" s="720" t="s">
        <x:v>40</x:v>
      </x:c>
      <x:c r="B391" s="731" t="s">
        <x:v>4000</x:v>
      </x:c>
      <x:c r="C391" s="722" t="s">
        <x:v>5298</x:v>
      </x:c>
      <x:c r="D391" s="728">
        <x:f t="shared" si="59"/>
        <x:v>1500.2</x:v>
      </x:c>
      <x:c r="E391" s="724" t="s">
        <x:v>3848</x:v>
      </x:c>
      <x:c r="F391" s="724" t="s">
        <x:v>5653</x:v>
      </x:c>
      <x:c r="G391" s="724" t="s">
        <x:v>278</x:v>
      </x:c>
      <x:c r="H391" s="724" t="s">
        <x:v>278</x:v>
      </x:c>
      <x:c r="I391" s="724" t="s">
        <x:v>7022</x:v>
      </x:c>
      <x:c r="J391" s="724" t="s">
        <x:v>5653</x:v>
      </x:c>
      <x:c r="K391" s="724"/>
      <x:c r="L391" s="728">
        <x:v>1500.2</x:v>
      </x:c>
      <x:c r="M391" s="728"/>
      <x:c r="N391" s="728">
        <x:v>1500.2</x:v>
      </x:c>
      <x:c r="O391" s="803"/>
      <x:c r="P391" s="728"/>
      <x:c r="Q391" s="728"/>
      <x:c r="R391" s="728">
        <x:v>1500.2</x:v>
      </x:c>
      <x:c r="S391" s="728"/>
      <x:c r="T391" s="729" t="s">
        <x:v>479</x:v>
      </x:c>
    </x:row>
    <x:row r="392" spans="1:20" s="273" customFormat="1" hidden="1" customHeight="1">
      <x:c r="A392" s="720" t="s">
        <x:v>40</x:v>
      </x:c>
      <x:c r="B392" s="731" t="s">
        <x:v>4380</x:v>
      </x:c>
      <x:c r="C392" s="722" t="s">
        <x:v>5660</x:v>
      </x:c>
      <x:c r="D392" s="728">
        <x:f t="shared" si="59"/>
        <x:v>1681.5</x:v>
      </x:c>
      <x:c r="E392" s="724" t="s">
        <x:v>3848</x:v>
      </x:c>
      <x:c r="F392" s="724" t="s">
        <x:v>5653</x:v>
      </x:c>
      <x:c r="G392" s="724" t="s">
        <x:v>278</x:v>
      </x:c>
      <x:c r="H392" s="724" t="s">
        <x:v>278</x:v>
      </x:c>
      <x:c r="I392" s="724" t="s">
        <x:v>7022</x:v>
      </x:c>
      <x:c r="J392" s="724" t="s">
        <x:v>5653</x:v>
      </x:c>
      <x:c r="K392" s="724"/>
      <x:c r="L392" s="728">
        <x:v>1681.5</x:v>
      </x:c>
      <x:c r="M392" s="728"/>
      <x:c r="N392" s="728">
        <x:v>1681.5</x:v>
      </x:c>
      <x:c r="O392" s="803"/>
      <x:c r="P392" s="728"/>
      <x:c r="Q392" s="728"/>
      <x:c r="R392" s="728">
        <x:v>1681.5</x:v>
      </x:c>
      <x:c r="S392" s="728"/>
      <x:c r="T392" s="729" t="s">
        <x:v>479</x:v>
      </x:c>
    </x:row>
    <x:row r="393" spans="1:20" s="273" customFormat="1" hidden="1" customHeight="1">
      <x:c r="A393" s="720" t="s">
        <x:v>40</x:v>
      </x:c>
      <x:c r="B393" s="731" t="s">
        <x:v>2512</x:v>
      </x:c>
      <x:c r="C393" s="722" t="s">
        <x:v>1615</x:v>
      </x:c>
      <x:c r="D393" s="728">
        <x:f t="shared" si="59"/>
        <x:v>1591.0999999999999</x:v>
      </x:c>
      <x:c r="E393" s="724" t="s">
        <x:v>3614</x:v>
      </x:c>
      <x:c r="F393" s="724" t="s">
        <x:v>1346</x:v>
      </x:c>
      <x:c r="G393" s="724"/>
      <x:c r="H393" s="724" t="s">
        <x:v>1346</x:v>
      </x:c>
      <x:c r="I393" s="716" t="s">
        <x:v>7032</x:v>
      </x:c>
      <x:c r="J393" s="724" t="s">
        <x:v>4765</x:v>
      </x:c>
      <x:c r="K393" s="724"/>
      <x:c r="L393" s="728">
        <x:v>1591.0999999999999</x:v>
      </x:c>
      <x:c r="M393" s="728"/>
      <x:c r="N393" s="728">
        <x:v>1591.0999999999999</x:v>
      </x:c>
      <x:c r="O393" s="728"/>
      <x:c r="P393" s="728"/>
      <x:c r="Q393" s="728"/>
      <x:c r="R393" s="728">
        <x:v>1591.0999999999999</x:v>
      </x:c>
      <x:c r="S393" s="728"/>
      <x:c r="T393" s="729" t="s">
        <x:v>1429</x:v>
      </x:c>
    </x:row>
    <x:row r="394" spans="1:20" s="273" customFormat="1" hidden="1" customHeight="1">
      <x:c r="A394" s="720" t="s">
        <x:v>40</x:v>
      </x:c>
      <x:c r="B394" s="731" t="s">
        <x:v>1477</x:v>
      </x:c>
      <x:c r="C394" s="722" t="s">
        <x:v>5911</x:v>
      </x:c>
      <x:c r="D394" s="728">
        <x:f t="shared" si="59"/>
        <x:v>5354.8000000000002</x:v>
      </x:c>
      <x:c r="E394" s="724" t="s">
        <x:v>3614</x:v>
      </x:c>
      <x:c r="F394" s="724" t="s">
        <x:v>1346</x:v>
      </x:c>
      <x:c r="G394" s="724"/>
      <x:c r="H394" s="724" t="s">
        <x:v>1346</x:v>
      </x:c>
      <x:c r="I394" s="716" t="s">
        <x:v>7032</x:v>
      </x:c>
      <x:c r="J394" s="724" t="s">
        <x:v>1637</x:v>
      </x:c>
      <x:c r="K394" s="724"/>
      <x:c r="L394" s="728">
        <x:v>5354.8000000000002</x:v>
      </x:c>
      <x:c r="M394" s="728"/>
      <x:c r="N394" s="728">
        <x:v>5354.8000000000002</x:v>
      </x:c>
      <x:c r="O394" s="728"/>
      <x:c r="P394" s="728"/>
      <x:c r="Q394" s="728"/>
      <x:c r="R394" s="728">
        <x:v>5354.8000000000002</x:v>
      </x:c>
      <x:c r="S394" s="728"/>
      <x:c r="T394" s="729" t="s">
        <x:v>1429</x:v>
      </x:c>
    </x:row>
    <x:row r="395" spans="1:20" s="273" customFormat="1" hidden="1" customHeight="1">
      <x:c r="A395" s="720" t="s">
        <x:v>40</x:v>
      </x:c>
      <x:c r="B395" s="721" t="s">
        <x:v>3277</x:v>
      </x:c>
      <x:c r="C395" s="722" t="s">
        <x:v>4378</x:v>
      </x:c>
      <x:c r="D395" s="728">
        <x:f t="shared" si="59"/>
        <x:v>9065</x:v>
      </x:c>
      <x:c r="E395" s="724" t="s">
        <x:v>1260</x:v>
      </x:c>
      <x:c r="F395" s="724" t="s">
        <x:v>1365</x:v>
      </x:c>
      <x:c r="G395" s="724"/>
      <x:c r="H395" s="724" t="s">
        <x:v>1260</x:v>
      </x:c>
      <x:c r="I395" s="724" t="s">
        <x:v>7023</x:v>
      </x:c>
      <x:c r="J395" s="724" t="s">
        <x:v>1079</x:v>
      </x:c>
      <x:c r="K395" s="724"/>
      <x:c r="L395" s="728">
        <x:v>9065</x:v>
      </x:c>
      <x:c r="M395" s="728"/>
      <x:c r="N395" s="728">
        <x:v>9065</x:v>
      </x:c>
      <x:c r="O395" s="728"/>
      <x:c r="P395" s="728"/>
      <x:c r="Q395" s="728"/>
      <x:c r="R395" s="728">
        <x:v>9065</x:v>
      </x:c>
      <x:c r="S395" s="728"/>
      <x:c r="T395" s="729" t="s">
        <x:v>1497</x:v>
      </x:c>
    </x:row>
    <x:row r="396" spans="1:20" s="273" customFormat="1" hidden="1" customHeight="1">
      <x:c r="A396" s="720" t="s">
        <x:v>40</x:v>
      </x:c>
      <x:c r="B396" s="721" t="s">
        <x:v>1592</x:v>
      </x:c>
      <x:c r="C396" s="722" t="s">
        <x:v>5930</x:v>
      </x:c>
      <x:c r="D396" s="728">
        <x:f t="shared" si="59"/>
        <x:v>1499.8</x:v>
      </x:c>
      <x:c r="E396" s="724" t="s">
        <x:v>1179</x:v>
      </x:c>
      <x:c r="F396" s="724" t="s">
        <x:v>1336</x:v>
      </x:c>
      <x:c r="G396" s="724"/>
      <x:c r="H396" s="724" t="s">
        <x:v>1336</x:v>
      </x:c>
      <x:c r="I396" s="724" t="s">
        <x:v>7015</x:v>
      </x:c>
      <x:c r="J396" s="724" t="s">
        <x:v>1337</x:v>
      </x:c>
      <x:c r="K396" s="724"/>
      <x:c r="L396" s="728">
        <x:v>1499.8</x:v>
      </x:c>
      <x:c r="M396" s="728"/>
      <x:c r="N396" s="728">
        <x:v>1499.8</x:v>
      </x:c>
      <x:c r="O396" s="728"/>
      <x:c r="P396" s="728"/>
      <x:c r="Q396" s="728"/>
      <x:c r="R396" s="728">
        <x:v>1499.8</x:v>
      </x:c>
      <x:c r="S396" s="728"/>
      <x:c r="T396" s="729" t="s">
        <x:v>1488</x:v>
      </x:c>
    </x:row>
    <x:row r="397" spans="1:20" s="273" customFormat="1" hidden="1" customHeight="1">
      <x:c r="A397" s="720" t="s">
        <x:v>40</x:v>
      </x:c>
      <x:c r="B397" s="731" t="s">
        <x:v>1506</x:v>
      </x:c>
      <x:c r="C397" s="722" t="s">
        <x:v>1635</x:v>
      </x:c>
      <x:c r="D397" s="728">
        <x:f t="shared" si="59"/>
        <x:v>21810.900000000001</x:v>
      </x:c>
      <x:c r="E397" s="724" t="s">
        <x:v>3614</x:v>
      </x:c>
      <x:c r="F397" s="724" t="s">
        <x:v>1346</x:v>
      </x:c>
      <x:c r="G397" s="724"/>
      <x:c r="H397" s="724" t="s">
        <x:v>1346</x:v>
      </x:c>
      <x:c r="I397" s="716" t="s">
        <x:v>7032</x:v>
      </x:c>
      <x:c r="J397" s="724" t="s">
        <x:v>1627</x:v>
      </x:c>
      <x:c r="K397" s="724"/>
      <x:c r="L397" s="728">
        <x:v>21810.900000000001</x:v>
      </x:c>
      <x:c r="M397" s="728"/>
      <x:c r="N397" s="728">
        <x:v>21810.900000000001</x:v>
      </x:c>
      <x:c r="O397" s="728"/>
      <x:c r="P397" s="728"/>
      <x:c r="Q397" s="728"/>
      <x:c r="R397" s="728">
        <x:v>21810.900000000001</x:v>
      </x:c>
      <x:c r="S397" s="728"/>
      <x:c r="T397" s="729" t="s">
        <x:v>1429</x:v>
      </x:c>
    </x:row>
    <x:row r="398" spans="1:20" s="273" customFormat="1" hidden="1" customHeight="1">
      <x:c r="A398" s="720" t="s">
        <x:v>40</x:v>
      </x:c>
      <x:c r="B398" s="731" t="s">
        <x:v>4340</x:v>
      </x:c>
      <x:c r="C398" s="722" t="s">
        <x:v>1668</x:v>
      </x:c>
      <x:c r="D398" s="728">
        <x:f t="shared" si="59"/>
        <x:v>1500</x:v>
      </x:c>
      <x:c r="E398" s="724" t="s">
        <x:v>3154</x:v>
      </x:c>
      <x:c r="F398" s="724" t="s">
        <x:v>2113</x:v>
      </x:c>
      <x:c r="G398" s="724" t="s">
        <x:v>172</x:v>
      </x:c>
      <x:c r="H398" s="724" t="s">
        <x:v>4811</x:v>
      </x:c>
      <x:c r="I398" s="724" t="s">
        <x:v>5959</x:v>
      </x:c>
      <x:c r="J398" s="724" t="s">
        <x:v>1243</x:v>
      </x:c>
      <x:c r="K398" s="724"/>
      <x:c r="L398" s="728">
        <x:v>1500</x:v>
      </x:c>
      <x:c r="M398" s="728"/>
      <x:c r="N398" s="728">
        <x:v>1500</x:v>
      </x:c>
      <x:c r="O398" s="728"/>
      <x:c r="P398" s="728"/>
      <x:c r="Q398" s="728"/>
      <x:c r="R398" s="728">
        <x:v>1500</x:v>
      </x:c>
      <x:c r="S398" s="728"/>
      <x:c r="T398" s="729" t="s">
        <x:v>1417</x:v>
      </x:c>
    </x:row>
    <x:row r="399" spans="1:20" s="273" customFormat="1" hidden="1" customHeight="1">
      <x:c r="A399" s="720" t="s">
        <x:v>40</x:v>
      </x:c>
      <x:c r="B399" s="721" t="s">
        <x:v>1649</x:v>
      </x:c>
      <x:c r="C399" s="722" t="s">
        <x:v>4386</x:v>
      </x:c>
      <x:c r="D399" s="728">
        <x:f t="shared" si="59"/>
        <x:v>1499.7</x:v>
      </x:c>
      <x:c r="E399" s="724" t="s">
        <x:v>1179</x:v>
      </x:c>
      <x:c r="F399" s="724" t="s">
        <x:v>1336</x:v>
      </x:c>
      <x:c r="G399" s="724"/>
      <x:c r="H399" s="724" t="s">
        <x:v>1336</x:v>
      </x:c>
      <x:c r="I399" s="724" t="s">
        <x:v>7015</x:v>
      </x:c>
      <x:c r="J399" s="724" t="s">
        <x:v>1337</x:v>
      </x:c>
      <x:c r="K399" s="724"/>
      <x:c r="L399" s="728">
        <x:v>1499.7</x:v>
      </x:c>
      <x:c r="M399" s="728"/>
      <x:c r="N399" s="728">
        <x:v>1499.7</x:v>
      </x:c>
      <x:c r="O399" s="728"/>
      <x:c r="P399" s="728"/>
      <x:c r="Q399" s="728"/>
      <x:c r="R399" s="728">
        <x:v>1499.7</x:v>
      </x:c>
      <x:c r="S399" s="728"/>
      <x:c r="T399" s="729" t="s">
        <x:v>1488</x:v>
      </x:c>
    </x:row>
    <x:row r="400" spans="1:20" s="273" customFormat="1" hidden="1" customHeight="1">
      <x:c r="A400" s="720" t="s">
        <x:v>40</x:v>
      </x:c>
      <x:c r="B400" s="721" t="s">
        <x:v>202</x:v>
      </x:c>
      <x:c r="C400" s="722" t="s">
        <x:v>4937</x:v>
      </x:c>
      <x:c r="D400" s="728">
        <x:f t="shared" si="59"/>
        <x:v>1500.3</x:v>
      </x:c>
      <x:c r="E400" s="724" t="s">
        <x:v>5502</x:v>
      </x:c>
      <x:c r="F400" s="724" t="s">
        <x:v>5540</x:v>
      </x:c>
      <x:c r="G400" s="724"/>
      <x:c r="H400" s="724" t="s">
        <x:v>5502</x:v>
      </x:c>
      <x:c r="I400" s="724" t="s">
        <x:v>7030</x:v>
      </x:c>
      <x:c r="J400" s="724" t="s">
        <x:v>3164</x:v>
      </x:c>
      <x:c r="K400" s="724"/>
      <x:c r="L400" s="728">
        <x:v>1500.3</x:v>
      </x:c>
      <x:c r="M400" s="728"/>
      <x:c r="N400" s="728">
        <x:v>1500.3</x:v>
      </x:c>
      <x:c r="O400" s="732"/>
      <x:c r="P400" s="732"/>
      <x:c r="Q400" s="732"/>
      <x:c r="R400" s="728">
        <x:v>1500.3</x:v>
      </x:c>
      <x:c r="S400" s="728"/>
      <x:c r="T400" s="729" t="s">
        <x:v>1457</x:v>
      </x:c>
    </x:row>
    <x:row r="401" spans="1:20" s="273" customFormat="1" hidden="1" customHeight="1">
      <x:c r="A401" s="720" t="s">
        <x:v>40</x:v>
      </x:c>
      <x:c r="B401" s="731" t="s">
        <x:v>1434</x:v>
      </x:c>
      <x:c r="C401" s="722" t="s">
        <x:v>1582</x:v>
      </x:c>
      <x:c r="D401" s="728">
        <x:f t="shared" si="59"/>
        <x:v>4915.3999999999996</x:v>
      </x:c>
      <x:c r="E401" s="724" t="s">
        <x:v>1297</x:v>
      </x:c>
      <x:c r="F401" s="724" t="s">
        <x:v>1370</x:v>
      </x:c>
      <x:c r="G401" s="724"/>
      <x:c r="H401" s="724" t="s">
        <x:v>209</x:v>
      </x:c>
      <x:c r="I401" s="716" t="s">
        <x:v>7061</x:v>
      </x:c>
      <x:c r="J401" s="724" t="s">
        <x:v>1339</x:v>
      </x:c>
      <x:c r="K401" s="724"/>
      <x:c r="L401" s="728">
        <x:v>4915.3999999999996</x:v>
      </x:c>
      <x:c r="M401" s="728"/>
      <x:c r="N401" s="728">
        <x:v>4915.3999999999996</x:v>
      </x:c>
      <x:c r="O401" s="728"/>
      <x:c r="P401" s="728"/>
      <x:c r="Q401" s="728"/>
      <x:c r="R401" s="728">
        <x:v>4915.3999999999996</x:v>
      </x:c>
      <x:c r="S401" s="728"/>
      <x:c r="T401" s="729" t="s">
        <x:v>1464</x:v>
      </x:c>
    </x:row>
    <x:row r="402" spans="1:20" s="273" customFormat="1" hidden="1" customHeight="1">
      <x:c r="A402" s="720" t="s">
        <x:v>40</x:v>
      </x:c>
      <x:c r="B402" s="731" t="s">
        <x:v>2491</x:v>
      </x:c>
      <x:c r="C402" s="722" t="s">
        <x:v>924</x:v>
      </x:c>
      <x:c r="D402" s="728">
        <x:f t="shared" si="59"/>
        <x:v>2362</x:v>
      </x:c>
      <x:c r="E402" s="724" t="s">
        <x:v>4383</x:v>
      </x:c>
      <x:c r="F402" s="724" t="s">
        <x:v>4018</x:v>
      </x:c>
      <x:c r="G402" s="724"/>
      <x:c r="H402" s="724" t="s">
        <x:v>250</x:v>
      </x:c>
      <x:c r="I402" s="724" t="s">
        <x:v>7047</x:v>
      </x:c>
      <x:c r="J402" s="724" t="s">
        <x:v>4383</x:v>
      </x:c>
      <x:c r="K402" s="724"/>
      <x:c r="L402" s="728">
        <x:v>2362</x:v>
      </x:c>
      <x:c r="M402" s="728"/>
      <x:c r="N402" s="728">
        <x:v>2362</x:v>
      </x:c>
      <x:c r="O402" s="728"/>
      <x:c r="P402" s="728"/>
      <x:c r="Q402" s="728"/>
      <x:c r="R402" s="728">
        <x:v>2362</x:v>
      </x:c>
      <x:c r="S402" s="728"/>
      <x:c r="T402" s="729"/>
    </x:row>
    <x:row r="403" spans="1:20" s="273" customFormat="1" hidden="1" customHeight="1">
      <x:c r="A403" s="720" t="s">
        <x:v>40</x:v>
      </x:c>
      <x:c r="B403" s="721" t="s">
        <x:v>6883</x:v>
      </x:c>
      <x:c r="C403" s="722" t="s">
        <x:v>4379</x:v>
      </x:c>
      <x:c r="D403" s="728">
        <x:f t="shared" si="59"/>
        <x:v>1500.0999999999999</x:v>
      </x:c>
      <x:c r="E403" s="724" t="s">
        <x:v>1179</x:v>
      </x:c>
      <x:c r="F403" s="724" t="s">
        <x:v>1336</x:v>
      </x:c>
      <x:c r="G403" s="724"/>
      <x:c r="H403" s="724" t="s">
        <x:v>1336</x:v>
      </x:c>
      <x:c r="I403" s="724" t="s">
        <x:v>7015</x:v>
      </x:c>
      <x:c r="J403" s="724" t="s">
        <x:v>1337</x:v>
      </x:c>
      <x:c r="K403" s="724"/>
      <x:c r="L403" s="728">
        <x:v>1500.0999999999999</x:v>
      </x:c>
      <x:c r="M403" s="728"/>
      <x:c r="N403" s="728">
        <x:v>1500.0999999999999</x:v>
      </x:c>
      <x:c r="O403" s="728"/>
      <x:c r="P403" s="728"/>
      <x:c r="Q403" s="728"/>
      <x:c r="R403" s="728">
        <x:v>1500.0999999999999</x:v>
      </x:c>
      <x:c r="S403" s="728"/>
      <x:c r="T403" s="729" t="s">
        <x:v>1488</x:v>
      </x:c>
    </x:row>
    <x:row r="404" spans="1:20" s="273" customFormat="1" hidden="1" customHeight="1">
      <x:c r="A404" s="720" t="s">
        <x:v>40</x:v>
      </x:c>
      <x:c r="B404" s="731" t="s">
        <x:v>1395</x:v>
      </x:c>
      <x:c r="C404" s="722" t="s">
        <x:v>5923</x:v>
      </x:c>
      <x:c r="D404" s="728">
        <x:f t="shared" si="59"/>
        <x:v>2625.0999999999999</x:v>
      </x:c>
      <x:c r="E404" s="724" t="s">
        <x:v>1297</x:v>
      </x:c>
      <x:c r="F404" s="724" t="s">
        <x:v>267</x:v>
      </x:c>
      <x:c r="G404" s="724"/>
      <x:c r="H404" s="724" t="s">
        <x:v>209</x:v>
      </x:c>
      <x:c r="I404" s="716" t="s">
        <x:v>7061</x:v>
      </x:c>
      <x:c r="J404" s="724" t="s">
        <x:v>1262</x:v>
      </x:c>
      <x:c r="K404" s="724"/>
      <x:c r="L404" s="728">
        <x:v>2625.0999999999999</x:v>
      </x:c>
      <x:c r="M404" s="728"/>
      <x:c r="N404" s="728">
        <x:v>2625.0999999999999</x:v>
      </x:c>
      <x:c r="O404" s="728"/>
      <x:c r="P404" s="728"/>
      <x:c r="Q404" s="728"/>
      <x:c r="R404" s="728">
        <x:v>2625.0999999999999</x:v>
      </x:c>
      <x:c r="S404" s="728"/>
      <x:c r="T404" s="729" t="s">
        <x:v>1464</x:v>
      </x:c>
    </x:row>
    <x:row r="405" spans="1:20" s="273" customFormat="1" hidden="1" customHeight="1">
      <x:c r="A405" s="720" t="s">
        <x:v>40</x:v>
      </x:c>
      <x:c r="B405" s="731" t="s">
        <x:v>4009</x:v>
      </x:c>
      <x:c r="C405" s="722" t="s">
        <x:v>5918</x:v>
      </x:c>
      <x:c r="D405" s="728">
        <x:f t="shared" si="59"/>
        <x:v>1500</x:v>
      </x:c>
      <x:c r="E405" s="724" t="s">
        <x:v>3154</x:v>
      </x:c>
      <x:c r="F405" s="724" t="s">
        <x:v>3162</x:v>
      </x:c>
      <x:c r="G405" s="724" t="s">
        <x:v>274</x:v>
      </x:c>
      <x:c r="H405" s="724" t="s">
        <x:v>265</x:v>
      </x:c>
      <x:c r="I405" s="716" t="s">
        <x:v>5966</x:v>
      </x:c>
      <x:c r="J405" s="724" t="s">
        <x:v>10</x:v>
      </x:c>
      <x:c r="K405" s="724"/>
      <x:c r="L405" s="728">
        <x:v>1500</x:v>
      </x:c>
      <x:c r="M405" s="728"/>
      <x:c r="N405" s="728">
        <x:v>1500</x:v>
      </x:c>
      <x:c r="O405" s="728"/>
      <x:c r="P405" s="728"/>
      <x:c r="Q405" s="728"/>
      <x:c r="R405" s="728">
        <x:v>1500</x:v>
      </x:c>
      <x:c r="S405" s="728"/>
      <x:c r="T405" s="729" t="s">
        <x:v>1441</x:v>
      </x:c>
    </x:row>
    <x:row r="406" spans="1:20" s="273" customFormat="1" hidden="1" customHeight="1">
      <x:c r="A406" s="720" t="s">
        <x:v>40</x:v>
      </x:c>
      <x:c r="B406" s="731" t="s">
        <x:v>32</x:v>
      </x:c>
      <x:c r="C406" s="722" t="s">
        <x:v>5904</x:v>
      </x:c>
      <x:c r="D406" s="728">
        <x:f t="shared" si="59"/>
        <x:v>9132</x:v>
      </x:c>
      <x:c r="E406" s="724" t="s">
        <x:v>3614</x:v>
      </x:c>
      <x:c r="F406" s="724" t="s">
        <x:v>1346</x:v>
      </x:c>
      <x:c r="G406" s="724" t="s">
        <x:v>5364</x:v>
      </x:c>
      <x:c r="H406" s="724" t="s">
        <x:v>1346</x:v>
      </x:c>
      <x:c r="I406" s="716" t="s">
        <x:v>7032</x:v>
      </x:c>
      <x:c r="J406" s="724" t="s">
        <x:v>1613</x:v>
      </x:c>
      <x:c r="K406" s="724"/>
      <x:c r="L406" s="728">
        <x:v>9132</x:v>
      </x:c>
      <x:c r="M406" s="728"/>
      <x:c r="N406" s="728">
        <x:v>9132</x:v>
      </x:c>
      <x:c r="O406" s="728"/>
      <x:c r="P406" s="728"/>
      <x:c r="Q406" s="728"/>
      <x:c r="R406" s="728">
        <x:v>9132</x:v>
      </x:c>
      <x:c r="S406" s="728"/>
      <x:c r="T406" s="729" t="s">
        <x:v>1429</x:v>
      </x:c>
    </x:row>
    <x:row r="407" spans="1:20" s="273" customFormat="1" hidden="1" customHeight="1">
      <x:c r="A407" s="720" t="s">
        <x:v>40</x:v>
      </x:c>
      <x:c r="B407" s="731" t="s">
        <x:v>1404</x:v>
      </x:c>
      <x:c r="C407" s="722" t="s">
        <x:v>1368</x:v>
      </x:c>
      <x:c r="D407" s="728" t="str">
        <x:f t="shared" si="59"/>
        <x:v>오답</x:v>
      </x:c>
      <x:c r="E407" s="724" t="s">
        <x:v>1325</x:v>
      </x:c>
      <x:c r="F407" s="724" t="s">
        <x:v>1347</x:v>
      </x:c>
      <x:c r="G407" s="724" t="s">
        <x:v>3174</x:v>
      </x:c>
      <x:c r="H407" s="798" t="s">
        <x:v>21</x:v>
      </x:c>
      <x:c r="I407" s="798"/>
      <x:c r="J407" s="724" t="s">
        <x:v>3174</x:v>
      </x:c>
      <x:c r="K407" s="724"/>
      <x:c r="L407" s="728">
        <x:v>30208</x:v>
      </x:c>
      <x:c r="M407" s="804"/>
      <x:c r="N407" s="728"/>
      <x:c r="O407" s="728"/>
      <x:c r="P407" s="728"/>
      <x:c r="Q407" s="728">
        <x:v>30208</x:v>
      </x:c>
      <x:c r="R407" s="728"/>
      <x:c r="S407" s="728">
        <x:v>30208</x:v>
      </x:c>
      <x:c r="T407" s="729" t="s">
        <x:v>7026</x:v>
      </x:c>
    </x:row>
    <x:row r="408" spans="1:20" s="273" customFormat="1" hidden="1" customHeight="1">
      <x:c r="A408" s="720" t="s">
        <x:v>40</x:v>
      </x:c>
      <x:c r="B408" s="731" t="s">
        <x:v>1447</x:v>
      </x:c>
      <x:c r="C408" s="722" t="s">
        <x:v>1641</x:v>
      </x:c>
      <x:c r="D408" s="728">
        <x:f t="shared" si="59"/>
        <x:v>2990.3000000000002</x:v>
      </x:c>
      <x:c r="E408" s="724" t="s">
        <x:v>1297</x:v>
      </x:c>
      <x:c r="F408" s="724" t="s">
        <x:v>1370</x:v>
      </x:c>
      <x:c r="G408" s="724"/>
      <x:c r="H408" s="724" t="s">
        <x:v>209</x:v>
      </x:c>
      <x:c r="I408" s="724" t="s">
        <x:v>7061</x:v>
      </x:c>
      <x:c r="J408" s="724" t="s">
        <x:v>3168</x:v>
      </x:c>
      <x:c r="K408" s="724"/>
      <x:c r="L408" s="728">
        <x:v>2990.3000000000002</x:v>
      </x:c>
      <x:c r="M408" s="728"/>
      <x:c r="N408" s="728">
        <x:v>2990.3000000000002</x:v>
      </x:c>
      <x:c r="O408" s="728"/>
      <x:c r="P408" s="728"/>
      <x:c r="Q408" s="728"/>
      <x:c r="R408" s="728">
        <x:v>2990.3000000000002</x:v>
      </x:c>
      <x:c r="S408" s="728"/>
      <x:c r="T408" s="729" t="s">
        <x:v>1464</x:v>
      </x:c>
    </x:row>
    <x:row r="409" spans="1:20" s="273" customFormat="1" hidden="1" customHeight="1">
      <x:c r="A409" s="720" t="s">
        <x:v>40</x:v>
      </x:c>
      <x:c r="B409" s="731" t="s">
        <x:v>1628</x:v>
      </x:c>
      <x:c r="C409" s="722" t="s">
        <x:v>1645</x:v>
      </x:c>
      <x:c r="D409" s="728">
        <x:f t="shared" si="59"/>
        <x:v>1467.0999999999999</x:v>
      </x:c>
      <x:c r="E409" s="724" t="s">
        <x:v>3154</x:v>
      </x:c>
      <x:c r="F409" s="724" t="s">
        <x:v>5636</x:v>
      </x:c>
      <x:c r="G409" s="724" t="s">
        <x:v>172</x:v>
      </x:c>
      <x:c r="H409" s="724"/>
      <x:c r="I409" s="724" t="s">
        <x:v>5952</x:v>
      </x:c>
      <x:c r="J409" s="724" t="s">
        <x:v>3163</x:v>
      </x:c>
      <x:c r="K409" s="724"/>
      <x:c r="L409" s="728">
        <x:v>1467.0999999999999</x:v>
      </x:c>
      <x:c r="M409" s="728"/>
      <x:c r="N409" s="728">
        <x:v>1467.0999999999999</x:v>
      </x:c>
      <x:c r="O409" s="728"/>
      <x:c r="P409" s="728"/>
      <x:c r="Q409" s="728"/>
      <x:c r="R409" s="728">
        <x:v>1467.0999999999999</x:v>
      </x:c>
      <x:c r="S409" s="728"/>
      <x:c r="T409" s="729" t="s">
        <x:v>1417</x:v>
      </x:c>
    </x:row>
    <x:row r="410" spans="1:20" s="273" customFormat="1" hidden="1" customHeight="1">
      <x:c r="A410" s="720" t="s">
        <x:v>40</x:v>
      </x:c>
      <x:c r="B410" s="731" t="s">
        <x:v>2643</x:v>
      </x:c>
      <x:c r="C410" s="722" t="s">
        <x:v>6081</x:v>
      </x:c>
      <x:c r="D410" s="728">
        <x:f t="shared" si="59"/>
        <x:v>7545.8000000000002</x:v>
      </x:c>
      <x:c r="E410" s="724" t="s">
        <x:v>3614</x:v>
      </x:c>
      <x:c r="F410" s="724" t="s">
        <x:v>1346</x:v>
      </x:c>
      <x:c r="G410" s="724" t="s">
        <x:v>4596</x:v>
      </x:c>
      <x:c r="H410" s="724" t="s">
        <x:v>1346</x:v>
      </x:c>
      <x:c r="I410" s="716" t="s">
        <x:v>7032</x:v>
      </x:c>
      <x:c r="J410" s="724" t="s">
        <x:v>3177</x:v>
      </x:c>
      <x:c r="K410" s="724"/>
      <x:c r="L410" s="728">
        <x:v>7545.8000000000002</x:v>
      </x:c>
      <x:c r="M410" s="728"/>
      <x:c r="N410" s="728">
        <x:v>7545.8000000000002</x:v>
      </x:c>
      <x:c r="O410" s="728"/>
      <x:c r="P410" s="728"/>
      <x:c r="Q410" s="728"/>
      <x:c r="R410" s="728">
        <x:v>7545.8000000000002</x:v>
      </x:c>
      <x:c r="S410" s="728"/>
      <x:c r="T410" s="729" t="s">
        <x:v>1429</x:v>
      </x:c>
    </x:row>
    <x:row r="411" spans="1:20" s="273" customFormat="1" hidden="1" customHeight="1">
      <x:c r="A411" s="720" t="s">
        <x:v>40</x:v>
      </x:c>
      <x:c r="B411" s="731" t="s">
        <x:v>4372</x:v>
      </x:c>
      <x:c r="C411" s="722" t="s">
        <x:v>1625</x:v>
      </x:c>
      <x:c r="D411" s="728">
        <x:f t="shared" si="59"/>
        <x:v>1500</x:v>
      </x:c>
      <x:c r="E411" s="724" t="s">
        <x:v>3154</x:v>
      </x:c>
      <x:c r="F411" s="724" t="s">
        <x:v>5636</x:v>
      </x:c>
      <x:c r="G411" s="724" t="s">
        <x:v>172</x:v>
      </x:c>
      <x:c r="H411" s="724"/>
      <x:c r="I411" s="724" t="s">
        <x:v>5959</x:v>
      </x:c>
      <x:c r="J411" s="724" t="s">
        <x:v>1289</x:v>
      </x:c>
      <x:c r="K411" s="724"/>
      <x:c r="L411" s="728">
        <x:v>1500</x:v>
      </x:c>
      <x:c r="M411" s="728"/>
      <x:c r="N411" s="728">
        <x:v>1500</x:v>
      </x:c>
      <x:c r="O411" s="728"/>
      <x:c r="P411" s="728"/>
      <x:c r="Q411" s="728"/>
      <x:c r="R411" s="728">
        <x:v>1500</x:v>
      </x:c>
      <x:c r="S411" s="728"/>
      <x:c r="T411" s="729" t="s">
        <x:v>1417</x:v>
      </x:c>
    </x:row>
    <x:row r="412" spans="1:20" s="273" customFormat="1" hidden="1" customHeight="1">
      <x:c r="A412" s="720" t="s">
        <x:v>40</x:v>
      </x:c>
      <x:c r="B412" s="731" t="s">
        <x:v>1499</x:v>
      </x:c>
      <x:c r="C412" s="722" t="s">
        <x:v>1653</x:v>
      </x:c>
      <x:c r="D412" s="728">
        <x:f t="shared" si="59"/>
        <x:v>5928.6000000000004</x:v>
      </x:c>
      <x:c r="E412" s="724" t="s">
        <x:v>1297</x:v>
      </x:c>
      <x:c r="F412" s="724" t="s">
        <x:v>1370</x:v>
      </x:c>
      <x:c r="G412" s="724"/>
      <x:c r="H412" s="724" t="s">
        <x:v>209</x:v>
      </x:c>
      <x:c r="I412" s="716" t="s">
        <x:v>7061</x:v>
      </x:c>
      <x:c r="J412" s="724" t="s">
        <x:v>1245</x:v>
      </x:c>
      <x:c r="K412" s="724"/>
      <x:c r="L412" s="728">
        <x:v>5928.6000000000004</x:v>
      </x:c>
      <x:c r="M412" s="728"/>
      <x:c r="N412" s="728">
        <x:v>5928.6000000000004</x:v>
      </x:c>
      <x:c r="O412" s="728"/>
      <x:c r="P412" s="728"/>
      <x:c r="Q412" s="728"/>
      <x:c r="R412" s="728">
        <x:v>5928.6000000000004</x:v>
      </x:c>
      <x:c r="S412" s="728"/>
      <x:c r="T412" s="729" t="s">
        <x:v>1464</x:v>
      </x:c>
    </x:row>
    <x:row r="413" spans="1:20" s="273" customFormat="1" hidden="1" customHeight="1">
      <x:c r="A413" s="720" t="s">
        <x:v>40</x:v>
      </x:c>
      <x:c r="B413" s="721" t="s">
        <x:v>5789</x:v>
      </x:c>
      <x:c r="C413" s="722" t="s">
        <x:v>3995</x:v>
      </x:c>
      <x:c r="D413" s="728">
        <x:f t="shared" si="59"/>
        <x:v>8838.3999999999996</x:v>
      </x:c>
      <x:c r="E413" s="724" t="s">
        <x:v>5502</x:v>
      </x:c>
      <x:c r="F413" s="724" t="s">
        <x:v>5540</x:v>
      </x:c>
      <x:c r="G413" s="724"/>
      <x:c r="H413" s="724" t="s">
        <x:v>5502</x:v>
      </x:c>
      <x:c r="I413" s="724" t="s">
        <x:v>7060</x:v>
      </x:c>
      <x:c r="J413" s="724" t="s">
        <x:v>3156</x:v>
      </x:c>
      <x:c r="K413" s="724"/>
      <x:c r="L413" s="728">
        <x:v>8838.3999999999996</x:v>
      </x:c>
      <x:c r="M413" s="728"/>
      <x:c r="N413" s="728">
        <x:v>8838.3999999999996</x:v>
      </x:c>
      <x:c r="O413" s="728"/>
      <x:c r="P413" s="728"/>
      <x:c r="Q413" s="728"/>
      <x:c r="R413" s="728">
        <x:v>8838.3999999999996</x:v>
      </x:c>
      <x:c r="S413" s="728"/>
      <x:c r="T413" s="729" t="s">
        <x:v>1442</x:v>
      </x:c>
    </x:row>
    <x:row r="414" spans="1:20" s="273" customFormat="1" hidden="1" customHeight="1">
      <x:c r="A414" s="720" t="s">
        <x:v>40</x:v>
      </x:c>
      <x:c r="B414" s="731" t="s">
        <x:v>1614</x:v>
      </x:c>
      <x:c r="C414" s="722" t="s">
        <x:v>4355</x:v>
      </x:c>
      <x:c r="D414" s="728">
        <x:f t="shared" si="59"/>
        <x:v>1446.7</x:v>
      </x:c>
      <x:c r="E414" s="724" t="s">
        <x:v>3154</x:v>
      </x:c>
      <x:c r="F414" s="724" t="s">
        <x:v>3149</x:v>
      </x:c>
      <x:c r="G414" s="724" t="s">
        <x:v>172</x:v>
      </x:c>
      <x:c r="H414" s="724"/>
      <x:c r="I414" s="724" t="s">
        <x:v>7018</x:v>
      </x:c>
      <x:c r="J414" s="724" t="s">
        <x:v>1243</x:v>
      </x:c>
      <x:c r="K414" s="724"/>
      <x:c r="L414" s="728">
        <x:v>1446.7</x:v>
      </x:c>
      <x:c r="M414" s="728"/>
      <x:c r="N414" s="728">
        <x:v>1446.7</x:v>
      </x:c>
      <x:c r="O414" s="728"/>
      <x:c r="P414" s="728"/>
      <x:c r="Q414" s="728"/>
      <x:c r="R414" s="728">
        <x:v>1446.7</x:v>
      </x:c>
      <x:c r="S414" s="728"/>
      <x:c r="T414" s="805" t="s">
        <x:v>1417</x:v>
      </x:c>
    </x:row>
    <x:row r="415" spans="1:20" s="273" customFormat="1" hidden="1" customHeight="1">
      <x:c r="A415" s="720" t="s">
        <x:v>40</x:v>
      </x:c>
      <x:c r="B415" s="731" t="s">
        <x:v>1423</x:v>
      </x:c>
      <x:c r="C415" s="722" t="s">
        <x:v>1689</x:v>
      </x:c>
      <x:c r="D415" s="728">
        <x:f t="shared" si="59"/>
        <x:v>5037.6999999999998</x:v>
      </x:c>
      <x:c r="E415" s="724" t="s">
        <x:v>3614</x:v>
      </x:c>
      <x:c r="F415" s="724" t="s">
        <x:v>1346</x:v>
      </x:c>
      <x:c r="G415" s="724" t="s">
        <x:v>4596</x:v>
      </x:c>
      <x:c r="H415" s="724" t="s">
        <x:v>1346</x:v>
      </x:c>
      <x:c r="I415" s="716" t="s">
        <x:v>7032</x:v>
      </x:c>
      <x:c r="J415" s="724" t="s">
        <x:v>1201</x:v>
      </x:c>
      <x:c r="K415" s="724"/>
      <x:c r="L415" s="728">
        <x:v>5037.6999999999998</x:v>
      </x:c>
      <x:c r="M415" s="728"/>
      <x:c r="N415" s="728">
        <x:v>5037.6999999999998</x:v>
      </x:c>
      <x:c r="O415" s="728"/>
      <x:c r="P415" s="728"/>
      <x:c r="Q415" s="728"/>
      <x:c r="R415" s="728">
        <x:v>5037.6999999999998</x:v>
      </x:c>
      <x:c r="S415" s="728"/>
      <x:c r="T415" s="805" t="s">
        <x:v>1429</x:v>
      </x:c>
    </x:row>
    <x:row r="416" spans="1:20" s="273" customFormat="1" hidden="1" customHeight="1">
      <x:c r="A416" s="720" t="s">
        <x:v>40</x:v>
      </x:c>
      <x:c r="B416" s="731" t="s">
        <x:v>1408</x:v>
      </x:c>
      <x:c r="C416" s="722" t="s">
        <x:v>3998</x:v>
      </x:c>
      <x:c r="D416" s="728">
        <x:f t="shared" si="59"/>
        <x:v>1425.0999999999999</x:v>
      </x:c>
      <x:c r="E416" s="724" t="s">
        <x:v>1355</x:v>
      </x:c>
      <x:c r="F416" s="724"/>
      <x:c r="G416" s="724" t="s">
        <x:v>4367</x:v>
      </x:c>
      <x:c r="H416" s="724" t="s">
        <x:v>4777</x:v>
      </x:c>
      <x:c r="I416" s="724"/>
      <x:c r="J416" s="724" t="s">
        <x:v>4810</x:v>
      </x:c>
      <x:c r="K416" s="724"/>
      <x:c r="L416" s="728">
        <x:v>1425.0999999999999</x:v>
      </x:c>
      <x:c r="M416" s="728"/>
      <x:c r="N416" s="728">
        <x:v>1425.0999999999999</x:v>
      </x:c>
      <x:c r="O416" s="728"/>
      <x:c r="P416" s="728"/>
      <x:c r="Q416" s="728"/>
      <x:c r="R416" s="728">
        <x:v>1425.0999999999999</x:v>
      </x:c>
      <x:c r="S416" s="728"/>
      <x:c r="T416" s="805"/>
    </x:row>
    <x:row r="417" spans="1:20" s="273" customFormat="1" hidden="1" customHeight="1">
      <x:c r="A417" s="720" t="s">
        <x:v>40</x:v>
      </x:c>
      <x:c r="B417" s="731" t="s">
        <x:v>3994</x:v>
      </x:c>
      <x:c r="C417" s="722" t="s">
        <x:v>4314</x:v>
      </x:c>
      <x:c r="D417" s="728">
        <x:f t="shared" si="59"/>
        <x:v>1505.5</x:v>
      </x:c>
      <x:c r="E417" s="724" t="s">
        <x:v>3154</x:v>
      </x:c>
      <x:c r="F417" s="724" t="s">
        <x:v>3162</x:v>
      </x:c>
      <x:c r="G417" s="724" t="s">
        <x:v>4790</x:v>
      </x:c>
      <x:c r="H417" s="724" t="s">
        <x:v>265</x:v>
      </x:c>
      <x:c r="I417" s="716" t="s">
        <x:v>5966</x:v>
      </x:c>
      <x:c r="J417" s="724" t="s">
        <x:v>3796</x:v>
      </x:c>
      <x:c r="K417" s="724"/>
      <x:c r="L417" s="728">
        <x:v>1505.5</x:v>
      </x:c>
      <x:c r="M417" s="728"/>
      <x:c r="N417" s="728">
        <x:v>1505.5</x:v>
      </x:c>
      <x:c r="O417" s="728"/>
      <x:c r="P417" s="728"/>
      <x:c r="Q417" s="728"/>
      <x:c r="R417" s="728">
        <x:v>1505.5</x:v>
      </x:c>
      <x:c r="S417" s="728"/>
      <x:c r="T417" s="805" t="s">
        <x:v>1441</x:v>
      </x:c>
    </x:row>
    <x:row r="418" spans="1:20" s="273" customFormat="1" hidden="1" customHeight="1">
      <x:c r="A418" s="720" t="s">
        <x:v>40</x:v>
      </x:c>
      <x:c r="B418" s="731" t="s">
        <x:v>1480</x:v>
      </x:c>
      <x:c r="C418" s="722" t="s">
        <x:v>6073</x:v>
      </x:c>
      <x:c r="D418" s="728">
        <x:f t="shared" si="59"/>
        <x:v>4452.6999999999998</x:v>
      </x:c>
      <x:c r="E418" s="724" t="s">
        <x:v>3614</x:v>
      </x:c>
      <x:c r="F418" s="724" t="s">
        <x:v>1346</x:v>
      </x:c>
      <x:c r="G418" s="724" t="s">
        <x:v>4596</x:v>
      </x:c>
      <x:c r="H418" s="724" t="s">
        <x:v>1346</x:v>
      </x:c>
      <x:c r="I418" s="716" t="s">
        <x:v>7032</x:v>
      </x:c>
      <x:c r="J418" s="724" t="s">
        <x:v>1346</x:v>
      </x:c>
      <x:c r="K418" s="724"/>
      <x:c r="L418" s="728">
        <x:v>4452.6999999999998</x:v>
      </x:c>
      <x:c r="M418" s="728"/>
      <x:c r="N418" s="728">
        <x:v>4452.6999999999998</x:v>
      </x:c>
      <x:c r="O418" s="728"/>
      <x:c r="P418" s="728"/>
      <x:c r="Q418" s="728"/>
      <x:c r="R418" s="728">
        <x:v>4452.6999999999998</x:v>
      </x:c>
      <x:c r="S418" s="728"/>
      <x:c r="T418" s="805" t="s">
        <x:v>1429</x:v>
      </x:c>
    </x:row>
    <x:row r="419" spans="1:20" s="273" customFormat="1" hidden="1" customHeight="1">
      <x:c r="A419" s="720" t="s">
        <x:v>40</x:v>
      </x:c>
      <x:c r="B419" s="731" t="s">
        <x:v>4385</x:v>
      </x:c>
      <x:c r="C419" s="722" t="s">
        <x:v>1626</x:v>
      </x:c>
      <x:c r="D419" s="728">
        <x:f t="shared" si="59"/>
        <x:v>1500.2</x:v>
      </x:c>
      <x:c r="E419" s="724" t="s">
        <x:v>3154</x:v>
      </x:c>
      <x:c r="F419" s="724" t="s">
        <x:v>3149</x:v>
      </x:c>
      <x:c r="G419" s="724" t="s">
        <x:v>172</x:v>
      </x:c>
      <x:c r="H419" s="724"/>
      <x:c r="I419" s="724" t="s">
        <x:v>7039</x:v>
      </x:c>
      <x:c r="J419" s="724" t="s">
        <x:v>1289</x:v>
      </x:c>
      <x:c r="K419" s="724"/>
      <x:c r="L419" s="728">
        <x:v>1500.2</x:v>
      </x:c>
      <x:c r="M419" s="728"/>
      <x:c r="N419" s="728">
        <x:v>1500.2</x:v>
      </x:c>
      <x:c r="O419" s="728"/>
      <x:c r="P419" s="728"/>
      <x:c r="Q419" s="728"/>
      <x:c r="R419" s="728">
        <x:v>1500.2</x:v>
      </x:c>
      <x:c r="S419" s="728"/>
      <x:c r="T419" s="805" t="s">
        <x:v>1417</x:v>
      </x:c>
    </x:row>
    <x:row r="420" spans="1:20" s="273" customFormat="1" hidden="1" customHeight="1">
      <x:c r="A420" s="720" t="s">
        <x:v>40</x:v>
      </x:c>
      <x:c r="B420" s="731" t="s">
        <x:v>1461</x:v>
      </x:c>
      <x:c r="C420" s="722" t="s">
        <x:v>1597</x:v>
      </x:c>
      <x:c r="D420" s="728">
        <x:f t="shared" si="59"/>
        <x:v>1659.5</x:v>
      </x:c>
      <x:c r="E420" s="724" t="s">
        <x:v>1297</x:v>
      </x:c>
      <x:c r="F420" s="724" t="s">
        <x:v>1370</x:v>
      </x:c>
      <x:c r="G420" s="724"/>
      <x:c r="H420" s="724" t="s">
        <x:v>209</x:v>
      </x:c>
      <x:c r="I420" s="716" t="s">
        <x:v>7061</x:v>
      </x:c>
      <x:c r="J420" s="724" t="s">
        <x:v>1245</x:v>
      </x:c>
      <x:c r="K420" s="724"/>
      <x:c r="L420" s="728">
        <x:v>1659.5</x:v>
      </x:c>
      <x:c r="M420" s="728"/>
      <x:c r="N420" s="728">
        <x:v>1659.5</x:v>
      </x:c>
      <x:c r="O420" s="728"/>
      <x:c r="P420" s="728"/>
      <x:c r="Q420" s="728"/>
      <x:c r="R420" s="728">
        <x:v>1659.5</x:v>
      </x:c>
      <x:c r="S420" s="728"/>
      <x:c r="T420" s="805" t="s">
        <x:v>1464</x:v>
      </x:c>
    </x:row>
    <x:row r="421" spans="1:20" s="273" customFormat="1" hidden="1" customHeight="1">
      <x:c r="A421" s="720" t="s">
        <x:v>40</x:v>
      </x:c>
      <x:c r="B421" s="721" t="s">
        <x:v>5741</x:v>
      </x:c>
      <x:c r="C421" s="722" t="s">
        <x:v>3990</x:v>
      </x:c>
      <x:c r="D421" s="728">
        <x:f t="shared" si="59"/>
        <x:v>2000.0999999999999</x:v>
      </x:c>
      <x:c r="E421" s="724" t="s">
        <x:v>5502</x:v>
      </x:c>
      <x:c r="F421" s="724" t="s">
        <x:v>5540</x:v>
      </x:c>
      <x:c r="G421" s="724"/>
      <x:c r="H421" s="724" t="s">
        <x:v>5502</x:v>
      </x:c>
      <x:c r="I421" s="724" t="s">
        <x:v>7050</x:v>
      </x:c>
      <x:c r="J421" s="724" t="s">
        <x:v>1104</x:v>
      </x:c>
      <x:c r="K421" s="724"/>
      <x:c r="L421" s="728">
        <x:v>2000.0999999999999</x:v>
      </x:c>
      <x:c r="M421" s="728"/>
      <x:c r="N421" s="728">
        <x:v>2000.0999999999999</x:v>
      </x:c>
      <x:c r="O421" s="728"/>
      <x:c r="P421" s="728"/>
      <x:c r="Q421" s="728"/>
      <x:c r="R421" s="728">
        <x:v>2000.0999999999999</x:v>
      </x:c>
      <x:c r="S421" s="728"/>
      <x:c r="T421" s="805" t="s">
        <x:v>1442</x:v>
      </x:c>
    </x:row>
    <x:row r="422" spans="1:20" s="273" customFormat="1" hidden="1" customHeight="1">
      <x:c r="A422" s="720" t="s">
        <x:v>40</x:v>
      </x:c>
      <x:c r="B422" s="731" t="s">
        <x:v>4394</x:v>
      </x:c>
      <x:c r="C422" s="722" t="s">
        <x:v>4365</x:v>
      </x:c>
      <x:c r="D422" s="728">
        <x:f t="shared" si="59"/>
        <x:v>1500.0999999999999</x:v>
      </x:c>
      <x:c r="E422" s="724" t="s">
        <x:v>3154</x:v>
      </x:c>
      <x:c r="F422" s="724" t="s">
        <x:v>3149</x:v>
      </x:c>
      <x:c r="G422" s="724" t="s">
        <x:v>172</x:v>
      </x:c>
      <x:c r="H422" s="724"/>
      <x:c r="I422" s="724" t="s">
        <x:v>5959</x:v>
      </x:c>
      <x:c r="J422" s="724" t="s">
        <x:v>1257</x:v>
      </x:c>
      <x:c r="K422" s="724"/>
      <x:c r="L422" s="728">
        <x:v>1500.0999999999999</x:v>
      </x:c>
      <x:c r="M422" s="728"/>
      <x:c r="N422" s="728">
        <x:v>1500.0999999999999</x:v>
      </x:c>
      <x:c r="O422" s="728"/>
      <x:c r="P422" s="728"/>
      <x:c r="Q422" s="728"/>
      <x:c r="R422" s="728">
        <x:v>1500.0999999999999</x:v>
      </x:c>
      <x:c r="S422" s="728"/>
      <x:c r="T422" s="805" t="s">
        <x:v>1417</x:v>
      </x:c>
    </x:row>
    <x:row r="423" spans="1:20" s="273" customFormat="1" hidden="1" customHeight="1">
      <x:c r="A423" s="720" t="s">
        <x:v>40</x:v>
      </x:c>
      <x:c r="B423" s="721" t="s">
        <x:v>230</x:v>
      </x:c>
      <x:c r="C423" s="722" t="s">
        <x:v>4390</x:v>
      </x:c>
      <x:c r="D423" s="728">
        <x:f t="shared" si="59"/>
        <x:v>1499.8</x:v>
      </x:c>
      <x:c r="E423" s="724" t="s">
        <x:v>5502</x:v>
      </x:c>
      <x:c r="F423" s="724" t="s">
        <x:v>5540</x:v>
      </x:c>
      <x:c r="G423" s="724"/>
      <x:c r="H423" s="724" t="s">
        <x:v>5502</x:v>
      </x:c>
      <x:c r="I423" s="724" t="s">
        <x:v>7038</x:v>
      </x:c>
      <x:c r="J423" s="724" t="s">
        <x:v>1104</x:v>
      </x:c>
      <x:c r="K423" s="724"/>
      <x:c r="L423" s="728">
        <x:v>1499.8</x:v>
      </x:c>
      <x:c r="M423" s="728"/>
      <x:c r="N423" s="728">
        <x:v>1499.8</x:v>
      </x:c>
      <x:c r="O423" s="728"/>
      <x:c r="P423" s="728"/>
      <x:c r="Q423" s="728"/>
      <x:c r="R423" s="728">
        <x:v>1499.8</x:v>
      </x:c>
      <x:c r="S423" s="728"/>
      <x:c r="T423" s="729" t="s">
        <x:v>1442</x:v>
      </x:c>
    </x:row>
    <x:row r="424" spans="1:20" s="273" customFormat="1" hidden="1" customHeight="1">
      <x:c r="A424" s="720" t="s">
        <x:v>40</x:v>
      </x:c>
      <x:c r="B424" s="731" t="s">
        <x:v>1456</x:v>
      </x:c>
      <x:c r="C424" s="722" t="s">
        <x:v>5919</x:v>
      </x:c>
      <x:c r="D424" s="728">
        <x:f t="shared" si="59"/>
        <x:v>3027.5999999999999</x:v>
      </x:c>
      <x:c r="E424" s="724" t="s">
        <x:v>1297</x:v>
      </x:c>
      <x:c r="F424" s="724" t="s">
        <x:v>267</x:v>
      </x:c>
      <x:c r="G424" s="724"/>
      <x:c r="H424" s="724" t="s">
        <x:v>209</x:v>
      </x:c>
      <x:c r="I424" s="716" t="s">
        <x:v>7061</x:v>
      </x:c>
      <x:c r="J424" s="724" t="s">
        <x:v>1627</x:v>
      </x:c>
      <x:c r="K424" s="724"/>
      <x:c r="L424" s="728">
        <x:v>3027.5999999999999</x:v>
      </x:c>
      <x:c r="M424" s="728"/>
      <x:c r="N424" s="728">
        <x:v>3027.5999999999999</x:v>
      </x:c>
      <x:c r="O424" s="728"/>
      <x:c r="P424" s="728"/>
      <x:c r="Q424" s="728"/>
      <x:c r="R424" s="728">
        <x:v>3027.5999999999999</x:v>
      </x:c>
      <x:c r="S424" s="728"/>
      <x:c r="T424" s="729" t="s">
        <x:v>1464</x:v>
      </x:c>
    </x:row>
    <x:row r="425" spans="1:20" s="273" customFormat="1" hidden="1" customHeight="1">
      <x:c r="A425" s="720" t="s">
        <x:v>40</x:v>
      </x:c>
      <x:c r="B425" s="731" t="s">
        <x:v>1469</x:v>
      </x:c>
      <x:c r="C425" s="722" t="s">
        <x:v>1672</x:v>
      </x:c>
      <x:c r="D425" s="728">
        <x:f t="shared" si="59"/>
        <x:v>8583</x:v>
      </x:c>
      <x:c r="E425" s="724" t="s">
        <x:v>1297</x:v>
      </x:c>
      <x:c r="F425" s="724" t="s">
        <x:v>267</x:v>
      </x:c>
      <x:c r="G425" s="724" t="s">
        <x:v>4423</x:v>
      </x:c>
      <x:c r="H425" s="724" t="s">
        <x:v>209</x:v>
      </x:c>
      <x:c r="I425" s="716" t="s">
        <x:v>7061</x:v>
      </x:c>
      <x:c r="J425" s="724" t="s">
        <x:v>1366</x:v>
      </x:c>
      <x:c r="K425" s="724"/>
      <x:c r="L425" s="728">
        <x:v>8583</x:v>
      </x:c>
      <x:c r="M425" s="728"/>
      <x:c r="N425" s="728">
        <x:v>8583</x:v>
      </x:c>
      <x:c r="O425" s="728"/>
      <x:c r="P425" s="728"/>
      <x:c r="Q425" s="728"/>
      <x:c r="R425" s="728">
        <x:v>8583</x:v>
      </x:c>
      <x:c r="S425" s="728"/>
      <x:c r="T425" s="729" t="s">
        <x:v>1464</x:v>
      </x:c>
    </x:row>
    <x:row r="426" spans="1:20" s="273" customFormat="1" hidden="1" customHeight="1">
      <x:c r="A426" s="720" t="s">
        <x:v>40</x:v>
      </x:c>
      <x:c r="B426" s="731" t="s">
        <x:v>1445</x:v>
      </x:c>
      <x:c r="C426" s="722" t="s">
        <x:v>1623</x:v>
      </x:c>
      <x:c r="D426" s="728">
        <x:f t="shared" si="59"/>
        <x:v>5000</x:v>
      </x:c>
      <x:c r="E426" s="724" t="s">
        <x:v>1667</x:v>
      </x:c>
      <x:c r="F426" s="724" t="s">
        <x:v>4817</x:v>
      </x:c>
      <x:c r="G426" s="724" t="s">
        <x:v>4801</x:v>
      </x:c>
      <x:c r="H426" s="724" t="s">
        <x:v>5761</x:v>
      </x:c>
      <x:c r="I426" s="724" t="s">
        <x:v>7063</x:v>
      </x:c>
      <x:c r="J426" s="724" t="s">
        <x:v>1652</x:v>
      </x:c>
      <x:c r="K426" s="724"/>
      <x:c r="L426" s="728">
        <x:v>5000</x:v>
      </x:c>
      <x:c r="M426" s="728"/>
      <x:c r="N426" s="728">
        <x:v>5000</x:v>
      </x:c>
      <x:c r="O426" s="728"/>
      <x:c r="P426" s="728"/>
      <x:c r="Q426" s="728"/>
      <x:c r="R426" s="728">
        <x:v>5000</x:v>
      </x:c>
      <x:c r="S426" s="728"/>
      <x:c r="T426" s="729"/>
    </x:row>
    <x:row r="427" spans="1:20" s="273" customFormat="1" hidden="1" customHeight="1">
      <x:c r="A427" s="720" t="s">
        <x:v>40</x:v>
      </x:c>
      <x:c r="B427" s="731" t="s">
        <x:v>1437</x:v>
      </x:c>
      <x:c r="C427" s="722" t="s">
        <x:v>1633</x:v>
      </x:c>
      <x:c r="D427" s="728">
        <x:f t="shared" si="59"/>
        <x:v>4337.1999999999998</x:v>
      </x:c>
      <x:c r="E427" s="724" t="s">
        <x:v>1297</x:v>
      </x:c>
      <x:c r="F427" s="724" t="s">
        <x:v>267</x:v>
      </x:c>
      <x:c r="G427" s="724"/>
      <x:c r="H427" s="724" t="s">
        <x:v>209</x:v>
      </x:c>
      <x:c r="I427" s="716" t="s">
        <x:v>7061</x:v>
      </x:c>
      <x:c r="J427" s="724" t="s">
        <x:v>1606</x:v>
      </x:c>
      <x:c r="K427" s="724"/>
      <x:c r="L427" s="728">
        <x:v>4337.1999999999998</x:v>
      </x:c>
      <x:c r="M427" s="728"/>
      <x:c r="N427" s="728">
        <x:v>4337.1999999999998</x:v>
      </x:c>
      <x:c r="O427" s="728"/>
      <x:c r="P427" s="728"/>
      <x:c r="Q427" s="728"/>
      <x:c r="R427" s="728">
        <x:v>4337.1999999999998</x:v>
      </x:c>
      <x:c r="S427" s="728"/>
      <x:c r="T427" s="805" t="s">
        <x:v>1464</x:v>
      </x:c>
    </x:row>
    <x:row r="428" spans="1:20" s="273" customFormat="1" hidden="1" customHeight="1">
      <x:c r="A428" s="720" t="s">
        <x:v>40</x:v>
      </x:c>
      <x:c r="B428" s="721" t="s">
        <x:v>387</x:v>
      </x:c>
      <x:c r="C428" s="722" t="s">
        <x:v>4017</x:v>
      </x:c>
      <x:c r="D428" s="728">
        <x:f t="shared" si="59"/>
        <x:v>4369.8000000000002</x:v>
      </x:c>
      <x:c r="E428" s="724" t="s">
        <x:v>1331</x:v>
      </x:c>
      <x:c r="F428" s="724" t="s">
        <x:v>1336</x:v>
      </x:c>
      <x:c r="G428" s="724"/>
      <x:c r="H428" s="724" t="s">
        <x:v>1331</x:v>
      </x:c>
      <x:c r="I428" s="724" t="s">
        <x:v>5975</x:v>
      </x:c>
      <x:c r="J428" s="724" t="s">
        <x:v>1373</x:v>
      </x:c>
      <x:c r="K428" s="724"/>
      <x:c r="L428" s="728">
        <x:v>4369.8000000000002</x:v>
      </x:c>
      <x:c r="M428" s="728"/>
      <x:c r="N428" s="728">
        <x:v>4369.8000000000002</x:v>
      </x:c>
      <x:c r="O428" s="728"/>
      <x:c r="P428" s="728"/>
      <x:c r="Q428" s="728"/>
      <x:c r="R428" s="728">
        <x:v>4369.8000000000002</x:v>
      </x:c>
      <x:c r="S428" s="728"/>
      <x:c r="T428" s="729" t="s">
        <x:v>1488</x:v>
      </x:c>
    </x:row>
    <x:row r="429" spans="1:20" s="273" customFormat="1" hidden="1" customHeight="1">
      <x:c r="A429" s="720" t="s">
        <x:v>40</x:v>
      </x:c>
      <x:c r="B429" s="721" t="s">
        <x:v>1588</x:v>
      </x:c>
      <x:c r="C429" s="722" t="s">
        <x:v>1629</x:v>
      </x:c>
      <x:c r="D429" s="728">
        <x:f t="shared" si="59"/>
        <x:v>1449.4000000000001</x:v>
      </x:c>
      <x:c r="E429" s="724" t="s">
        <x:v>1179</x:v>
      </x:c>
      <x:c r="F429" s="724" t="s">
        <x:v>1336</x:v>
      </x:c>
      <x:c r="G429" s="724"/>
      <x:c r="H429" s="724" t="s">
        <x:v>1336</x:v>
      </x:c>
      <x:c r="I429" s="724" t="s">
        <x:v>7015</x:v>
      </x:c>
      <x:c r="J429" s="724" t="s">
        <x:v>1337</x:v>
      </x:c>
      <x:c r="K429" s="724"/>
      <x:c r="L429" s="728">
        <x:v>1449.4000000000001</x:v>
      </x:c>
      <x:c r="M429" s="728"/>
      <x:c r="N429" s="728">
        <x:v>1449.4000000000001</x:v>
      </x:c>
      <x:c r="O429" s="728"/>
      <x:c r="P429" s="728"/>
      <x:c r="Q429" s="728"/>
      <x:c r="R429" s="728">
        <x:v>1449.4000000000001</x:v>
      </x:c>
      <x:c r="S429" s="728"/>
      <x:c r="T429" s="729" t="s">
        <x:v>1488</x:v>
      </x:c>
    </x:row>
    <x:row r="430" spans="1:20" s="273" customFormat="1" hidden="1" customHeight="1">
      <x:c r="A430" s="720" t="s">
        <x:v>40</x:v>
      </x:c>
      <x:c r="B430" s="731" t="s">
        <x:v>1489</x:v>
      </x:c>
      <x:c r="C430" s="722" t="s">
        <x:v>1601</x:v>
      </x:c>
      <x:c r="D430" s="728">
        <x:f t="shared" si="59"/>
        <x:v>5137.8999999999996</x:v>
      </x:c>
      <x:c r="E430" s="724" t="s">
        <x:v>1297</x:v>
      </x:c>
      <x:c r="F430" s="724" t="s">
        <x:v>1370</x:v>
      </x:c>
      <x:c r="G430" s="724"/>
      <x:c r="H430" s="724" t="s">
        <x:v>209</x:v>
      </x:c>
      <x:c r="I430" s="716" t="s">
        <x:v>7061</x:v>
      </x:c>
      <x:c r="J430" s="724" t="s">
        <x:v>1257</x:v>
      </x:c>
      <x:c r="K430" s="724"/>
      <x:c r="L430" s="728">
        <x:v>5137.8999999999996</x:v>
      </x:c>
      <x:c r="M430" s="728"/>
      <x:c r="N430" s="728">
        <x:v>5137.8999999999996</x:v>
      </x:c>
      <x:c r="O430" s="728"/>
      <x:c r="P430" s="728"/>
      <x:c r="Q430" s="728"/>
      <x:c r="R430" s="728">
        <x:v>5137.8999999999996</x:v>
      </x:c>
      <x:c r="S430" s="728"/>
      <x:c r="T430" s="729" t="s">
        <x:v>1464</x:v>
      </x:c>
    </x:row>
    <x:row r="431" spans="1:20" s="273" customFormat="1" hidden="1" customHeight="1">
      <x:c r="A431" s="720" t="s">
        <x:v>40</x:v>
      </x:c>
      <x:c r="B431" s="731" t="s">
        <x:v>1474</x:v>
      </x:c>
      <x:c r="C431" s="722" t="s">
        <x:v>4479</x:v>
      </x:c>
      <x:c r="D431" s="728">
        <x:f t="shared" si="59"/>
        <x:v>6069</x:v>
      </x:c>
      <x:c r="E431" s="724" t="s">
        <x:v>1297</x:v>
      </x:c>
      <x:c r="F431" s="724" t="s">
        <x:v>267</x:v>
      </x:c>
      <x:c r="G431" s="724"/>
      <x:c r="H431" s="724" t="s">
        <x:v>209</x:v>
      </x:c>
      <x:c r="I431" s="716" t="s">
        <x:v>7061</x:v>
      </x:c>
      <x:c r="J431" s="724" t="s">
        <x:v>1247</x:v>
      </x:c>
      <x:c r="K431" s="724"/>
      <x:c r="L431" s="728">
        <x:v>6069</x:v>
      </x:c>
      <x:c r="M431" s="728"/>
      <x:c r="N431" s="728">
        <x:v>6069</x:v>
      </x:c>
      <x:c r="O431" s="728"/>
      <x:c r="P431" s="728"/>
      <x:c r="Q431" s="728"/>
      <x:c r="R431" s="728">
        <x:v>6069</x:v>
      </x:c>
      <x:c r="S431" s="728"/>
      <x:c r="T431" s="729" t="s">
        <x:v>1464</x:v>
      </x:c>
    </x:row>
    <x:row r="432" spans="1:20" s="273" customFormat="1" hidden="1" customHeight="1">
      <x:c r="A432" s="720" t="s">
        <x:v>40</x:v>
      </x:c>
      <x:c r="B432" s="731" t="s">
        <x:v>37</x:v>
      </x:c>
      <x:c r="C432" s="722" t="s">
        <x:v>5945</x:v>
      </x:c>
      <x:c r="D432" s="728">
        <x:f t="shared" si="59"/>
        <x:v>2322.0999999999999</x:v>
      </x:c>
      <x:c r="E432" s="724" t="s">
        <x:v>3614</x:v>
      </x:c>
      <x:c r="F432" s="724" t="s">
        <x:v>1346</x:v>
      </x:c>
      <x:c r="G432" s="724" t="s">
        <x:v>4596</x:v>
      </x:c>
      <x:c r="H432" s="724" t="s">
        <x:v>1346</x:v>
      </x:c>
      <x:c r="I432" s="716" t="s">
        <x:v>7032</x:v>
      </x:c>
      <x:c r="J432" s="724" t="s">
        <x:v>1346</x:v>
      </x:c>
      <x:c r="K432" s="724"/>
      <x:c r="L432" s="728">
        <x:v>2322.0999999999999</x:v>
      </x:c>
      <x:c r="M432" s="728"/>
      <x:c r="N432" s="728">
        <x:v>2322.0999999999999</x:v>
      </x:c>
      <x:c r="O432" s="728"/>
      <x:c r="P432" s="728"/>
      <x:c r="Q432" s="728"/>
      <x:c r="R432" s="728">
        <x:v>2322.0999999999999</x:v>
      </x:c>
      <x:c r="S432" s="728"/>
      <x:c r="T432" s="729" t="s">
        <x:v>1429</x:v>
      </x:c>
    </x:row>
    <x:row r="433" spans="1:20" s="273" customFormat="1" hidden="1" customHeight="1">
      <x:c r="A433" s="720" t="s">
        <x:v>40</x:v>
      </x:c>
      <x:c r="B433" s="731" t="s">
        <x:v>1484</x:v>
      </x:c>
      <x:c r="C433" s="722" t="s">
        <x:v>3270</x:v>
      </x:c>
      <x:c r="D433" s="728">
        <x:f t="shared" si="59"/>
        <x:v>5028.5</x:v>
      </x:c>
      <x:c r="E433" s="724" t="s">
        <x:v>1297</x:v>
      </x:c>
      <x:c r="F433" s="724" t="s">
        <x:v>1370</x:v>
      </x:c>
      <x:c r="G433" s="724"/>
      <x:c r="H433" s="724" t="s">
        <x:v>209</x:v>
      </x:c>
      <x:c r="I433" s="716" t="s">
        <x:v>7061</x:v>
      </x:c>
      <x:c r="J433" s="724" t="s">
        <x:v>1288</x:v>
      </x:c>
      <x:c r="K433" s="724"/>
      <x:c r="L433" s="728">
        <x:v>5028.5</x:v>
      </x:c>
      <x:c r="M433" s="728"/>
      <x:c r="N433" s="728">
        <x:v>5028.5</x:v>
      </x:c>
      <x:c r="O433" s="728"/>
      <x:c r="P433" s="728"/>
      <x:c r="Q433" s="728"/>
      <x:c r="R433" s="728">
        <x:v>5028.5</x:v>
      </x:c>
      <x:c r="S433" s="728"/>
      <x:c r="T433" s="729" t="s">
        <x:v>1464</x:v>
      </x:c>
    </x:row>
    <x:row r="434" spans="1:20" s="273" customFormat="1" hidden="1" customHeight="1">
      <x:c r="A434" s="720" t="s">
        <x:v>40</x:v>
      </x:c>
      <x:c r="B434" s="721" t="s">
        <x:v>2015</x:v>
      </x:c>
      <x:c r="C434" s="722" t="s">
        <x:v>6882</x:v>
      </x:c>
      <x:c r="D434" s="728">
        <x:f t="shared" si="59"/>
        <x:v>5593.5</x:v>
      </x:c>
      <x:c r="E434" s="724" t="s">
        <x:v>1331</x:v>
      </x:c>
      <x:c r="F434" s="724" t="s">
        <x:v>1336</x:v>
      </x:c>
      <x:c r="G434" s="724"/>
      <x:c r="H434" s="724" t="s">
        <x:v>1373</x:v>
      </x:c>
      <x:c r="I434" s="724" t="s">
        <x:v>7048</x:v>
      </x:c>
      <x:c r="J434" s="724" t="s">
        <x:v>1234</x:v>
      </x:c>
      <x:c r="K434" s="724"/>
      <x:c r="L434" s="728">
        <x:v>5593.5</x:v>
      </x:c>
      <x:c r="M434" s="728"/>
      <x:c r="N434" s="728">
        <x:v>5593.5</x:v>
      </x:c>
      <x:c r="O434" s="728"/>
      <x:c r="P434" s="728"/>
      <x:c r="Q434" s="728"/>
      <x:c r="R434" s="728">
        <x:v>5593.5</x:v>
      </x:c>
      <x:c r="S434" s="728"/>
      <x:c r="T434" s="729" t="s">
        <x:v>1403</x:v>
      </x:c>
    </x:row>
    <x:row r="435" spans="1:20" s="273" customFormat="1" hidden="1" customHeight="1">
      <x:c r="A435" s="720" t="s">
        <x:v>40</x:v>
      </x:c>
      <x:c r="B435" s="721" t="s">
        <x:v>510</x:v>
      </x:c>
      <x:c r="C435" s="722" t="s">
        <x:v>379</x:v>
      </x:c>
      <x:c r="D435" s="728">
        <x:f t="shared" si="59"/>
        <x:v>1500.2</x:v>
      </x:c>
      <x:c r="E435" s="724" t="s">
        <x:v>1331</x:v>
      </x:c>
      <x:c r="F435" s="724" t="s">
        <x:v>1336</x:v>
      </x:c>
      <x:c r="G435" s="724"/>
      <x:c r="H435" s="724" t="s">
        <x:v>1373</x:v>
      </x:c>
      <x:c r="I435" s="724" t="s">
        <x:v>7048</x:v>
      </x:c>
      <x:c r="J435" s="724" t="s">
        <x:v>1234</x:v>
      </x:c>
      <x:c r="K435" s="724"/>
      <x:c r="L435" s="728">
        <x:v>1500.2</x:v>
      </x:c>
      <x:c r="M435" s="728"/>
      <x:c r="N435" s="728">
        <x:v>1500.2</x:v>
      </x:c>
      <x:c r="O435" s="728"/>
      <x:c r="P435" s="728"/>
      <x:c r="Q435" s="728"/>
      <x:c r="R435" s="728">
        <x:v>1500.2</x:v>
      </x:c>
      <x:c r="S435" s="728"/>
      <x:c r="T435" s="729" t="s">
        <x:v>1403</x:v>
      </x:c>
    </x:row>
    <x:row r="436" spans="1:20" s="273" customFormat="1" hidden="1" customHeight="1">
      <x:c r="A436" s="720" t="s">
        <x:v>40</x:v>
      </x:c>
      <x:c r="B436" s="731" t="s">
        <x:v>4381</x:v>
      </x:c>
      <x:c r="C436" s="722" t="s">
        <x:v>405</x:v>
      </x:c>
      <x:c r="D436" s="728">
        <x:f t="shared" si="59"/>
        <x:v>2086.6999999999998</x:v>
      </x:c>
      <x:c r="E436" s="724" t="s">
        <x:v>3154</x:v>
      </x:c>
      <x:c r="F436" s="724" t="s">
        <x:v>451</x:v>
      </x:c>
      <x:c r="G436" s="724" t="s">
        <x:v>1289</x:v>
      </x:c>
      <x:c r="H436" s="724"/>
      <x:c r="I436" s="724" t="s">
        <x:v>5955</x:v>
      </x:c>
      <x:c r="J436" s="724" t="s">
        <x:v>1168</x:v>
      </x:c>
      <x:c r="K436" s="724"/>
      <x:c r="L436" s="728">
        <x:v>2086.6999999999998</x:v>
      </x:c>
      <x:c r="M436" s="728"/>
      <x:c r="N436" s="728">
        <x:v>1714.9000000000001</x:v>
      </x:c>
      <x:c r="O436" s="728">
        <x:v>371.80000000000001</x:v>
      </x:c>
      <x:c r="P436" s="728"/>
      <x:c r="Q436" s="728"/>
      <x:c r="R436" s="728">
        <x:v>1714.9000000000001</x:v>
      </x:c>
      <x:c r="S436" s="728"/>
      <x:c r="T436" s="729" t="s">
        <x:v>1417</x:v>
      </x:c>
    </x:row>
    <x:row r="437" spans="1:20" s="273" customFormat="1" hidden="1" customHeight="1">
      <x:c r="A437" s="720" t="s">
        <x:v>40</x:v>
      </x:c>
      <x:c r="B437" s="731" t="s">
        <x:v>1449</x:v>
      </x:c>
      <x:c r="C437" s="722" t="s">
        <x:v>1598</x:v>
      </x:c>
      <x:c r="D437" s="728">
        <x:f t="shared" si="59"/>
        <x:v>5994</x:v>
      </x:c>
      <x:c r="E437" s="724" t="s">
        <x:v>1297</x:v>
      </x:c>
      <x:c r="F437" s="724" t="s">
        <x:v>1370</x:v>
      </x:c>
      <x:c r="G437" s="724"/>
      <x:c r="H437" s="724" t="s">
        <x:v>209</x:v>
      </x:c>
      <x:c r="I437" s="716" t="s">
        <x:v>7061</x:v>
      </x:c>
      <x:c r="J437" s="724" t="s">
        <x:v>1293</x:v>
      </x:c>
      <x:c r="K437" s="724"/>
      <x:c r="L437" s="728">
        <x:v>5994</x:v>
      </x:c>
      <x:c r="M437" s="728"/>
      <x:c r="N437" s="728">
        <x:v>5994</x:v>
      </x:c>
      <x:c r="O437" s="728"/>
      <x:c r="P437" s="728"/>
      <x:c r="Q437" s="728"/>
      <x:c r="R437" s="728">
        <x:v>5994</x:v>
      </x:c>
      <x:c r="S437" s="728"/>
      <x:c r="T437" s="729" t="s">
        <x:v>1464</x:v>
      </x:c>
    </x:row>
    <x:row r="438" spans="1:20" ht="69.950000000000003" hidden="1" customHeight="1">
      <x:c r="A438" s="1016" t="s">
        <x:v>16</x:v>
      </x:c>
      <x:c r="B438" s="979" t="s">
        <x:v>42</x:v>
      </x:c>
      <x:c r="C438" s="264" t="s">
        <x:v>2720</x:v>
      </x:c>
      <x:c r="D438" s="684">
        <x:f>SUM(D$440:D$551)</x:f>
        <x:v>200978.39999999997</x:v>
      </x:c>
      <x:c r="E438" s="303"/>
      <x:c r="F438" s="303"/>
      <x:c r="G438" s="303"/>
      <x:c r="H438" s="303"/>
      <x:c r="I438" s="303"/>
      <x:c r="J438" s="303"/>
      <x:c r="K438" s="684">
        <x:f t="shared" ref="K438:S438" si="60">SUM(K$440:K$551)</x:f>
        <x:v>0</x:v>
      </x:c>
      <x:c r="L438" s="684">
        <x:f t="shared" si="60"/>
        <x:v>196716.69999999998</x:v>
      </x:c>
      <x:c r="M438" s="684">
        <x:f t="shared" si="60"/>
        <x:v>10729.700000000001</x:v>
      </x:c>
      <x:c r="N438" s="684">
        <x:f t="shared" si="60"/>
        <x:v>190821</x:v>
      </x:c>
      <x:c r="O438" s="684">
        <x:f t="shared" si="60"/>
        <x:v>10157.4</x:v>
      </x:c>
      <x:c r="P438" s="684">
        <x:f t="shared" si="60"/>
        <x:v>0</x:v>
      </x:c>
      <x:c r="Q438" s="684">
        <x:f t="shared" si="60"/>
        <x:v>8409.5</x:v>
      </x:c>
      <x:c r="R438" s="684">
        <x:f t="shared" si="60"/>
        <x:v>199036.89999999997</x:v>
      </x:c>
      <x:c r="S438" s="684">
        <x:f t="shared" si="60"/>
        <x:v>8409.5</x:v>
      </x:c>
      <x:c r="T438" s="220"/>
    </x:row>
    <x:row r="439" spans="1:20" ht="69.950000000000003" hidden="1" customHeight="1">
      <x:c r="A439" s="1017"/>
      <x:c r="B439" s="980"/>
      <x:c r="C439" s="264" t="s">
        <x:v>1516</x:v>
      </x:c>
      <x:c r="D439" s="310">
        <x:f>COUNTA(D$440:D$551)</x:f>
        <x:v>112</x:v>
      </x:c>
      <x:c r="E439" s="310"/>
      <x:c r="F439" s="310"/>
      <x:c r="G439" s="310"/>
      <x:c r="H439" s="310"/>
      <x:c r="I439" s="310"/>
      <x:c r="J439" s="310"/>
      <x:c r="K439" s="310"/>
      <x:c r="L439" s="310"/>
      <x:c r="M439" s="310"/>
      <x:c r="N439" s="310">
        <x:f t="shared" ref="N439:S439" si="61">COUNTA(N$440:N$551)</x:f>
        <x:v>105</x:v>
      </x:c>
      <x:c r="O439" s="310">
        <x:f t="shared" si="61"/>
        <x:v>5</x:v>
      </x:c>
      <x:c r="P439" s="310">
        <x:f t="shared" si="61"/>
        <x:v>0</x:v>
      </x:c>
      <x:c r="Q439" s="310">
        <x:f t="shared" si="61"/>
        <x:v>4</x:v>
      </x:c>
      <x:c r="R439" s="310">
        <x:f t="shared" si="61"/>
        <x:v>108</x:v>
      </x:c>
      <x:c r="S439" s="310">
        <x:f t="shared" si="61"/>
        <x:v>4</x:v>
      </x:c>
      <x:c r="T439" s="234"/>
    </x:row>
    <x:row r="440" spans="1:20" s="273" customFormat="1" hidden="1" customHeight="1">
      <x:c r="A440" s="486" t="s">
        <x:v>16</x:v>
      </x:c>
      <x:c r="B440" s="498" t="s">
        <x:v>89</x:v>
      </x:c>
      <x:c r="C440" s="296" t="s">
        <x:v>7315</x:v>
      </x:c>
      <x:c r="D440" s="269">
        <x:f>IF(SUM(K440:M440)=SUM(N440:O440),SUM(K440:M440),"오답")</x:f>
        <x:v>1240.8</x:v>
      </x:c>
      <x:c r="E440" s="298" t="s">
        <x:v>7378</x:v>
      </x:c>
      <x:c r="F440" s="298" t="s">
        <x:v>2242</x:v>
      </x:c>
      <x:c r="G440" s="298" t="s">
        <x:v>5429</x:v>
      </x:c>
      <x:c r="H440" s="298" t="s">
        <x:v>4591</x:v>
      </x:c>
      <x:c r="I440" s="298" t="s">
        <x:v>6748</x:v>
      </x:c>
      <x:c r="J440" s="298" t="s">
        <x:v>5603</x:v>
      </x:c>
      <x:c r="K440" s="298"/>
      <x:c r="L440" s="269">
        <x:v>1240.8</x:v>
      </x:c>
      <x:c r="M440" s="269"/>
      <x:c r="N440" s="269">
        <x:v>1240.8</x:v>
      </x:c>
      <x:c r="O440" s="269"/>
      <x:c r="P440" s="543"/>
      <x:c r="Q440" s="269"/>
      <x:c r="R440" s="269">
        <x:v>1240.8</x:v>
      </x:c>
      <x:c r="S440" s="269"/>
      <x:c r="T440" s="218" t="s">
        <x:v>660</x:v>
      </x:c>
    </x:row>
    <x:row r="441" spans="1:20" s="273" customFormat="1" hidden="1" customHeight="1">
      <x:c r="A441" s="486" t="s">
        <x:v>16</x:v>
      </x:c>
      <x:c r="B441" s="498" t="s">
        <x:v>481</x:v>
      </x:c>
      <x:c r="C441" s="509" t="s">
        <x:v>4796</x:v>
      </x:c>
      <x:c r="D441" s="269">
        <x:f>IF(SUM(K441:M441)=SUM(N441:O441),SUM(K441:M441),"오답")</x:f>
        <x:v>1848.8</x:v>
      </x:c>
      <x:c r="E441" s="317" t="s">
        <x:v>3608</x:v>
      </x:c>
      <x:c r="F441" s="317" t="s">
        <x:v>3463</x:v>
      </x:c>
      <x:c r="G441" s="298" t="s">
        <x:v>5600</x:v>
      </x:c>
      <x:c r="H441" s="317" t="s">
        <x:v>3437</x:v>
      </x:c>
      <x:c r="I441" s="512"/>
      <x:c r="J441" s="298" t="s">
        <x:v>5600</x:v>
      </x:c>
      <x:c r="K441" s="489"/>
      <x:c r="L441" s="301">
        <x:v>1848.8</x:v>
      </x:c>
      <x:c r="M441" s="301"/>
      <x:c r="N441" s="301"/>
      <x:c r="O441" s="301">
        <x:v>1848.8</x:v>
      </x:c>
      <x:c r="P441" s="301"/>
      <x:c r="Q441" s="301"/>
      <x:c r="R441" s="301">
        <x:v>1848.8</x:v>
      </x:c>
      <x:c r="S441" s="301"/>
      <x:c r="T441" s="218" t="s">
        <x:v>512</x:v>
      </x:c>
    </x:row>
    <x:row r="442" spans="1:20" s="273" customFormat="1" hidden="1" customHeight="1">
      <x:c r="A442" s="486" t="s">
        <x:v>16</x:v>
      </x:c>
      <x:c r="B442" s="548" t="s">
        <x:v>2985</x:v>
      </x:c>
      <x:c r="C442" s="546" t="s">
        <x:v>4452</x:v>
      </x:c>
      <x:c r="D442" s="269">
        <x:f>IF(SUM(K442:M442)=SUM(N442:O442),SUM(K442:M442),"오답")</x:f>
        <x:v>1110.5</x:v>
      </x:c>
      <x:c r="E442" s="547" t="s">
        <x:v>5719</x:v>
      </x:c>
      <x:c r="F442" s="547"/>
      <x:c r="G442" s="547"/>
      <x:c r="H442" s="549"/>
      <x:c r="I442" s="512"/>
      <x:c r="J442" s="547" t="s">
        <x:v>5749</x:v>
      </x:c>
      <x:c r="K442" s="549"/>
      <x:c r="L442" s="553">
        <x:v>1110.5</x:v>
      </x:c>
      <x:c r="M442" s="550"/>
      <x:c r="N442" s="553">
        <x:v>1110.5</x:v>
      </x:c>
      <x:c r="O442" s="553"/>
      <x:c r="P442" s="552"/>
      <x:c r="Q442" s="553"/>
      <x:c r="R442" s="553">
        <x:v>1110.5</x:v>
      </x:c>
      <x:c r="S442" s="511"/>
      <x:c r="T442" s="514" t="s">
        <x:v>142</x:v>
      </x:c>
    </x:row>
    <x:row r="443" spans="1:20" s="273" customFormat="1" hidden="1" customHeight="1">
      <x:c r="A443" s="486" t="s">
        <x:v>16</x:v>
      </x:c>
      <x:c r="B443" s="498" t="s">
        <x:v>44</x:v>
      </x:c>
      <x:c r="C443" s="296" t="s">
        <x:v>7339</x:v>
      </x:c>
      <x:c r="D443" s="269">
        <x:f t="shared" ref="D443:D473" si="62">IF(SUM(K443:M443)=SUM(N443:O443),SUM(K443:M443),"오답")</x:f>
        <x:v>2275.5</x:v>
      </x:c>
      <x:c r="E443" s="298" t="s">
        <x:v>7378</x:v>
      </x:c>
      <x:c r="F443" s="298" t="s">
        <x:v>2242</x:v>
      </x:c>
      <x:c r="G443" s="298" t="s">
        <x:v>5429</x:v>
      </x:c>
      <x:c r="H443" s="298" t="s">
        <x:v>4591</x:v>
      </x:c>
      <x:c r="I443" s="298" t="s">
        <x:v>6748</x:v>
      </x:c>
      <x:c r="J443" s="298" t="s">
        <x:v>5603</x:v>
      </x:c>
      <x:c r="K443" s="298"/>
      <x:c r="L443" s="269">
        <x:v>2275.5</x:v>
      </x:c>
      <x:c r="M443" s="269"/>
      <x:c r="N443" s="269">
        <x:v>2275.5</x:v>
      </x:c>
      <x:c r="O443" s="269"/>
      <x:c r="P443" s="543"/>
      <x:c r="Q443" s="269"/>
      <x:c r="R443" s="269">
        <x:v>2275.5</x:v>
      </x:c>
      <x:c r="S443" s="269"/>
      <x:c r="T443" s="218" t="s">
        <x:v>660</x:v>
      </x:c>
    </x:row>
    <x:row r="444" spans="1:20" s="273" customFormat="1" hidden="1" customHeight="1">
      <x:c r="A444" s="486" t="s">
        <x:v>16</x:v>
      </x:c>
      <x:c r="B444" s="498" t="s">
        <x:v>595</x:v>
      </x:c>
      <x:c r="C444" s="296" t="s">
        <x:v>4388</x:v>
      </x:c>
      <x:c r="D444" s="269">
        <x:f t="shared" si="62"/>
        <x:v>1560.0999999999999</x:v>
      </x:c>
      <x:c r="E444" s="298" t="s">
        <x:v>3991</x:v>
      </x:c>
      <x:c r="F444" s="298" t="s">
        <x:v>3173</x:v>
      </x:c>
      <x:c r="G444" s="298" t="s">
        <x:v>1246</x:v>
      </x:c>
      <x:c r="H444" s="298"/>
      <x:c r="I444" s="298" t="s">
        <x:v>6228</x:v>
      </x:c>
      <x:c r="J444" s="298" t="s">
        <x:v>1246</x:v>
      </x:c>
      <x:c r="K444" s="298"/>
      <x:c r="L444" s="269">
        <x:v>1560.0999999999999</x:v>
      </x:c>
      <x:c r="M444" s="269"/>
      <x:c r="N444" s="269">
        <x:v>1560.0999999999999</x:v>
      </x:c>
      <x:c r="O444" s="269"/>
      <x:c r="P444" s="269"/>
      <x:c r="Q444" s="269"/>
      <x:c r="R444" s="269">
        <x:v>1560.0999999999999</x:v>
      </x:c>
      <x:c r="S444" s="269"/>
      <x:c r="T444" s="218" t="s">
        <x:v>716</x:v>
      </x:c>
    </x:row>
    <x:row r="445" spans="1:20" s="273" customFormat="1" hidden="1" customHeight="1">
      <x:c r="A445" s="486" t="s">
        <x:v>16</x:v>
      </x:c>
      <x:c r="B445" s="498" t="s">
        <x:v>737</x:v>
      </x:c>
      <x:c r="C445" s="296" t="s">
        <x:v>7288</x:v>
      </x:c>
      <x:c r="D445" s="269" t="str">
        <x:f t="shared" si="62"/>
        <x:v>오답</x:v>
      </x:c>
      <x:c r="E445" s="298" t="s">
        <x:v>7304</x:v>
      </x:c>
      <x:c r="F445" s="298" t="s">
        <x:v>5714</x:v>
      </x:c>
      <x:c r="G445" s="298" t="s">
        <x:v>5536</x:v>
      </x:c>
      <x:c r="H445" s="298"/>
      <x:c r="I445" s="298"/>
      <x:c r="J445" s="298" t="s">
        <x:v>7327</x:v>
      </x:c>
      <x:c r="K445" s="298"/>
      <x:c r="L445" s="269"/>
      <x:c r="M445" s="269">
        <x:v>1500</x:v>
      </x:c>
      <x:c r="N445" s="511"/>
      <x:c r="O445" s="269"/>
      <x:c r="P445" s="269"/>
      <x:c r="Q445" s="269">
        <x:v>1500</x:v>
      </x:c>
      <x:c r="R445" s="269"/>
      <x:c r="S445" s="269">
        <x:v>1500</x:v>
      </x:c>
      <x:c r="T445" s="218" t="s">
        <x:v>5029</x:v>
      </x:c>
    </x:row>
    <x:row r="446" spans="1:20" s="273" customFormat="1" hidden="1" customHeight="1">
      <x:c r="A446" s="486" t="s">
        <x:v>16</x:v>
      </x:c>
      <x:c r="B446" s="490" t="s">
        <x:v>7300</x:v>
      </x:c>
      <x:c r="C446" s="509" t="s">
        <x:v>7291</x:v>
      </x:c>
      <x:c r="D446" s="269">
        <x:f t="shared" si="62"/>
        <x:v>1550.2</x:v>
      </x:c>
      <x:c r="E446" s="317" t="s">
        <x:v>2010</x:v>
      </x:c>
      <x:c r="F446" s="507" t="s">
        <x:v>2139</x:v>
      </x:c>
      <x:c r="G446" s="507"/>
      <x:c r="H446" s="507"/>
      <x:c r="I446" s="507" t="s">
        <x:v>6253</x:v>
      </x:c>
      <x:c r="J446" s="298" t="s">
        <x:v>2139</x:v>
      </x:c>
      <x:c r="K446" s="298"/>
      <x:c r="L446" s="511">
        <x:v>1550.2</x:v>
      </x:c>
      <x:c r="M446" s="269"/>
      <x:c r="N446" s="511">
        <x:v>1550.2</x:v>
      </x:c>
      <x:c r="O446" s="511"/>
      <x:c r="P446" s="269"/>
      <x:c r="Q446" s="543"/>
      <x:c r="R446" s="511">
        <x:v>1550.2</x:v>
      </x:c>
      <x:c r="S446" s="269"/>
      <x:c r="T446" s="218" t="s">
        <x:v>5000</x:v>
      </x:c>
    </x:row>
    <x:row r="447" spans="1:20" s="273" customFormat="1" hidden="1" customHeight="1">
      <x:c r="A447" s="486" t="s">
        <x:v>16</x:v>
      </x:c>
      <x:c r="B447" s="498" t="s">
        <x:v>718</x:v>
      </x:c>
      <x:c r="C447" s="296" t="s">
        <x:v>4917</x:v>
      </x:c>
      <x:c r="D447" s="269">
        <x:f t="shared" si="62"/>
        <x:v>1580.2</x:v>
      </x:c>
      <x:c r="E447" s="298" t="s">
        <x:v>3991</x:v>
      </x:c>
      <x:c r="F447" s="298" t="s">
        <x:v>3173</x:v>
      </x:c>
      <x:c r="G447" s="298"/>
      <x:c r="H447" s="298"/>
      <x:c r="I447" s="298" t="s">
        <x:v>6228</x:v>
      </x:c>
      <x:c r="J447" s="298" t="s">
        <x:v>1246</x:v>
      </x:c>
      <x:c r="K447" s="298"/>
      <x:c r="L447" s="269">
        <x:v>1580.2</x:v>
      </x:c>
      <x:c r="M447" s="269"/>
      <x:c r="N447" s="269">
        <x:v>1580.2</x:v>
      </x:c>
      <x:c r="O447" s="269"/>
      <x:c r="P447" s="269"/>
      <x:c r="Q447" s="269"/>
      <x:c r="R447" s="269">
        <x:v>1580.2</x:v>
      </x:c>
      <x:c r="S447" s="269"/>
      <x:c r="T447" s="218" t="s">
        <x:v>716</x:v>
      </x:c>
    </x:row>
    <x:row r="448" spans="1:20" s="273" customFormat="1" hidden="1" customHeight="1">
      <x:c r="A448" s="486" t="s">
        <x:v>16</x:v>
      </x:c>
      <x:c r="B448" s="498" t="s">
        <x:v>712</x:v>
      </x:c>
      <x:c r="C448" s="296" t="s">
        <x:v>506</x:v>
      </x:c>
      <x:c r="D448" s="269">
        <x:f t="shared" si="62"/>
        <x:v>3718.0999999999999</x:v>
      </x:c>
      <x:c r="E448" s="298" t="s">
        <x:v>5732</x:v>
      </x:c>
      <x:c r="F448" s="298" t="s">
        <x:v>4823</x:v>
      </x:c>
      <x:c r="G448" s="298"/>
      <x:c r="H448" s="298"/>
      <x:c r="I448" s="298" t="s">
        <x:v>5987</x:v>
      </x:c>
      <x:c r="J448" s="298" t="s">
        <x:v>4823</x:v>
      </x:c>
      <x:c r="K448" s="298"/>
      <x:c r="L448" s="269">
        <x:v>3718.0999999999999</x:v>
      </x:c>
      <x:c r="M448" s="269"/>
      <x:c r="N448" s="269">
        <x:v>3718.0999999999999</x:v>
      </x:c>
      <x:c r="O448" s="269"/>
      <x:c r="P448" s="269"/>
      <x:c r="Q448" s="269"/>
      <x:c r="R448" s="269">
        <x:v>3718.0999999999999</x:v>
      </x:c>
      <x:c r="S448" s="269"/>
      <x:c r="T448" s="218" t="s">
        <x:v>1455</x:v>
      </x:c>
    </x:row>
    <x:row r="449" spans="1:20" s="273" customFormat="1" hidden="1" customHeight="1">
      <x:c r="A449" s="486" t="s">
        <x:v>16</x:v>
      </x:c>
      <x:c r="B449" s="498" t="s">
        <x:v>3030</x:v>
      </x:c>
      <x:c r="C449" s="296" t="s">
        <x:v>388</x:v>
      </x:c>
      <x:c r="D449" s="269">
        <x:f t="shared" si="62"/>
        <x:v>1662.8</x:v>
      </x:c>
      <x:c r="E449" s="298" t="s">
        <x:v>5732</x:v>
      </x:c>
      <x:c r="F449" s="298" t="s">
        <x:v>4823</x:v>
      </x:c>
      <x:c r="G449" s="298"/>
      <x:c r="H449" s="298"/>
      <x:c r="I449" s="298" t="s">
        <x:v>5987</x:v>
      </x:c>
      <x:c r="J449" s="298" t="s">
        <x:v>4823</x:v>
      </x:c>
      <x:c r="K449" s="298"/>
      <x:c r="L449" s="269">
        <x:v>1662.8</x:v>
      </x:c>
      <x:c r="M449" s="269"/>
      <x:c r="N449" s="269">
        <x:v>1662.8</x:v>
      </x:c>
      <x:c r="O449" s="269"/>
      <x:c r="P449" s="269"/>
      <x:c r="Q449" s="269"/>
      <x:c r="R449" s="269">
        <x:v>1662.8</x:v>
      </x:c>
      <x:c r="S449" s="269"/>
      <x:c r="T449" s="218" t="s">
        <x:v>1455</x:v>
      </x:c>
    </x:row>
    <x:row r="450" spans="1:20" s="273" customFormat="1" hidden="1" customHeight="1">
      <x:c r="A450" s="486" t="s">
        <x:v>16</x:v>
      </x:c>
      <x:c r="B450" s="490" t="s">
        <x:v>775</x:v>
      </x:c>
      <x:c r="C450" s="509" t="s">
        <x:v>7282</x:v>
      </x:c>
      <x:c r="D450" s="269">
        <x:f t="shared" si="62"/>
        <x:v>1571</x:v>
      </x:c>
      <x:c r="E450" s="317" t="s">
        <x:v>2287</x:v>
      </x:c>
      <x:c r="F450" s="510"/>
      <x:c r="G450" s="510"/>
      <x:c r="H450" s="510"/>
      <x:c r="I450" s="510"/>
      <x:c r="J450" s="298" t="s">
        <x:v>2260</x:v>
      </x:c>
      <x:c r="K450" s="298"/>
      <x:c r="L450" s="511">
        <x:v>1571</x:v>
      </x:c>
      <x:c r="M450" s="269"/>
      <x:c r="N450" s="511">
        <x:v>1571</x:v>
      </x:c>
      <x:c r="O450" s="511"/>
      <x:c r="P450" s="269"/>
      <x:c r="Q450" s="543"/>
      <x:c r="R450" s="511">
        <x:v>1571</x:v>
      </x:c>
      <x:c r="S450" s="269"/>
      <x:c r="T450" s="218" t="s">
        <x:v>5016</x:v>
      </x:c>
    </x:row>
    <x:row r="451" spans="1:20" s="273" customFormat="1" hidden="1" customHeight="1">
      <x:c r="A451" s="486" t="s">
        <x:v>16</x:v>
      </x:c>
      <x:c r="B451" s="498" t="s">
        <x:v>683</x:v>
      </x:c>
      <x:c r="C451" s="296" t="s">
        <x:v>382</x:v>
      </x:c>
      <x:c r="D451" s="269">
        <x:f t="shared" si="62"/>
        <x:v>1500</x:v>
      </x:c>
      <x:c r="E451" s="298" t="s">
        <x:v>3135</x:v>
      </x:c>
      <x:c r="F451" s="298" t="s">
        <x:v>3135</x:v>
      </x:c>
      <x:c r="G451" s="298" t="s">
        <x:v>4398</x:v>
      </x:c>
      <x:c r="H451" s="298" t="s">
        <x:v>4398</x:v>
      </x:c>
      <x:c r="I451" s="298" t="s">
        <x:v>6162</x:v>
      </x:c>
      <x:c r="J451" s="298" t="s">
        <x:v>3135</x:v>
      </x:c>
      <x:c r="K451" s="298"/>
      <x:c r="L451" s="269">
        <x:v>1500</x:v>
      </x:c>
      <x:c r="M451" s="269"/>
      <x:c r="N451" s="269">
        <x:v>1500</x:v>
      </x:c>
      <x:c r="O451" s="269"/>
      <x:c r="P451" s="269"/>
      <x:c r="Q451" s="269"/>
      <x:c r="R451" s="269">
        <x:v>1500</x:v>
      </x:c>
      <x:c r="S451" s="269"/>
      <x:c r="T451" s="218" t="s">
        <x:v>632</x:v>
      </x:c>
    </x:row>
    <x:row r="452" spans="1:20" s="273" customFormat="1" hidden="1" customHeight="1">
      <x:c r="A452" s="486" t="s">
        <x:v>16</x:v>
      </x:c>
      <x:c r="B452" s="498" t="s">
        <x:v>675</x:v>
      </x:c>
      <x:c r="C452" s="296" t="s">
        <x:v>5003</x:v>
      </x:c>
      <x:c r="D452" s="269">
        <x:f t="shared" si="62"/>
        <x:v>6256.1999999999998</x:v>
      </x:c>
      <x:c r="E452" s="298" t="s">
        <x:v>1362</x:v>
      </x:c>
      <x:c r="F452" s="298"/>
      <x:c r="G452" s="298"/>
      <x:c r="H452" s="298"/>
      <x:c r="I452" s="298" t="s">
        <x:v>6232</x:v>
      </x:c>
      <x:c r="J452" s="298" t="s">
        <x:v>1379</x:v>
      </x:c>
      <x:c r="K452" s="298"/>
      <x:c r="L452" s="269">
        <x:v>6256.1999999999998</x:v>
      </x:c>
      <x:c r="M452" s="269"/>
      <x:c r="N452" s="269">
        <x:v>6256.1999999999998</x:v>
      </x:c>
      <x:c r="O452" s="269"/>
      <x:c r="P452" s="269"/>
      <x:c r="Q452" s="269"/>
      <x:c r="R452" s="269">
        <x:v>6256.1999999999998</x:v>
      </x:c>
      <x:c r="S452" s="269"/>
      <x:c r="T452" s="218"/>
    </x:row>
    <x:row r="453" spans="1:20" s="273" customFormat="1" hidden="1" customHeight="1">
      <x:c r="A453" s="486" t="s">
        <x:v>16</x:v>
      </x:c>
      <x:c r="B453" s="498" t="s">
        <x:v>67</x:v>
      </x:c>
      <x:c r="C453" s="296" t="s">
        <x:v>7316</x:v>
      </x:c>
      <x:c r="D453" s="269">
        <x:f t="shared" si="62"/>
        <x:v>3294.1999999999998</x:v>
      </x:c>
      <x:c r="E453" s="298" t="s">
        <x:v>7378</x:v>
      </x:c>
      <x:c r="F453" s="298" t="s">
        <x:v>7396</x:v>
      </x:c>
      <x:c r="G453" s="298" t="s">
        <x:v>5429</x:v>
      </x:c>
      <x:c r="H453" s="298" t="s">
        <x:v>4591</x:v>
      </x:c>
      <x:c r="I453" s="298" t="s">
        <x:v>6748</x:v>
      </x:c>
      <x:c r="J453" s="298" t="s">
        <x:v>5603</x:v>
      </x:c>
      <x:c r="K453" s="298"/>
      <x:c r="L453" s="269">
        <x:v>3294.1999999999998</x:v>
      </x:c>
      <x:c r="M453" s="269"/>
      <x:c r="N453" s="269">
        <x:v>3294.1999999999998</x:v>
      </x:c>
      <x:c r="O453" s="269"/>
      <x:c r="P453" s="543"/>
      <x:c r="Q453" s="269"/>
      <x:c r="R453" s="269">
        <x:v>3294.1999999999998</x:v>
      </x:c>
      <x:c r="S453" s="269"/>
      <x:c r="T453" s="218" t="s">
        <x:v>660</x:v>
      </x:c>
    </x:row>
    <x:row r="454" spans="1:20" s="273" customFormat="1" hidden="1" customHeight="1">
      <x:c r="A454" s="486" t="s">
        <x:v>16</x:v>
      </x:c>
      <x:c r="B454" s="498" t="s">
        <x:v>17</x:v>
      </x:c>
      <x:c r="C454" s="296" t="s">
        <x:v>7276</x:v>
      </x:c>
      <x:c r="D454" s="269">
        <x:f t="shared" si="62"/>
        <x:v>1711.5</x:v>
      </x:c>
      <x:c r="E454" s="298" t="s">
        <x:v>7378</x:v>
      </x:c>
      <x:c r="F454" s="298" t="s">
        <x:v>7396</x:v>
      </x:c>
      <x:c r="G454" s="298" t="s">
        <x:v>5429</x:v>
      </x:c>
      <x:c r="H454" s="298" t="s">
        <x:v>4591</x:v>
      </x:c>
      <x:c r="I454" s="298" t="s">
        <x:v>6748</x:v>
      </x:c>
      <x:c r="J454" s="298" t="s">
        <x:v>5603</x:v>
      </x:c>
      <x:c r="K454" s="298"/>
      <x:c r="L454" s="269">
        <x:v>1711.5</x:v>
      </x:c>
      <x:c r="M454" s="269"/>
      <x:c r="N454" s="269">
        <x:v>1711.5</x:v>
      </x:c>
      <x:c r="O454" s="269"/>
      <x:c r="P454" s="543"/>
      <x:c r="Q454" s="269"/>
      <x:c r="R454" s="269">
        <x:v>1711.5</x:v>
      </x:c>
      <x:c r="S454" s="269"/>
      <x:c r="T454" s="218" t="s">
        <x:v>660</x:v>
      </x:c>
    </x:row>
    <x:row r="455" spans="1:20" s="273" customFormat="1" hidden="1" customHeight="1">
      <x:c r="A455" s="486" t="s">
        <x:v>16</x:v>
      </x:c>
      <x:c r="B455" s="490" t="s">
        <x:v>4789</x:v>
      </x:c>
      <x:c r="C455" s="509" t="s">
        <x:v>954</x:v>
      </x:c>
      <x:c r="D455" s="269">
        <x:f t="shared" si="62"/>
        <x:v>1602</x:v>
      </x:c>
      <x:c r="E455" s="317" t="s">
        <x:v>2226</x:v>
      </x:c>
      <x:c r="F455" s="317" t="s">
        <x:v>2156</x:v>
      </x:c>
      <x:c r="G455" s="317"/>
      <x:c r="H455" s="317"/>
      <x:c r="I455" s="317"/>
      <x:c r="J455" s="298"/>
      <x:c r="K455" s="298"/>
      <x:c r="L455" s="301">
        <x:v>1602</x:v>
      </x:c>
      <x:c r="M455" s="301"/>
      <x:c r="N455" s="301">
        <x:v>1602</x:v>
      </x:c>
      <x:c r="O455" s="301"/>
      <x:c r="P455" s="318"/>
      <x:c r="Q455" s="301"/>
      <x:c r="R455" s="301">
        <x:v>1602</x:v>
      </x:c>
      <x:c r="S455" s="301"/>
      <x:c r="T455" s="218" t="s">
        <x:v>7333</x:v>
      </x:c>
    </x:row>
    <x:row r="456" spans="1:20" s="273" customFormat="1" hidden="1" customHeight="1">
      <x:c r="A456" s="486" t="s">
        <x:v>16</x:v>
      </x:c>
      <x:c r="B456" s="498" t="s">
        <x:v>1502</x:v>
      </x:c>
      <x:c r="C456" s="296" t="s">
        <x:v>4376</x:v>
      </x:c>
      <x:c r="D456" s="269">
        <x:f t="shared" si="62"/>
        <x:v>1840</x:v>
      </x:c>
      <x:c r="E456" s="298" t="s">
        <x:v>1371</x:v>
      </x:c>
      <x:c r="F456" s="298" t="s">
        <x:v>3135</x:v>
      </x:c>
      <x:c r="G456" s="298" t="s">
        <x:v>4398</x:v>
      </x:c>
      <x:c r="H456" s="298" t="s">
        <x:v>4398</x:v>
      </x:c>
      <x:c r="I456" s="298" t="s">
        <x:v>6162</x:v>
      </x:c>
      <x:c r="J456" s="298" t="s">
        <x:v>3135</x:v>
      </x:c>
      <x:c r="K456" s="298"/>
      <x:c r="L456" s="269">
        <x:v>1840</x:v>
      </x:c>
      <x:c r="M456" s="269"/>
      <x:c r="N456" s="269">
        <x:v>1840</x:v>
      </x:c>
      <x:c r="O456" s="269"/>
      <x:c r="P456" s="269"/>
      <x:c r="Q456" s="269"/>
      <x:c r="R456" s="269">
        <x:v>1840</x:v>
      </x:c>
      <x:c r="S456" s="269"/>
      <x:c r="T456" s="218" t="s">
        <x:v>679</x:v>
      </x:c>
    </x:row>
    <x:row r="457" spans="1:20" s="273" customFormat="1" hidden="1" customHeight="1">
      <x:c r="A457" s="486" t="s">
        <x:v>16</x:v>
      </x:c>
      <x:c r="B457" s="498" t="s">
        <x:v>1436</x:v>
      </x:c>
      <x:c r="C457" s="296" t="s">
        <x:v>348</x:v>
      </x:c>
      <x:c r="D457" s="269">
        <x:f t="shared" si="62"/>
        <x:v>1654</x:v>
      </x:c>
      <x:c r="E457" s="298" t="s">
        <x:v>1333</x:v>
      </x:c>
      <x:c r="F457" s="298" t="s">
        <x:v>4375</x:v>
      </x:c>
      <x:c r="G457" s="298" t="s">
        <x:v>1780</x:v>
      </x:c>
      <x:c r="H457" s="298" t="s">
        <x:v>1780</x:v>
      </x:c>
      <x:c r="I457" s="298" t="s">
        <x:v>6206</x:v>
      </x:c>
      <x:c r="J457" s="298" t="s">
        <x:v>1359</x:v>
      </x:c>
      <x:c r="K457" s="298"/>
      <x:c r="L457" s="269">
        <x:v>1654</x:v>
      </x:c>
      <x:c r="M457" s="269"/>
      <x:c r="N457" s="269">
        <x:v>1654</x:v>
      </x:c>
      <x:c r="O457" s="269"/>
      <x:c r="P457" s="269"/>
      <x:c r="Q457" s="269"/>
      <x:c r="R457" s="269">
        <x:v>1654</x:v>
      </x:c>
      <x:c r="S457" s="269"/>
      <x:c r="T457" s="218" t="s">
        <x:v>631</x:v>
      </x:c>
    </x:row>
    <x:row r="458" spans="1:20" s="273" customFormat="1" hidden="1" customHeight="1">
      <x:c r="A458" s="486" t="s">
        <x:v>16</x:v>
      </x:c>
      <x:c r="B458" s="498" t="s">
        <x:v>652</x:v>
      </x:c>
      <x:c r="C458" s="296" t="s">
        <x:v>407</x:v>
      </x:c>
      <x:c r="D458" s="269">
        <x:f t="shared" si="62"/>
        <x:v>1744</x:v>
      </x:c>
      <x:c r="E458" s="298" t="s">
        <x:v>1236</x:v>
      </x:c>
      <x:c r="F458" s="298" t="s">
        <x:v>1376</x:v>
      </x:c>
      <x:c r="G458" s="298"/>
      <x:c r="H458" s="298" t="s">
        <x:v>1236</x:v>
      </x:c>
      <x:c r="I458" s="298" t="s">
        <x:v>6731</x:v>
      </x:c>
      <x:c r="J458" s="298" t="s">
        <x:v>1253</x:v>
      </x:c>
      <x:c r="K458" s="298"/>
      <x:c r="L458" s="269">
        <x:v>1744</x:v>
      </x:c>
      <x:c r="M458" s="269"/>
      <x:c r="N458" s="269">
        <x:v>1744</x:v>
      </x:c>
      <x:c r="O458" s="269"/>
      <x:c r="P458" s="269"/>
      <x:c r="Q458" s="269"/>
      <x:c r="R458" s="269">
        <x:v>1744</x:v>
      </x:c>
      <x:c r="S458" s="269"/>
      <x:c r="T458" s="218" t="s">
        <x:v>676</x:v>
      </x:c>
    </x:row>
    <x:row r="459" spans="1:20" s="273" customFormat="1" hidden="1" customHeight="1">
      <x:c r="A459" s="486" t="s">
        <x:v>16</x:v>
      </x:c>
      <x:c r="B459" s="498" t="s">
        <x:v>3000</x:v>
      </x:c>
      <x:c r="C459" s="296" t="s">
        <x:v>7338</x:v>
      </x:c>
      <x:c r="D459" s="269" t="str">
        <x:f t="shared" si="62"/>
        <x:v>오답</x:v>
      </x:c>
      <x:c r="E459" s="298" t="s">
        <x:v>7304</x:v>
      </x:c>
      <x:c r="F459" s="298" t="s">
        <x:v>7304</x:v>
      </x:c>
      <x:c r="G459" s="298" t="s">
        <x:v>5460</x:v>
      </x:c>
      <x:c r="H459" s="298"/>
      <x:c r="I459" s="298"/>
      <x:c r="J459" s="298" t="s">
        <x:v>7345</x:v>
      </x:c>
      <x:c r="K459" s="298"/>
      <x:c r="L459" s="269"/>
      <x:c r="M459" s="269">
        <x:v>1500</x:v>
      </x:c>
      <x:c r="N459" s="511"/>
      <x:c r="O459" s="269"/>
      <x:c r="P459" s="269"/>
      <x:c r="Q459" s="269">
        <x:v>1500</x:v>
      </x:c>
      <x:c r="R459" s="269"/>
      <x:c r="S459" s="269">
        <x:v>1500</x:v>
      </x:c>
      <x:c r="T459" s="218" t="s">
        <x:v>5029</x:v>
      </x:c>
    </x:row>
    <x:row r="460" spans="1:20" s="273" customFormat="1" hidden="1" customHeight="1">
      <x:c r="A460" s="486" t="s">
        <x:v>16</x:v>
      </x:c>
      <x:c r="B460" s="498" t="s">
        <x:v>627</x:v>
      </x:c>
      <x:c r="C460" s="296" t="s">
        <x:v>367</x:v>
      </x:c>
      <x:c r="D460" s="269">
        <x:f t="shared" si="62"/>
        <x:v>1500.0999999999999</x:v>
      </x:c>
      <x:c r="E460" s="298" t="s">
        <x:v>2122</x:v>
      </x:c>
      <x:c r="F460" s="298" t="s">
        <x:v>1255</x:v>
      </x:c>
      <x:c r="G460" s="298"/>
      <x:c r="H460" s="298"/>
      <x:c r="I460" s="298" t="s">
        <x:v>6246</x:v>
      </x:c>
      <x:c r="J460" s="298" t="s">
        <x:v>5589</x:v>
      </x:c>
      <x:c r="K460" s="298"/>
      <x:c r="L460" s="269">
        <x:v>1500.0999999999999</x:v>
      </x:c>
      <x:c r="M460" s="269"/>
      <x:c r="N460" s="269">
        <x:v>1500.0999999999999</x:v>
      </x:c>
      <x:c r="O460" s="269"/>
      <x:c r="P460" s="269"/>
      <x:c r="Q460" s="269"/>
      <x:c r="R460" s="269">
        <x:v>1500.0999999999999</x:v>
      </x:c>
      <x:c r="S460" s="269"/>
      <x:c r="T460" s="218" t="s">
        <x:v>703</x:v>
      </x:c>
    </x:row>
    <x:row r="461" spans="1:20" s="273" customFormat="1" hidden="1" customHeight="1">
      <x:c r="A461" s="486" t="s">
        <x:v>16</x:v>
      </x:c>
      <x:c r="B461" s="498" t="s">
        <x:v>641</x:v>
      </x:c>
      <x:c r="C461" s="296" t="s">
        <x:v>394</x:v>
      </x:c>
      <x:c r="D461" s="269">
        <x:f t="shared" si="62"/>
        <x:v>2368.0999999999999</x:v>
      </x:c>
      <x:c r="E461" s="298" t="s">
        <x:v>2122</x:v>
      </x:c>
      <x:c r="F461" s="298" t="s">
        <x:v>1255</x:v>
      </x:c>
      <x:c r="G461" s="298"/>
      <x:c r="H461" s="298" t="s">
        <x:v>1369</x:v>
      </x:c>
      <x:c r="I461" s="298" t="s">
        <x:v>6729</x:v>
      </x:c>
      <x:c r="J461" s="298" t="s">
        <x:v>1263</x:v>
      </x:c>
      <x:c r="K461" s="298"/>
      <x:c r="L461" s="269">
        <x:v>2368.0999999999999</x:v>
      </x:c>
      <x:c r="M461" s="269"/>
      <x:c r="N461" s="269">
        <x:v>2368.0999999999999</x:v>
      </x:c>
      <x:c r="O461" s="269"/>
      <x:c r="P461" s="269"/>
      <x:c r="Q461" s="269"/>
      <x:c r="R461" s="269">
        <x:v>2368.0999999999999</x:v>
      </x:c>
      <x:c r="S461" s="269"/>
      <x:c r="T461" s="218" t="s">
        <x:v>703</x:v>
      </x:c>
    </x:row>
    <x:row r="462" spans="1:20" s="273" customFormat="1" hidden="1" customHeight="1">
      <x:c r="A462" s="486" t="s">
        <x:v>16</x:v>
      </x:c>
      <x:c r="B462" s="498" t="s">
        <x:v>699</x:v>
      </x:c>
      <x:c r="C462" s="296" t="s">
        <x:v>5598</x:v>
      </x:c>
      <x:c r="D462" s="269">
        <x:f t="shared" si="62"/>
        <x:v>2303.5</x:v>
      </x:c>
      <x:c r="E462" s="298" t="s">
        <x:v>7324</x:v>
      </x:c>
      <x:c r="F462" s="298" t="s">
        <x:v>7258</x:v>
      </x:c>
      <x:c r="G462" s="298"/>
      <x:c r="H462" s="298" t="s">
        <x:v>1335</x:v>
      </x:c>
      <x:c r="I462" s="298" t="s">
        <x:v>6225</x:v>
      </x:c>
      <x:c r="J462" s="298" t="s">
        <x:v>7331</x:v>
      </x:c>
      <x:c r="K462" s="298"/>
      <x:c r="L462" s="269">
        <x:v>2303.5</x:v>
      </x:c>
      <x:c r="M462" s="269"/>
      <x:c r="N462" s="269">
        <x:v>2303.5</x:v>
      </x:c>
      <x:c r="O462" s="269"/>
      <x:c r="P462" s="269"/>
      <x:c r="Q462" s="269"/>
      <x:c r="R462" s="269">
        <x:v>2303.5</x:v>
      </x:c>
      <x:c r="S462" s="269"/>
      <x:c r="T462" s="218"/>
    </x:row>
    <x:row r="463" spans="1:20" s="273" customFormat="1" hidden="1" customHeight="1">
      <x:c r="A463" s="486" t="s">
        <x:v>16</x:v>
      </x:c>
      <x:c r="B463" s="498" t="s">
        <x:v>724</x:v>
      </x:c>
      <x:c r="C463" s="296" t="s">
        <x:v>7371</x:v>
      </x:c>
      <x:c r="D463" s="269">
        <x:f t="shared" si="62"/>
        <x:v>2086</x:v>
      </x:c>
      <x:c r="E463" s="298" t="s">
        <x:v>7375</x:v>
      </x:c>
      <x:c r="F463" s="298" t="s">
        <x:v>7321</x:v>
      </x:c>
      <x:c r="G463" s="298" t="s">
        <x:v>7321</x:v>
      </x:c>
      <x:c r="H463" s="298" t="s">
        <x:v>3155</x:v>
      </x:c>
      <x:c r="I463" s="298" t="s">
        <x:v>6230</x:v>
      </x:c>
      <x:c r="J463" s="298" t="s">
        <x:v>7321</x:v>
      </x:c>
      <x:c r="K463" s="298"/>
      <x:c r="L463" s="269">
        <x:v>2086</x:v>
      </x:c>
      <x:c r="M463" s="269"/>
      <x:c r="N463" s="269">
        <x:v>2086</x:v>
      </x:c>
      <x:c r="O463" s="269"/>
      <x:c r="P463" s="269"/>
      <x:c r="Q463" s="269"/>
      <x:c r="R463" s="269">
        <x:v>2086</x:v>
      </x:c>
      <x:c r="S463" s="269"/>
      <x:c r="T463" s="218"/>
    </x:row>
    <x:row r="464" spans="1:20" s="273" customFormat="1" hidden="1" customHeight="1">
      <x:c r="A464" s="486" t="s">
        <x:v>16</x:v>
      </x:c>
      <x:c r="B464" s="490" t="s">
        <x:v>736</x:v>
      </x:c>
      <x:c r="C464" s="509" t="s">
        <x:v>7350</x:v>
      </x:c>
      <x:c r="D464" s="269">
        <x:f t="shared" si="62"/>
        <x:v>3231</x:v>
      </x:c>
      <x:c r="E464" s="317" t="s">
        <x:v>2287</x:v>
      </x:c>
      <x:c r="F464" s="510"/>
      <x:c r="G464" s="510"/>
      <x:c r="H464" s="510"/>
      <x:c r="I464" s="510"/>
      <x:c r="J464" s="298" t="s">
        <x:v>2260</x:v>
      </x:c>
      <x:c r="K464" s="298"/>
      <x:c r="L464" s="511">
        <x:v>3231</x:v>
      </x:c>
      <x:c r="M464" s="269"/>
      <x:c r="N464" s="511">
        <x:v>3231</x:v>
      </x:c>
      <x:c r="O464" s="511"/>
      <x:c r="P464" s="269"/>
      <x:c r="Q464" s="543"/>
      <x:c r="R464" s="511">
        <x:v>3231</x:v>
      </x:c>
      <x:c r="S464" s="269"/>
      <x:c r="T464" s="218" t="s">
        <x:v>5016</x:v>
      </x:c>
    </x:row>
    <x:row r="465" spans="1:20" s="273" customFormat="1" hidden="1" customHeight="1">
      <x:c r="A465" s="486" t="s">
        <x:v>16</x:v>
      </x:c>
      <x:c r="B465" s="498" t="s">
        <x:v>76</x:v>
      </x:c>
      <x:c r="C465" s="296" t="s">
        <x:v>7313</x:v>
      </x:c>
      <x:c r="D465" s="269">
        <x:f t="shared" si="62"/>
        <x:v>1740.5</x:v>
      </x:c>
      <x:c r="E465" s="298" t="s">
        <x:v>7378</x:v>
      </x:c>
      <x:c r="F465" s="298" t="s">
        <x:v>7396</x:v>
      </x:c>
      <x:c r="G465" s="298" t="s">
        <x:v>5429</x:v>
      </x:c>
      <x:c r="H465" s="298" t="s">
        <x:v>4591</x:v>
      </x:c>
      <x:c r="I465" s="298" t="s">
        <x:v>6748</x:v>
      </x:c>
      <x:c r="J465" s="298" t="s">
        <x:v>5603</x:v>
      </x:c>
      <x:c r="K465" s="298"/>
      <x:c r="L465" s="269">
        <x:v>1740.5</x:v>
      </x:c>
      <x:c r="M465" s="269"/>
      <x:c r="N465" s="269">
        <x:v>1740.5</x:v>
      </x:c>
      <x:c r="O465" s="269"/>
      <x:c r="P465" s="543"/>
      <x:c r="Q465" s="269"/>
      <x:c r="R465" s="269">
        <x:v>1740.5</x:v>
      </x:c>
      <x:c r="S465" s="269"/>
      <x:c r="T465" s="218" t="s">
        <x:v>660</x:v>
      </x:c>
    </x:row>
    <x:row r="466" spans="1:20" s="273" customFormat="1" hidden="1" customHeight="1">
      <x:c r="A466" s="486" t="s">
        <x:v>16</x:v>
      </x:c>
      <x:c r="B466" s="498" t="s">
        <x:v>782</x:v>
      </x:c>
      <x:c r="C466" s="296" t="s">
        <x:v>7365</x:v>
      </x:c>
      <x:c r="D466" s="269">
        <x:f t="shared" si="62"/>
        <x:v>266</x:v>
      </x:c>
      <x:c r="E466" s="298" t="s">
        <x:v>3150</x:v>
      </x:c>
      <x:c r="F466" s="298" t="s">
        <x:v>1380</x:v>
      </x:c>
      <x:c r="G466" s="298" t="s">
        <x:v>5444</x:v>
      </x:c>
      <x:c r="H466" s="298" t="s">
        <x:v>5444</x:v>
      </x:c>
      <x:c r="I466" s="298" t="s">
        <x:v>6015</x:v>
      </x:c>
      <x:c r="J466" s="298" t="s">
        <x:v>1380</x:v>
      </x:c>
      <x:c r="K466" s="298"/>
      <x:c r="L466" s="269">
        <x:v>266</x:v>
      </x:c>
      <x:c r="M466" s="544"/>
      <x:c r="N466" s="269">
        <x:v>266</x:v>
      </x:c>
      <x:c r="O466" s="269"/>
      <x:c r="P466" s="269"/>
      <x:c r="Q466" s="269"/>
      <x:c r="R466" s="269">
        <x:v>266</x:v>
      </x:c>
      <x:c r="S466" s="269"/>
      <x:c r="T466" s="218" t="s">
        <x:v>4998</x:v>
      </x:c>
    </x:row>
    <x:row r="467" spans="1:20" s="273" customFormat="1" hidden="1" customHeight="1">
      <x:c r="A467" s="486" t="s">
        <x:v>16</x:v>
      </x:c>
      <x:c r="B467" s="498" t="s">
        <x:v>626</x:v>
      </x:c>
      <x:c r="C467" s="296" t="s">
        <x:v>7302</x:v>
      </x:c>
      <x:c r="D467" s="269">
        <x:f t="shared" si="62"/>
        <x:v>177</x:v>
      </x:c>
      <x:c r="E467" s="298" t="s">
        <x:v>3150</x:v>
      </x:c>
      <x:c r="F467" s="298" t="s">
        <x:v>1380</x:v>
      </x:c>
      <x:c r="G467" s="298" t="s">
        <x:v>5444</x:v>
      </x:c>
      <x:c r="H467" s="298" t="s">
        <x:v>5444</x:v>
      </x:c>
      <x:c r="I467" s="298" t="s">
        <x:v>6015</x:v>
      </x:c>
      <x:c r="J467" s="298" t="s">
        <x:v>1380</x:v>
      </x:c>
      <x:c r="K467" s="298"/>
      <x:c r="L467" s="269">
        <x:v>177</x:v>
      </x:c>
      <x:c r="M467" s="544"/>
      <x:c r="N467" s="269">
        <x:v>177</x:v>
      </x:c>
      <x:c r="O467" s="269"/>
      <x:c r="P467" s="269"/>
      <x:c r="Q467" s="269"/>
      <x:c r="R467" s="269">
        <x:v>177</x:v>
      </x:c>
      <x:c r="S467" s="269"/>
      <x:c r="T467" s="218" t="s">
        <x:v>4998</x:v>
      </x:c>
    </x:row>
    <x:row r="468" spans="1:20" s="273" customFormat="1" hidden="1" customHeight="1">
      <x:c r="A468" s="486" t="s">
        <x:v>16</x:v>
      </x:c>
      <x:c r="B468" s="498" t="s">
        <x:v>707</x:v>
      </x:c>
      <x:c r="C468" s="296" t="s">
        <x:v>7323</x:v>
      </x:c>
      <x:c r="D468" s="269">
        <x:f t="shared" si="62"/>
        <x:v>205</x:v>
      </x:c>
      <x:c r="E468" s="298" t="s">
        <x:v>7296</x:v>
      </x:c>
      <x:c r="F468" s="298" t="s">
        <x:v>1380</x:v>
      </x:c>
      <x:c r="G468" s="298" t="s">
        <x:v>5444</x:v>
      </x:c>
      <x:c r="H468" s="298" t="s">
        <x:v>5444</x:v>
      </x:c>
      <x:c r="I468" s="298" t="s">
        <x:v>6015</x:v>
      </x:c>
      <x:c r="J468" s="298" t="s">
        <x:v>1380</x:v>
      </x:c>
      <x:c r="K468" s="298"/>
      <x:c r="L468" s="269">
        <x:v>205</x:v>
      </x:c>
      <x:c r="M468" s="544"/>
      <x:c r="N468" s="269">
        <x:v>205</x:v>
      </x:c>
      <x:c r="O468" s="269"/>
      <x:c r="P468" s="269"/>
      <x:c r="Q468" s="269"/>
      <x:c r="R468" s="269">
        <x:v>205</x:v>
      </x:c>
      <x:c r="S468" s="269"/>
      <x:c r="T468" s="218" t="s">
        <x:v>4998</x:v>
      </x:c>
    </x:row>
    <x:row r="469" spans="1:20" s="273" customFormat="1" hidden="1" customHeight="1">
      <x:c r="A469" s="486" t="s">
        <x:v>16</x:v>
      </x:c>
      <x:c r="B469" s="498" t="s">
        <x:v>661</x:v>
      </x:c>
      <x:c r="C469" s="296" t="s">
        <x:v>380</x:v>
      </x:c>
      <x:c r="D469" s="269">
        <x:f t="shared" si="62"/>
        <x:v>479</x:v>
      </x:c>
      <x:c r="E469" s="298" t="s">
        <x:v>5352</x:v>
      </x:c>
      <x:c r="F469" s="298"/>
      <x:c r="G469" s="298"/>
      <x:c r="H469" s="298"/>
      <x:c r="I469" s="298" t="s">
        <x:v>6209</x:v>
      </x:c>
      <x:c r="J469" s="298" t="s">
        <x:v>1353</x:v>
      </x:c>
      <x:c r="K469" s="298"/>
      <x:c r="L469" s="269">
        <x:v>479</x:v>
      </x:c>
      <x:c r="M469" s="269"/>
      <x:c r="N469" s="269">
        <x:v>479</x:v>
      </x:c>
      <x:c r="O469" s="269"/>
      <x:c r="P469" s="269"/>
      <x:c r="Q469" s="269"/>
      <x:c r="R469" s="269">
        <x:v>479</x:v>
      </x:c>
      <x:c r="S469" s="269"/>
      <x:c r="T469" s="218" t="s">
        <x:v>1382</x:v>
      </x:c>
    </x:row>
    <x:row r="470" spans="1:20" s="273" customFormat="1" hidden="1" customHeight="1">
      <x:c r="A470" s="486" t="s">
        <x:v>16</x:v>
      </x:c>
      <x:c r="B470" s="498" t="s">
        <x:v>1468</x:v>
      </x:c>
      <x:c r="C470" s="296" t="s">
        <x:v>5009</x:v>
      </x:c>
      <x:c r="D470" s="269">
        <x:f t="shared" si="62"/>
        <x:v>2400.0999999999999</x:v>
      </x:c>
      <x:c r="E470" s="298" t="s">
        <x:v>1103</x:v>
      </x:c>
      <x:c r="F470" s="298" t="s">
        <x:v>1372</x:v>
      </x:c>
      <x:c r="G470" s="298" t="s">
        <x:v>5449</x:v>
      </x:c>
      <x:c r="H470" s="298" t="s">
        <x:v>5449</x:v>
      </x:c>
      <x:c r="I470" s="298" t="s">
        <x:v>6216</x:v>
      </x:c>
      <x:c r="J470" s="298" t="s">
        <x:v>378</x:v>
      </x:c>
      <x:c r="K470" s="298"/>
      <x:c r="L470" s="269">
        <x:v>2400.0999999999999</x:v>
      </x:c>
      <x:c r="M470" s="269"/>
      <x:c r="N470" s="269">
        <x:v>2400.0999999999999</x:v>
      </x:c>
      <x:c r="O470" s="269"/>
      <x:c r="P470" s="269"/>
      <x:c r="Q470" s="269"/>
      <x:c r="R470" s="269">
        <x:v>2400.0999999999999</x:v>
      </x:c>
      <x:c r="S470" s="269"/>
      <x:c r="T470" s="218" t="s">
        <x:v>1413</x:v>
      </x:c>
    </x:row>
    <x:row r="471" spans="1:20" s="273" customFormat="1" hidden="1" customHeight="1">
      <x:c r="A471" s="486" t="s">
        <x:v>16</x:v>
      </x:c>
      <x:c r="B471" s="498" t="s">
        <x:v>690</x:v>
      </x:c>
      <x:c r="C471" s="296" t="s">
        <x:v>4382</x:v>
      </x:c>
      <x:c r="D471" s="269">
        <x:f t="shared" si="62"/>
        <x:v>1496.0999999999999</x:v>
      </x:c>
      <x:c r="E471" s="298" t="s">
        <x:v>5352</x:v>
      </x:c>
      <x:c r="F471" s="298" t="s">
        <x:v>1831</x:v>
      </x:c>
      <x:c r="G471" s="298" t="s">
        <x:v>5732</x:v>
      </x:c>
      <x:c r="H471" s="298" t="s">
        <x:v>5732</x:v>
      </x:c>
      <x:c r="I471" s="298" t="s">
        <x:v>6218</x:v>
      </x:c>
      <x:c r="J471" s="298" t="s">
        <x:v>1332</x:v>
      </x:c>
      <x:c r="K471" s="298"/>
      <x:c r="L471" s="269">
        <x:v>1496.0999999999999</x:v>
      </x:c>
      <x:c r="M471" s="269"/>
      <x:c r="N471" s="269">
        <x:v>1496.0999999999999</x:v>
      </x:c>
      <x:c r="O471" s="269"/>
      <x:c r="P471" s="269"/>
      <x:c r="Q471" s="269"/>
      <x:c r="R471" s="269">
        <x:v>1496.0999999999999</x:v>
      </x:c>
      <x:c r="S471" s="269"/>
      <x:c r="T471" s="218" t="s">
        <x:v>1382</x:v>
      </x:c>
    </x:row>
    <x:row r="472" spans="1:20" s="273" customFormat="1" hidden="1" customHeight="1">
      <x:c r="A472" s="486" t="s">
        <x:v>16</x:v>
      </x:c>
      <x:c r="B472" s="498" t="s">
        <x:v>781</x:v>
      </x:c>
      <x:c r="C472" s="296" t="s">
        <x:v>7240</x:v>
      </x:c>
      <x:c r="D472" s="269">
        <x:f t="shared" si="62"/>
        <x:v>721</x:v>
      </x:c>
      <x:c r="E472" s="298" t="s">
        <x:v>7226</x:v>
      </x:c>
      <x:c r="F472" s="298" t="s">
        <x:v>7337</x:v>
      </x:c>
      <x:c r="G472" s="298" t="s">
        <x:v>5377</x:v>
      </x:c>
      <x:c r="H472" s="545" t="s">
        <x:v>5377</x:v>
      </x:c>
      <x:c r="I472" s="545" t="s">
        <x:v>6008</x:v>
      </x:c>
      <x:c r="J472" s="298" t="s">
        <x:v>5430</x:v>
      </x:c>
      <x:c r="K472" s="298"/>
      <x:c r="L472" s="269">
        <x:v>721</x:v>
      </x:c>
      <x:c r="M472" s="269"/>
      <x:c r="N472" s="269">
        <x:v>721</x:v>
      </x:c>
      <x:c r="O472" s="269"/>
      <x:c r="P472" s="269"/>
      <x:c r="Q472" s="269"/>
      <x:c r="R472" s="269">
        <x:v>721</x:v>
      </x:c>
      <x:c r="S472" s="269"/>
      <x:c r="T472" s="218" t="s">
        <x:v>2317</x:v>
      </x:c>
    </x:row>
    <x:row r="473" spans="1:20" s="273" customFormat="1" hidden="1" customHeight="1">
      <x:c r="A473" s="486" t="s">
        <x:v>16</x:v>
      </x:c>
      <x:c r="B473" s="498" t="s">
        <x:v>730</x:v>
      </x:c>
      <x:c r="C473" s="296" t="s">
        <x:v>7263</x:v>
      </x:c>
      <x:c r="D473" s="269">
        <x:f t="shared" si="62"/>
        <x:v>308</x:v>
      </x:c>
      <x:c r="E473" s="298" t="s">
        <x:v>7226</x:v>
      </x:c>
      <x:c r="F473" s="298" t="s">
        <x:v>7337</x:v>
      </x:c>
      <x:c r="G473" s="298" t="s">
        <x:v>5377</x:v>
      </x:c>
      <x:c r="H473" s="545" t="s">
        <x:v>5377</x:v>
      </x:c>
      <x:c r="I473" s="545" t="s">
        <x:v>6008</x:v>
      </x:c>
      <x:c r="J473" s="298" t="s">
        <x:v>5430</x:v>
      </x:c>
      <x:c r="K473" s="298"/>
      <x:c r="L473" s="269">
        <x:v>308</x:v>
      </x:c>
      <x:c r="M473" s="269"/>
      <x:c r="N473" s="269">
        <x:v>308</x:v>
      </x:c>
      <x:c r="O473" s="269"/>
      <x:c r="P473" s="269"/>
      <x:c r="Q473" s="269"/>
      <x:c r="R473" s="269">
        <x:v>308</x:v>
      </x:c>
      <x:c r="S473" s="269"/>
      <x:c r="T473" s="218" t="s">
        <x:v>2317</x:v>
      </x:c>
    </x:row>
    <x:row r="474" spans="1:20" s="273" customFormat="1" hidden="1" customHeight="1">
      <x:c r="A474" s="486" t="s">
        <x:v>16</x:v>
      </x:c>
      <x:c r="B474" s="498" t="s">
        <x:v>644</x:v>
      </x:c>
      <x:c r="C474" s="296" t="s">
        <x:v>5013</x:v>
      </x:c>
      <x:c r="D474" s="269">
        <x:f t="shared" ref="D474:D505" si="63">IF(SUM(K474:M474)=SUM(N474:O474),SUM(K474:M474),"오답")</x:f>
        <x:v>1658.4000000000001</x:v>
      </x:c>
      <x:c r="E474" s="298" t="s">
        <x:v>5352</x:v>
      </x:c>
      <x:c r="F474" s="298" t="s">
        <x:v>1831</x:v>
      </x:c>
      <x:c r="G474" s="298" t="s">
        <x:v>5732</x:v>
      </x:c>
      <x:c r="H474" s="298" t="s">
        <x:v>5732</x:v>
      </x:c>
      <x:c r="I474" s="298" t="s">
        <x:v>6209</x:v>
      </x:c>
      <x:c r="J474" s="298" t="s">
        <x:v>1353</x:v>
      </x:c>
      <x:c r="K474" s="298"/>
      <x:c r="L474" s="269">
        <x:v>1658.4000000000001</x:v>
      </x:c>
      <x:c r="M474" s="269"/>
      <x:c r="N474" s="269">
        <x:v>1658.4000000000001</x:v>
      </x:c>
      <x:c r="O474" s="269"/>
      <x:c r="P474" s="269"/>
      <x:c r="Q474" s="269"/>
      <x:c r="R474" s="269">
        <x:v>1658.4000000000001</x:v>
      </x:c>
      <x:c r="S474" s="269"/>
      <x:c r="T474" s="218" t="s">
        <x:v>1382</x:v>
      </x:c>
    </x:row>
    <x:row r="475" spans="1:20" s="273" customFormat="1" hidden="1" customHeight="1">
      <x:c r="A475" s="486" t="s">
        <x:v>16</x:v>
      </x:c>
      <x:c r="B475" s="498" t="s">
        <x:v>912</x:v>
      </x:c>
      <x:c r="C475" s="296" t="s">
        <x:v>5021</x:v>
      </x:c>
      <x:c r="D475" s="269">
        <x:f t="shared" si="63"/>
        <x:v>1335.4000000000001</x:v>
      </x:c>
      <x:c r="E475" s="298" t="s">
        <x:v>5352</x:v>
      </x:c>
      <x:c r="F475" s="298" t="s">
        <x:v>1831</x:v>
      </x:c>
      <x:c r="G475" s="298" t="s">
        <x:v>5732</x:v>
      </x:c>
      <x:c r="H475" s="298" t="s">
        <x:v>5732</x:v>
      </x:c>
      <x:c r="I475" s="298" t="s">
        <x:v>6218</x:v>
      </x:c>
      <x:c r="J475" s="298" t="s">
        <x:v>1332</x:v>
      </x:c>
      <x:c r="K475" s="298"/>
      <x:c r="L475" s="269">
        <x:v>1335.4000000000001</x:v>
      </x:c>
      <x:c r="M475" s="269"/>
      <x:c r="N475" s="269">
        <x:v>1335.4000000000001</x:v>
      </x:c>
      <x:c r="O475" s="269"/>
      <x:c r="P475" s="269"/>
      <x:c r="Q475" s="269"/>
      <x:c r="R475" s="269">
        <x:v>1335.4000000000001</x:v>
      </x:c>
      <x:c r="S475" s="269"/>
      <x:c r="T475" s="218" t="s">
        <x:v>1382</x:v>
      </x:c>
    </x:row>
    <x:row r="476" spans="1:20" s="273" customFormat="1" hidden="1" customHeight="1">
      <x:c r="A476" s="486" t="s">
        <x:v>16</x:v>
      </x:c>
      <x:c r="B476" s="498" t="s">
        <x:v>648</x:v>
      </x:c>
      <x:c r="C476" s="296" t="s">
        <x:v>4356</x:v>
      </x:c>
      <x:c r="D476" s="269">
        <x:f t="shared" si="63"/>
        <x:v>1510.2</x:v>
      </x:c>
      <x:c r="E476" s="298" t="s">
        <x:v>5352</x:v>
      </x:c>
      <x:c r="F476" s="298"/>
      <x:c r="G476" s="298" t="s">
        <x:v>5385</x:v>
      </x:c>
      <x:c r="H476" s="298"/>
      <x:c r="I476" s="298" t="s">
        <x:v>6209</x:v>
      </x:c>
      <x:c r="J476" s="298" t="s">
        <x:v>4962</x:v>
      </x:c>
      <x:c r="K476" s="298"/>
      <x:c r="L476" s="269">
        <x:v>1510.2</x:v>
      </x:c>
      <x:c r="M476" s="269"/>
      <x:c r="N476" s="269">
        <x:v>1510.2</x:v>
      </x:c>
      <x:c r="O476" s="269"/>
      <x:c r="P476" s="269"/>
      <x:c r="Q476" s="269"/>
      <x:c r="R476" s="269">
        <x:v>1510.2</x:v>
      </x:c>
      <x:c r="S476" s="269"/>
      <x:c r="T476" s="218" t="s">
        <x:v>1382</x:v>
      </x:c>
    </x:row>
    <x:row r="477" spans="1:20" s="273" customFormat="1" hidden="1" customHeight="1">
      <x:c r="A477" s="486" t="s">
        <x:v>16</x:v>
      </x:c>
      <x:c r="B477" s="490" t="s">
        <x:v>5389</x:v>
      </x:c>
      <x:c r="C477" s="509" t="s">
        <x:v>5047</x:v>
      </x:c>
      <x:c r="D477" s="269">
        <x:f t="shared" si="63"/>
        <x:v>1912</x:v>
      </x:c>
      <x:c r="E477" s="317" t="s">
        <x:v>2226</x:v>
      </x:c>
      <x:c r="F477" s="317" t="s">
        <x:v>2156</x:v>
      </x:c>
      <x:c r="G477" s="317"/>
      <x:c r="H477" s="317"/>
      <x:c r="I477" s="317"/>
      <x:c r="J477" s="298"/>
      <x:c r="K477" s="298"/>
      <x:c r="L477" s="301">
        <x:v>1912</x:v>
      </x:c>
      <x:c r="M477" s="301"/>
      <x:c r="N477" s="301">
        <x:v>1912</x:v>
      </x:c>
      <x:c r="O477" s="301"/>
      <x:c r="P477" s="318"/>
      <x:c r="Q477" s="301"/>
      <x:c r="R477" s="301">
        <x:v>1912</x:v>
      </x:c>
      <x:c r="S477" s="301"/>
      <x:c r="T477" s="218" t="s">
        <x:v>7333</x:v>
      </x:c>
    </x:row>
    <x:row r="478" spans="1:20" s="273" customFormat="1" hidden="1" customHeight="1">
      <x:c r="A478" s="486" t="s">
        <x:v>16</x:v>
      </x:c>
      <x:c r="B478" s="498" t="s">
        <x:v>695</x:v>
      </x:c>
      <x:c r="C478" s="296" t="s">
        <x:v>4389</x:v>
      </x:c>
      <x:c r="D478" s="269">
        <x:f t="shared" si="63"/>
        <x:v>1500.0999999999999</x:v>
      </x:c>
      <x:c r="E478" s="298" t="s">
        <x:v>5352</x:v>
      </x:c>
      <x:c r="F478" s="298" t="s">
        <x:v>5746</x:v>
      </x:c>
      <x:c r="G478" s="298" t="s">
        <x:v>5385</x:v>
      </x:c>
      <x:c r="H478" s="298"/>
      <x:c r="I478" s="298" t="s">
        <x:v>6218</x:v>
      </x:c>
      <x:c r="J478" s="298" t="s">
        <x:v>4957</x:v>
      </x:c>
      <x:c r="K478" s="298"/>
      <x:c r="L478" s="269">
        <x:v>1500.0999999999999</x:v>
      </x:c>
      <x:c r="M478" s="269"/>
      <x:c r="N478" s="269">
        <x:v>1500.0999999999999</x:v>
      </x:c>
      <x:c r="O478" s="269"/>
      <x:c r="P478" s="269"/>
      <x:c r="Q478" s="269"/>
      <x:c r="R478" s="269">
        <x:v>1500.0999999999999</x:v>
      </x:c>
      <x:c r="S478" s="269"/>
      <x:c r="T478" s="218" t="s">
        <x:v>1382</x:v>
      </x:c>
    </x:row>
    <x:row r="479" spans="1:20" s="273" customFormat="1" hidden="1" customHeight="1">
      <x:c r="A479" s="486" t="s">
        <x:v>16</x:v>
      </x:c>
      <x:c r="B479" s="498" t="s">
        <x:v>739</x:v>
      </x:c>
      <x:c r="C479" s="296" t="s">
        <x:v>7363</x:v>
      </x:c>
      <x:c r="D479" s="269">
        <x:f t="shared" si="63"/>
        <x:v>161.80000000000001</x:v>
      </x:c>
      <x:c r="E479" s="298" t="s">
        <x:v>1344</x:v>
      </x:c>
      <x:c r="F479" s="298" t="s">
        <x:v>5622</x:v>
      </x:c>
      <x:c r="G479" s="298" t="s">
        <x:v>1344</x:v>
      </x:c>
      <x:c r="H479" s="298"/>
      <x:c r="I479" s="298" t="s">
        <x:v>6006</x:v>
      </x:c>
      <x:c r="J479" s="298" t="s">
        <x:v>5622</x:v>
      </x:c>
      <x:c r="K479" s="298"/>
      <x:c r="L479" s="269">
        <x:v>161.80000000000001</x:v>
      </x:c>
      <x:c r="M479" s="544"/>
      <x:c r="N479" s="269">
        <x:v>161.80000000000001</x:v>
      </x:c>
      <x:c r="O479" s="269"/>
      <x:c r="P479" s="269"/>
      <x:c r="Q479" s="269"/>
      <x:c r="R479" s="269">
        <x:v>161.80000000000001</x:v>
      </x:c>
      <x:c r="S479" s="269"/>
      <x:c r="T479" s="218" t="s">
        <x:v>5002</x:v>
      </x:c>
    </x:row>
    <x:row r="480" spans="1:20" s="273" customFormat="1" hidden="1" customHeight="1">
      <x:c r="A480" s="486" t="s">
        <x:v>16</x:v>
      </x:c>
      <x:c r="B480" s="498" t="s">
        <x:v>740</x:v>
      </x:c>
      <x:c r="C480" s="296" t="s">
        <x:v>7412</x:v>
      </x:c>
      <x:c r="D480" s="269">
        <x:f t="shared" si="63"/>
        <x:v>766</x:v>
      </x:c>
      <x:c r="E480" s="298" t="s">
        <x:v>1344</x:v>
      </x:c>
      <x:c r="F480" s="298" t="s">
        <x:v>5622</x:v>
      </x:c>
      <x:c r="G480" s="298" t="s">
        <x:v>1344</x:v>
      </x:c>
      <x:c r="H480" s="298"/>
      <x:c r="I480" s="298" t="s">
        <x:v>6006</x:v>
      </x:c>
      <x:c r="J480" s="298" t="s">
        <x:v>1344</x:v>
      </x:c>
      <x:c r="K480" s="298"/>
      <x:c r="L480" s="269">
        <x:v>766</x:v>
      </x:c>
      <x:c r="M480" s="544"/>
      <x:c r="N480" s="269">
        <x:v>766</x:v>
      </x:c>
      <x:c r="O480" s="269"/>
      <x:c r="P480" s="269"/>
      <x:c r="Q480" s="269"/>
      <x:c r="R480" s="269">
        <x:v>766</x:v>
      </x:c>
      <x:c r="S480" s="269"/>
      <x:c r="T480" s="218" t="s">
        <x:v>5002</x:v>
      </x:c>
    </x:row>
    <x:row r="481" spans="1:20" s="273" customFormat="1" hidden="1" customHeight="1">
      <x:c r="A481" s="486" t="s">
        <x:v>16</x:v>
      </x:c>
      <x:c r="B481" s="498" t="s">
        <x:v>681</x:v>
      </x:c>
      <x:c r="C481" s="296" t="s">
        <x:v>7320</x:v>
      </x:c>
      <x:c r="D481" s="269">
        <x:f t="shared" si="63"/>
        <x:v>405</x:v>
      </x:c>
      <x:c r="E481" s="298" t="s">
        <x:v>1344</x:v>
      </x:c>
      <x:c r="F481" s="298" t="s">
        <x:v>5622</x:v>
      </x:c>
      <x:c r="G481" s="298" t="s">
        <x:v>1344</x:v>
      </x:c>
      <x:c r="H481" s="298"/>
      <x:c r="I481" s="298" t="s">
        <x:v>6006</x:v>
      </x:c>
      <x:c r="J481" s="298" t="s">
        <x:v>5622</x:v>
      </x:c>
      <x:c r="K481" s="298"/>
      <x:c r="L481" s="269">
        <x:v>405</x:v>
      </x:c>
      <x:c r="M481" s="544"/>
      <x:c r="N481" s="269">
        <x:v>405</x:v>
      </x:c>
      <x:c r="O481" s="269"/>
      <x:c r="P481" s="269"/>
      <x:c r="Q481" s="269"/>
      <x:c r="R481" s="269">
        <x:v>405</x:v>
      </x:c>
      <x:c r="S481" s="269"/>
      <x:c r="T481" s="218" t="s">
        <x:v>5002</x:v>
      </x:c>
    </x:row>
    <x:row r="482" spans="1:20" s="273" customFormat="1" hidden="1" customHeight="1">
      <x:c r="A482" s="486" t="s">
        <x:v>16</x:v>
      </x:c>
      <x:c r="B482" s="490" t="s">
        <x:v>692</x:v>
      </x:c>
      <x:c r="C482" s="509" t="s">
        <x:v>7373</x:v>
      </x:c>
      <x:c r="D482" s="269">
        <x:f t="shared" si="63"/>
        <x:v>1531</x:v>
      </x:c>
      <x:c r="E482" s="317" t="s">
        <x:v>2287</x:v>
      </x:c>
      <x:c r="F482" s="510"/>
      <x:c r="G482" s="510"/>
      <x:c r="H482" s="510"/>
      <x:c r="I482" s="510"/>
      <x:c r="J482" s="298" t="s">
        <x:v>2260</x:v>
      </x:c>
      <x:c r="K482" s="298"/>
      <x:c r="L482" s="511">
        <x:v>1531</x:v>
      </x:c>
      <x:c r="M482" s="269"/>
      <x:c r="N482" s="511">
        <x:v>1531</x:v>
      </x:c>
      <x:c r="O482" s="511"/>
      <x:c r="P482" s="269"/>
      <x:c r="Q482" s="543"/>
      <x:c r="R482" s="511">
        <x:v>1531</x:v>
      </x:c>
      <x:c r="S482" s="269"/>
      <x:c r="T482" s="218" t="s">
        <x:v>5016</x:v>
      </x:c>
    </x:row>
    <x:row r="483" spans="1:20" s="273" customFormat="1" hidden="1" customHeight="1">
      <x:c r="A483" s="486" t="s">
        <x:v>16</x:v>
      </x:c>
      <x:c r="B483" s="490" t="s">
        <x:v>7298</x:v>
      </x:c>
      <x:c r="C483" s="509" t="s">
        <x:v>7287</x:v>
      </x:c>
      <x:c r="D483" s="269">
        <x:f t="shared" si="63"/>
        <x:v>1892.0999999999999</x:v>
      </x:c>
      <x:c r="E483" s="317" t="s">
        <x:v>3477</x:v>
      </x:c>
      <x:c r="F483" s="317" t="s">
        <x:v>1320</x:v>
      </x:c>
      <x:c r="G483" s="317"/>
      <x:c r="H483" s="317"/>
      <x:c r="I483" s="317"/>
      <x:c r="J483" s="298"/>
      <x:c r="K483" s="298"/>
      <x:c r="L483" s="301">
        <x:v>1892.0999999999999</x:v>
      </x:c>
      <x:c r="M483" s="301"/>
      <x:c r="N483" s="301">
        <x:v>1892.0999999999999</x:v>
      </x:c>
      <x:c r="O483" s="301"/>
      <x:c r="P483" s="318"/>
      <x:c r="Q483" s="301"/>
      <x:c r="R483" s="301">
        <x:v>1892.0999999999999</x:v>
      </x:c>
      <x:c r="S483" s="301"/>
      <x:c r="T483" s="218" t="s">
        <x:v>6789</x:v>
      </x:c>
    </x:row>
    <x:row r="484" spans="1:20" s="273" customFormat="1" hidden="1" customHeight="1">
      <x:c r="A484" s="486" t="s">
        <x:v>16</x:v>
      </x:c>
      <x:c r="B484" s="490" t="s">
        <x:v>745</x:v>
      </x:c>
      <x:c r="C484" s="509" t="s">
        <x:v>7322</x:v>
      </x:c>
      <x:c r="D484" s="269">
        <x:f t="shared" si="63"/>
        <x:v>1689</x:v>
      </x:c>
      <x:c r="E484" s="317" t="s">
        <x:v>2287</x:v>
      </x:c>
      <x:c r="F484" s="510"/>
      <x:c r="G484" s="510"/>
      <x:c r="H484" s="510"/>
      <x:c r="I484" s="510"/>
      <x:c r="J484" s="298" t="s">
        <x:v>2260</x:v>
      </x:c>
      <x:c r="K484" s="298"/>
      <x:c r="L484" s="511">
        <x:v>1689</x:v>
      </x:c>
      <x:c r="M484" s="269"/>
      <x:c r="N484" s="511">
        <x:v>1689</x:v>
      </x:c>
      <x:c r="O484" s="511"/>
      <x:c r="P484" s="269"/>
      <x:c r="Q484" s="543"/>
      <x:c r="R484" s="511">
        <x:v>1689</x:v>
      </x:c>
      <x:c r="S484" s="269"/>
      <x:c r="T484" s="218" t="s">
        <x:v>5016</x:v>
      </x:c>
    </x:row>
    <x:row r="485" spans="1:20" s="273" customFormat="1" hidden="1" customHeight="1">
      <x:c r="A485" s="486" t="s">
        <x:v>16</x:v>
      </x:c>
      <x:c r="B485" s="490" t="s">
        <x:v>728</x:v>
      </x:c>
      <x:c r="C485" s="509" t="s">
        <x:v>7297</x:v>
      </x:c>
      <x:c r="D485" s="269">
        <x:f t="shared" si="63"/>
        <x:v>8511</x:v>
      </x:c>
      <x:c r="E485" s="317" t="s">
        <x:v>2287</x:v>
      </x:c>
      <x:c r="F485" s="510"/>
      <x:c r="G485" s="510"/>
      <x:c r="H485" s="510"/>
      <x:c r="I485" s="510"/>
      <x:c r="J485" s="298" t="s">
        <x:v>2260</x:v>
      </x:c>
      <x:c r="K485" s="298"/>
      <x:c r="L485" s="511">
        <x:v>8511</x:v>
      </x:c>
      <x:c r="M485" s="269"/>
      <x:c r="N485" s="511">
        <x:v>8511</x:v>
      </x:c>
      <x:c r="O485" s="511"/>
      <x:c r="P485" s="269"/>
      <x:c r="Q485" s="543"/>
      <x:c r="R485" s="511">
        <x:v>8511</x:v>
      </x:c>
      <x:c r="S485" s="269"/>
      <x:c r="T485" s="218" t="s">
        <x:v>5016</x:v>
      </x:c>
    </x:row>
    <x:row r="486" spans="1:20" s="273" customFormat="1" hidden="1" customHeight="1">
      <x:c r="A486" s="486" t="s">
        <x:v>16</x:v>
      </x:c>
      <x:c r="B486" s="498" t="s">
        <x:v>693</x:v>
      </x:c>
      <x:c r="C486" s="296" t="s">
        <x:v>7351</x:v>
      </x:c>
      <x:c r="D486" s="269" t="str">
        <x:f t="shared" si="63"/>
        <x:v>오답</x:v>
      </x:c>
      <x:c r="E486" s="298" t="s">
        <x:v>7324</x:v>
      </x:c>
      <x:c r="F486" s="298" t="s">
        <x:v>7324</x:v>
      </x:c>
      <x:c r="G486" s="298" t="s">
        <x:v>1018</x:v>
      </x:c>
      <x:c r="H486" s="298"/>
      <x:c r="I486" s="298"/>
      <x:c r="J486" s="298" t="s">
        <x:v>7305</x:v>
      </x:c>
      <x:c r="K486" s="298"/>
      <x:c r="L486" s="269">
        <x:v>3468</x:v>
      </x:c>
      <x:c r="M486" s="269"/>
      <x:c r="N486" s="269"/>
      <x:c r="O486" s="269"/>
      <x:c r="P486" s="269"/>
      <x:c r="Q486" s="269">
        <x:v>3468</x:v>
      </x:c>
      <x:c r="R486" s="269"/>
      <x:c r="S486" s="269">
        <x:v>3468</x:v>
      </x:c>
      <x:c r="T486" s="218"/>
    </x:row>
    <x:row r="487" spans="1:20" s="273" customFormat="1" hidden="1" customHeight="1">
      <x:c r="A487" s="486" t="s">
        <x:v>16</x:v>
      </x:c>
      <x:c r="B487" s="498" t="s">
        <x:v>1421</x:v>
      </x:c>
      <x:c r="C487" s="296" t="s">
        <x:v>404</x:v>
      </x:c>
      <x:c r="D487" s="269">
        <x:f t="shared" si="63"/>
        <x:v>1709.7</x:v>
      </x:c>
      <x:c r="E487" s="298" t="s">
        <x:v>1348</x:v>
      </x:c>
      <x:c r="F487" s="298" t="s">
        <x:v>5315</x:v>
      </x:c>
      <x:c r="G487" s="298" t="s">
        <x:v>5900</x:v>
      </x:c>
      <x:c r="H487" s="298" t="s">
        <x:v>5900</x:v>
      </x:c>
      <x:c r="I487" s="298" t="s">
        <x:v>5987</x:v>
      </x:c>
      <x:c r="J487" s="298" t="s">
        <x:v>4823</x:v>
      </x:c>
      <x:c r="K487" s="298"/>
      <x:c r="L487" s="269">
        <x:v>1709.7</x:v>
      </x:c>
      <x:c r="M487" s="269"/>
      <x:c r="N487" s="269">
        <x:v>1709.7</x:v>
      </x:c>
      <x:c r="O487" s="269"/>
      <x:c r="P487" s="269"/>
      <x:c r="Q487" s="269"/>
      <x:c r="R487" s="269">
        <x:v>1709.7</x:v>
      </x:c>
      <x:c r="S487" s="269"/>
      <x:c r="T487" s="218" t="s">
        <x:v>1455</x:v>
      </x:c>
    </x:row>
    <x:row r="488" spans="1:20" s="273" customFormat="1" hidden="1" customHeight="1">
      <x:c r="A488" s="486" t="s">
        <x:v>16</x:v>
      </x:c>
      <x:c r="B488" s="498" t="s">
        <x:v>64</x:v>
      </x:c>
      <x:c r="C488" s="296" t="s">
        <x:v>7336</x:v>
      </x:c>
      <x:c r="D488" s="269">
        <x:f t="shared" si="63"/>
        <x:v>1607.5999999999999</x:v>
      </x:c>
      <x:c r="E488" s="298" t="s">
        <x:v>7378</x:v>
      </x:c>
      <x:c r="F488" s="298" t="s">
        <x:v>7396</x:v>
      </x:c>
      <x:c r="G488" s="298" t="s">
        <x:v>5429</x:v>
      </x:c>
      <x:c r="H488" s="298" t="s">
        <x:v>4591</x:v>
      </x:c>
      <x:c r="I488" s="298" t="s">
        <x:v>6748</x:v>
      </x:c>
      <x:c r="J488" s="298" t="s">
        <x:v>5603</x:v>
      </x:c>
      <x:c r="K488" s="298"/>
      <x:c r="L488" s="269">
        <x:v>1607.5999999999999</x:v>
      </x:c>
      <x:c r="M488" s="269"/>
      <x:c r="N488" s="269">
        <x:v>1607.5999999999999</x:v>
      </x:c>
      <x:c r="O488" s="269"/>
      <x:c r="P488" s="543"/>
      <x:c r="Q488" s="269"/>
      <x:c r="R488" s="269">
        <x:v>1607.5999999999999</x:v>
      </x:c>
      <x:c r="S488" s="269"/>
      <x:c r="T488" s="218" t="s">
        <x:v>660</x:v>
      </x:c>
    </x:row>
    <x:row r="489" spans="1:20" s="273" customFormat="1" hidden="1" customHeight="1">
      <x:c r="A489" s="486" t="s">
        <x:v>16</x:v>
      </x:c>
      <x:c r="B489" s="490" t="s">
        <x:v>6233</x:v>
      </x:c>
      <x:c r="C489" s="546" t="s">
        <x:v>2266</x:v>
      </x:c>
      <x:c r="D489" s="269">
        <x:f t="shared" si="63"/>
        <x:v>1507</x:v>
      </x:c>
      <x:c r="E489" s="547" t="s">
        <x:v>2038</x:v>
      </x:c>
      <x:c r="F489" s="547" t="s">
        <x:v>4138</x:v>
      </x:c>
      <x:c r="G489" s="547" t="s">
        <x:v>4795</x:v>
      </x:c>
      <x:c r="H489" s="298"/>
      <x:c r="I489" s="298"/>
      <x:c r="J489" s="298" t="s">
        <x:v>4795</x:v>
      </x:c>
      <x:c r="K489" s="298"/>
      <x:c r="L489" s="269"/>
      <x:c r="M489" s="269">
        <x:v>1507</x:v>
      </x:c>
      <x:c r="N489" s="511"/>
      <x:c r="O489" s="269">
        <x:v>1507</x:v>
      </x:c>
      <x:c r="P489" s="269"/>
      <x:c r="Q489" s="269"/>
      <x:c r="R489" s="269">
        <x:v>1507</x:v>
      </x:c>
      <x:c r="S489" s="269"/>
      <x:c r="T489" s="218" t="s">
        <x:v>698</x:v>
      </x:c>
    </x:row>
    <x:row r="490" spans="1:20" s="273" customFormat="1" hidden="1" customHeight="1">
      <x:c r="A490" s="486" t="s">
        <x:v>16</x:v>
      </x:c>
      <x:c r="B490" s="548" t="s">
        <x:v>2717</x:v>
      </x:c>
      <x:c r="C490" s="546" t="s">
        <x:v>7301</x:v>
      </x:c>
      <x:c r="D490" s="269">
        <x:f t="shared" si="63"/>
        <x:v>1826.8</x:v>
      </x:c>
      <x:c r="E490" s="547" t="s">
        <x:v>3486</x:v>
      </x:c>
      <x:c r="F490" s="547" t="s">
        <x:v>1310</x:v>
      </x:c>
      <x:c r="G490" s="547" t="s">
        <x:v>3486</x:v>
      </x:c>
      <x:c r="H490" s="547" t="s">
        <x:v>5736</x:v>
      </x:c>
      <x:c r="I490" s="512" t="s">
        <x:v>6011</x:v>
      </x:c>
      <x:c r="J490" s="547" t="s">
        <x:v>4582</x:v>
      </x:c>
      <x:c r="K490" s="549"/>
      <x:c r="L490" s="511">
        <x:v>1826.8</x:v>
      </x:c>
      <x:c r="M490" s="550"/>
      <x:c r="N490" s="511">
        <x:v>1826.8</x:v>
      </x:c>
      <x:c r="O490" s="551"/>
      <x:c r="P490" s="552"/>
      <x:c r="Q490" s="511"/>
      <x:c r="R490" s="511">
        <x:v>1826.8</x:v>
      </x:c>
      <x:c r="S490" s="511"/>
      <x:c r="T490" s="514" t="s">
        <x:v>142</x:v>
      </x:c>
    </x:row>
    <x:row r="491" spans="1:20" s="273" customFormat="1" hidden="1" customHeight="1">
      <x:c r="A491" s="486" t="s">
        <x:v>16</x:v>
      </x:c>
      <x:c r="B491" s="490" t="s">
        <x:v>687</x:v>
      </x:c>
      <x:c r="C491" s="509" t="s">
        <x:v>7330</x:v>
      </x:c>
      <x:c r="D491" s="269">
        <x:f t="shared" si="63"/>
        <x:v>1591</x:v>
      </x:c>
      <x:c r="E491" s="317" t="s">
        <x:v>2287</x:v>
      </x:c>
      <x:c r="F491" s="510"/>
      <x:c r="G491" s="510"/>
      <x:c r="H491" s="510"/>
      <x:c r="I491" s="510"/>
      <x:c r="J491" s="298" t="s">
        <x:v>2260</x:v>
      </x:c>
      <x:c r="K491" s="298"/>
      <x:c r="L491" s="511">
        <x:v>1591</x:v>
      </x:c>
      <x:c r="M491" s="269"/>
      <x:c r="N491" s="511">
        <x:v>1591</x:v>
      </x:c>
      <x:c r="O491" s="511"/>
      <x:c r="P491" s="269"/>
      <x:c r="Q491" s="543"/>
      <x:c r="R491" s="511">
        <x:v>1591</x:v>
      </x:c>
      <x:c r="S491" s="269"/>
      <x:c r="T491" s="218" t="s">
        <x:v>5016</x:v>
      </x:c>
    </x:row>
    <x:row r="492" spans="1:20" s="273" customFormat="1" hidden="1" customHeight="1">
      <x:c r="A492" s="486" t="s">
        <x:v>16</x:v>
      </x:c>
      <x:c r="B492" s="498" t="s">
        <x:v>1414</x:v>
      </x:c>
      <x:c r="C492" s="296" t="s">
        <x:v>3999</x:v>
      </x:c>
      <x:c r="D492" s="269">
        <x:f t="shared" si="63"/>
        <x:v>1494</x:v>
      </x:c>
      <x:c r="E492" s="298" t="s">
        <x:v>5352</x:v>
      </x:c>
      <x:c r="F492" s="298" t="s">
        <x:v>5746</x:v>
      </x:c>
      <x:c r="G492" s="298" t="s">
        <x:v>5385</x:v>
      </x:c>
      <x:c r="H492" s="298"/>
      <x:c r="I492" s="298" t="s">
        <x:v>6209</x:v>
      </x:c>
      <x:c r="J492" s="298" t="s">
        <x:v>1341</x:v>
      </x:c>
      <x:c r="K492" s="298"/>
      <x:c r="L492" s="269">
        <x:v>1494</x:v>
      </x:c>
      <x:c r="M492" s="269"/>
      <x:c r="N492" s="269">
        <x:v>1494</x:v>
      </x:c>
      <x:c r="O492" s="269"/>
      <x:c r="P492" s="269"/>
      <x:c r="Q492" s="269"/>
      <x:c r="R492" s="269">
        <x:v>1494</x:v>
      </x:c>
      <x:c r="S492" s="269"/>
      <x:c r="T492" s="218" t="s">
        <x:v>1382</x:v>
      </x:c>
    </x:row>
    <x:row r="493" spans="1:20" s="273" customFormat="1" hidden="1" customHeight="1">
      <x:c r="A493" s="486" t="s">
        <x:v>16</x:v>
      </x:c>
      <x:c r="B493" s="498" t="s">
        <x:v>686</x:v>
      </x:c>
      <x:c r="C493" s="296" t="s">
        <x:v>7340</x:v>
      </x:c>
      <x:c r="D493" s="269">
        <x:f t="shared" si="63"/>
        <x:v>119</x:v>
      </x:c>
      <x:c r="E493" s="298" t="s">
        <x:v>7308</x:v>
      </x:c>
      <x:c r="F493" s="298" t="s">
        <x:v>7308</x:v>
      </x:c>
      <x:c r="G493" s="298" t="s">
        <x:v>7308</x:v>
      </x:c>
      <x:c r="H493" s="298"/>
      <x:c r="I493" s="298"/>
      <x:c r="J493" s="298" t="s">
        <x:v>7308</x:v>
      </x:c>
      <x:c r="K493" s="298"/>
      <x:c r="L493" s="269">
        <x:v>119</x:v>
      </x:c>
      <x:c r="M493" s="269"/>
      <x:c r="N493" s="269">
        <x:v>119</x:v>
      </x:c>
      <x:c r="O493" s="269"/>
      <x:c r="P493" s="269"/>
      <x:c r="Q493" s="269"/>
      <x:c r="R493" s="269">
        <x:v>119</x:v>
      </x:c>
      <x:c r="S493" s="269"/>
      <x:c r="T493" s="218"/>
    </x:row>
    <x:row r="494" spans="1:20" s="273" customFormat="1" hidden="1" customHeight="1">
      <x:c r="A494" s="486" t="s">
        <x:v>16</x:v>
      </x:c>
      <x:c r="B494" s="498" t="s">
        <x:v>85</x:v>
      </x:c>
      <x:c r="C494" s="296" t="s">
        <x:v>7346</x:v>
      </x:c>
      <x:c r="D494" s="269">
        <x:f t="shared" si="63"/>
        <x:v>1571.7</x:v>
      </x:c>
      <x:c r="E494" s="298" t="s">
        <x:v>7378</x:v>
      </x:c>
      <x:c r="F494" s="298" t="s">
        <x:v>7396</x:v>
      </x:c>
      <x:c r="G494" s="298" t="s">
        <x:v>5429</x:v>
      </x:c>
      <x:c r="H494" s="298" t="s">
        <x:v>4591</x:v>
      </x:c>
      <x:c r="I494" s="298" t="s">
        <x:v>6748</x:v>
      </x:c>
      <x:c r="J494" s="298" t="s">
        <x:v>5603</x:v>
      </x:c>
      <x:c r="K494" s="298"/>
      <x:c r="L494" s="269">
        <x:v>1571.7</x:v>
      </x:c>
      <x:c r="M494" s="269"/>
      <x:c r="N494" s="269">
        <x:v>1571.7</x:v>
      </x:c>
      <x:c r="O494" s="269"/>
      <x:c r="P494" s="543"/>
      <x:c r="Q494" s="269"/>
      <x:c r="R494" s="269">
        <x:v>1571.7</x:v>
      </x:c>
      <x:c r="S494" s="269"/>
      <x:c r="T494" s="218" t="s">
        <x:v>660</x:v>
      </x:c>
    </x:row>
    <x:row r="495" spans="1:20" s="273" customFormat="1" hidden="1" customHeight="1">
      <x:c r="A495" s="486" t="s">
        <x:v>16</x:v>
      </x:c>
      <x:c r="B495" s="498" t="s">
        <x:v>647</x:v>
      </x:c>
      <x:c r="C495" s="296" t="s">
        <x:v>366</x:v>
      </x:c>
      <x:c r="D495" s="269">
        <x:f t="shared" si="63"/>
        <x:v>4000.0999999999999</x:v>
      </x:c>
      <x:c r="E495" s="298" t="s">
        <x:v>1239</x:v>
      </x:c>
      <x:c r="F495" s="298" t="s">
        <x:v>3359</x:v>
      </x:c>
      <x:c r="G495" s="298" t="s">
        <x:v>4566</x:v>
      </x:c>
      <x:c r="H495" s="298" t="s">
        <x:v>4566</x:v>
      </x:c>
      <x:c r="I495" s="298" t="s">
        <x:v>6235</x:v>
      </x:c>
      <x:c r="J495" s="298" t="s">
        <x:v>1251</x:v>
      </x:c>
      <x:c r="K495" s="298"/>
      <x:c r="L495" s="269">
        <x:v>4000.0999999999999</x:v>
      </x:c>
      <x:c r="M495" s="269"/>
      <x:c r="N495" s="269">
        <x:v>4000.0999999999999</x:v>
      </x:c>
      <x:c r="O495" s="269"/>
      <x:c r="P495" s="269"/>
      <x:c r="Q495" s="269"/>
      <x:c r="R495" s="269">
        <x:v>4000.0999999999999</x:v>
      </x:c>
      <x:c r="S495" s="269"/>
      <x:c r="T495" s="218" t="s">
        <x:v>665</x:v>
      </x:c>
    </x:row>
    <x:row r="496" spans="1:20" s="273" customFormat="1" hidden="1" customHeight="1">
      <x:c r="A496" s="486" t="s">
        <x:v>16</x:v>
      </x:c>
      <x:c r="B496" s="498" t="s">
        <x:v>663</x:v>
      </x:c>
      <x:c r="C496" s="296" t="s">
        <x:v>5015</x:v>
      </x:c>
      <x:c r="D496" s="269">
        <x:f t="shared" si="63"/>
        <x:v>1504.0999999999999</x:v>
      </x:c>
      <x:c r="E496" s="298" t="s">
        <x:v>5612</x:v>
      </x:c>
      <x:c r="F496" s="298" t="s">
        <x:v>3157</x:v>
      </x:c>
      <x:c r="G496" s="298"/>
      <x:c r="H496" s="298"/>
      <x:c r="I496" s="298" t="s">
        <x:v>6192</x:v>
      </x:c>
      <x:c r="J496" s="298" t="s">
        <x:v>391</x:v>
      </x:c>
      <x:c r="K496" s="298"/>
      <x:c r="L496" s="269">
        <x:v>1504.0999999999999</x:v>
      </x:c>
      <x:c r="M496" s="269"/>
      <x:c r="N496" s="269">
        <x:v>1504.0999999999999</x:v>
      </x:c>
      <x:c r="O496" s="269"/>
      <x:c r="P496" s="269"/>
      <x:c r="Q496" s="269"/>
      <x:c r="R496" s="269">
        <x:v>1504.0999999999999</x:v>
      </x:c>
      <x:c r="S496" s="269"/>
      <x:c r="T496" s="218" t="s">
        <x:v>720</x:v>
      </x:c>
    </x:row>
    <x:row r="497" spans="1:20" s="273" customFormat="1" hidden="1" customHeight="1">
      <x:c r="A497" s="486" t="s">
        <x:v>16</x:v>
      </x:c>
      <x:c r="B497" s="498" t="s">
        <x:v>639</x:v>
      </x:c>
      <x:c r="C497" s="296" t="s">
        <x:v>5326</x:v>
      </x:c>
      <x:c r="D497" s="269">
        <x:f t="shared" si="63"/>
        <x:v>1941.5</x:v>
      </x:c>
      <x:c r="E497" s="298" t="s">
        <x:v>3530</x:v>
      </x:c>
      <x:c r="F497" s="298" t="s">
        <x:v>3552</x:v>
      </x:c>
      <x:c r="G497" s="298" t="s">
        <x:v>5468</x:v>
      </x:c>
      <x:c r="H497" s="298"/>
      <x:c r="I497" s="501"/>
      <x:c r="J497" s="501"/>
      <x:c r="K497" s="298"/>
      <x:c r="L497" s="269">
        <x:v>1501.8</x:v>
      </x:c>
      <x:c r="M497" s="269">
        <x:v>439.69999999999999</x:v>
      </x:c>
      <x:c r="N497" s="269">
        <x:v>1501.8</x:v>
      </x:c>
      <x:c r="O497" s="269">
        <x:v>439.69999999999999</x:v>
      </x:c>
      <x:c r="P497" s="269"/>
      <x:c r="Q497" s="269">
        <x:v>1941.5</x:v>
      </x:c>
      <x:c r="R497" s="269"/>
      <x:c r="S497" s="269">
        <x:v>1941.5</x:v>
      </x:c>
      <x:c r="T497" s="218" t="s">
        <x:v>5155</x:v>
      </x:c>
    </x:row>
    <x:row r="498" spans="1:20" s="273" customFormat="1" hidden="1" customHeight="1">
      <x:c r="A498" s="486" t="s">
        <x:v>16</x:v>
      </x:c>
      <x:c r="B498" s="498" t="s">
        <x:v>664</x:v>
      </x:c>
      <x:c r="C498" s="296" t="s">
        <x:v>5321</x:v>
      </x:c>
      <x:c r="D498" s="269">
        <x:f t="shared" si="63"/>
        <x:v>2305.9000000000001</x:v>
      </x:c>
      <x:c r="E498" s="298" t="s">
        <x:v>3991</x:v>
      </x:c>
      <x:c r="F498" s="298" t="s">
        <x:v>3173</x:v>
      </x:c>
      <x:c r="G498" s="298"/>
      <x:c r="H498" s="298"/>
      <x:c r="I498" s="298" t="s">
        <x:v>6228</x:v>
      </x:c>
      <x:c r="J498" s="298" t="s">
        <x:v>1246</x:v>
      </x:c>
      <x:c r="K498" s="298"/>
      <x:c r="L498" s="269">
        <x:v>2305.9000000000001</x:v>
      </x:c>
      <x:c r="M498" s="269"/>
      <x:c r="N498" s="269">
        <x:v>2305.9000000000001</x:v>
      </x:c>
      <x:c r="O498" s="269"/>
      <x:c r="P498" s="269"/>
      <x:c r="Q498" s="269"/>
      <x:c r="R498" s="269">
        <x:v>2305.9000000000001</x:v>
      </x:c>
      <x:c r="S498" s="269"/>
      <x:c r="T498" s="218" t="s">
        <x:v>716</x:v>
      </x:c>
    </x:row>
    <x:row r="499" spans="1:20" s="273" customFormat="1" hidden="1" customHeight="1">
      <x:c r="A499" s="486" t="s">
        <x:v>16</x:v>
      </x:c>
      <x:c r="B499" s="490" t="s">
        <x:v>734</x:v>
      </x:c>
      <x:c r="C499" s="509" t="s">
        <x:v>7356</x:v>
      </x:c>
      <x:c r="D499" s="269">
        <x:f t="shared" si="63"/>
        <x:v>1513</x:v>
      </x:c>
      <x:c r="E499" s="317" t="s">
        <x:v>2287</x:v>
      </x:c>
      <x:c r="F499" s="510"/>
      <x:c r="G499" s="510"/>
      <x:c r="H499" s="510"/>
      <x:c r="I499" s="510"/>
      <x:c r="J499" s="298" t="s">
        <x:v>2260</x:v>
      </x:c>
      <x:c r="K499" s="298"/>
      <x:c r="L499" s="511">
        <x:v>1513</x:v>
      </x:c>
      <x:c r="M499" s="269"/>
      <x:c r="N499" s="511">
        <x:v>1513</x:v>
      </x:c>
      <x:c r="O499" s="511"/>
      <x:c r="P499" s="269"/>
      <x:c r="Q499" s="543"/>
      <x:c r="R499" s="511">
        <x:v>1513</x:v>
      </x:c>
      <x:c r="S499" s="269"/>
      <x:c r="T499" s="218" t="s">
        <x:v>5016</x:v>
      </x:c>
    </x:row>
    <x:row r="500" spans="1:20" s="273" customFormat="1" hidden="1" customHeight="1">
      <x:c r="A500" s="486" t="s">
        <x:v>16</x:v>
      </x:c>
      <x:c r="B500" s="490" t="s">
        <x:v>7332</x:v>
      </x:c>
      <x:c r="C500" s="509" t="s">
        <x:v>7383</x:v>
      </x:c>
      <x:c r="D500" s="269">
        <x:f t="shared" si="63"/>
        <x:v>1505.9000000000001</x:v>
      </x:c>
      <x:c r="E500" s="317" t="s">
        <x:v>3477</x:v>
      </x:c>
      <x:c r="F500" s="317" t="s">
        <x:v>1320</x:v>
      </x:c>
      <x:c r="G500" s="317"/>
      <x:c r="H500" s="317"/>
      <x:c r="I500" s="317"/>
      <x:c r="J500" s="298"/>
      <x:c r="K500" s="298"/>
      <x:c r="L500" s="301">
        <x:v>1505.9000000000001</x:v>
      </x:c>
      <x:c r="M500" s="301"/>
      <x:c r="N500" s="301">
        <x:v>1505.9000000000001</x:v>
      </x:c>
      <x:c r="O500" s="301"/>
      <x:c r="P500" s="318"/>
      <x:c r="Q500" s="301"/>
      <x:c r="R500" s="301">
        <x:v>1505.9000000000001</x:v>
      </x:c>
      <x:c r="S500" s="301"/>
      <x:c r="T500" s="218" t="s">
        <x:v>6789</x:v>
      </x:c>
    </x:row>
    <x:row r="501" spans="1:20" s="273" customFormat="1" hidden="1" customHeight="1">
      <x:c r="A501" s="486" t="s">
        <x:v>16</x:v>
      </x:c>
      <x:c r="B501" s="498" t="s">
        <x:v>35</x:v>
      </x:c>
      <x:c r="C501" s="296" t="s">
        <x:v>2312</x:v>
      </x:c>
      <x:c r="D501" s="269">
        <x:f t="shared" si="63"/>
        <x:v>1016.2</x:v>
      </x:c>
      <x:c r="E501" s="298" t="s">
        <x:v>7378</x:v>
      </x:c>
      <x:c r="F501" s="298" t="s">
        <x:v>2242</x:v>
      </x:c>
      <x:c r="G501" s="298" t="s">
        <x:v>5429</x:v>
      </x:c>
      <x:c r="H501" s="298" t="s">
        <x:v>4591</x:v>
      </x:c>
      <x:c r="I501" s="298" t="s">
        <x:v>6748</x:v>
      </x:c>
      <x:c r="J501" s="298" t="s">
        <x:v>5603</x:v>
      </x:c>
      <x:c r="K501" s="298"/>
      <x:c r="L501" s="269">
        <x:v>1016.2</x:v>
      </x:c>
      <x:c r="M501" s="269"/>
      <x:c r="N501" s="269">
        <x:v>1016.2</x:v>
      </x:c>
      <x:c r="O501" s="269"/>
      <x:c r="P501" s="543"/>
      <x:c r="Q501" s="269"/>
      <x:c r="R501" s="269">
        <x:v>1016.2</x:v>
      </x:c>
      <x:c r="S501" s="269"/>
      <x:c r="T501" s="218" t="s">
        <x:v>660</x:v>
      </x:c>
    </x:row>
    <x:row r="502" spans="1:20" s="273" customFormat="1" hidden="1" customHeight="1">
      <x:c r="A502" s="486" t="s">
        <x:v>16</x:v>
      </x:c>
      <x:c r="B502" s="498" t="s">
        <x:v>670</x:v>
      </x:c>
      <x:c r="C502" s="296" t="s">
        <x:v>3170</x:v>
      </x:c>
      <x:c r="D502" s="269">
        <x:f t="shared" si="63"/>
        <x:v>524</x:v>
      </x:c>
      <x:c r="E502" s="298" t="s">
        <x:v>7375</x:v>
      </x:c>
      <x:c r="F502" s="298"/>
      <x:c r="G502" s="298"/>
      <x:c r="H502" s="298" t="s">
        <x:v>4622</x:v>
      </x:c>
      <x:c r="I502" s="298"/>
      <x:c r="J502" s="298" t="s">
        <x:v>3618</x:v>
      </x:c>
      <x:c r="K502" s="298"/>
      <x:c r="L502" s="269">
        <x:v>524</x:v>
      </x:c>
      <x:c r="M502" s="269"/>
      <x:c r="N502" s="269">
        <x:v>524</x:v>
      </x:c>
      <x:c r="O502" s="269"/>
      <x:c r="P502" s="269"/>
      <x:c r="Q502" s="269"/>
      <x:c r="R502" s="269">
        <x:v>524</x:v>
      </x:c>
      <x:c r="S502" s="269"/>
      <x:c r="T502" s="218"/>
    </x:row>
    <x:row r="503" spans="1:20" s="273" customFormat="1" hidden="1" customHeight="1">
      <x:c r="A503" s="486" t="s">
        <x:v>16</x:v>
      </x:c>
      <x:c r="B503" s="498" t="s">
        <x:v>654</x:v>
      </x:c>
      <x:c r="C503" s="296" t="s">
        <x:v>356</x:v>
      </x:c>
      <x:c r="D503" s="269">
        <x:f t="shared" si="63"/>
        <x:v>1500.2</x:v>
      </x:c>
      <x:c r="E503" s="298" t="s">
        <x:v>5352</x:v>
      </x:c>
      <x:c r="F503" s="298" t="s">
        <x:v>1831</x:v>
      </x:c>
      <x:c r="G503" s="298" t="s">
        <x:v>5732</x:v>
      </x:c>
      <x:c r="H503" s="298" t="s">
        <x:v>5732</x:v>
      </x:c>
      <x:c r="I503" s="298" t="s">
        <x:v>6209</x:v>
      </x:c>
      <x:c r="J503" s="298" t="s">
        <x:v>1353</x:v>
      </x:c>
      <x:c r="K503" s="298"/>
      <x:c r="L503" s="269">
        <x:v>1500.2</x:v>
      </x:c>
      <x:c r="M503" s="269"/>
      <x:c r="N503" s="269">
        <x:v>1500.2</x:v>
      </x:c>
      <x:c r="O503" s="269"/>
      <x:c r="P503" s="269"/>
      <x:c r="Q503" s="269"/>
      <x:c r="R503" s="269">
        <x:v>1500.2</x:v>
      </x:c>
      <x:c r="S503" s="269"/>
      <x:c r="T503" s="218" t="s">
        <x:v>1382</x:v>
      </x:c>
    </x:row>
    <x:row r="504" spans="1:20" s="273" customFormat="1" hidden="1" customHeight="1">
      <x:c r="A504" s="486" t="s">
        <x:v>16</x:v>
      </x:c>
      <x:c r="B504" s="498" t="s">
        <x:v>708</x:v>
      </x:c>
      <x:c r="C504" s="296" t="s">
        <x:v>7368</x:v>
      </x:c>
      <x:c r="D504" s="269">
        <x:f t="shared" si="63"/>
        <x:v>515</x:v>
      </x:c>
      <x:c r="E504" s="298" t="s">
        <x:v>1252</x:v>
      </x:c>
      <x:c r="F504" s="298"/>
      <x:c r="G504" s="298" t="s">
        <x:v>5462</x:v>
      </x:c>
      <x:c r="H504" s="298"/>
      <x:c r="I504" s="298"/>
      <x:c r="J504" s="298" t="s">
        <x:v>5701</x:v>
      </x:c>
      <x:c r="K504" s="298"/>
      <x:c r="L504" s="269">
        <x:v>515</x:v>
      </x:c>
      <x:c r="M504" s="544"/>
      <x:c r="N504" s="269">
        <x:v>515</x:v>
      </x:c>
      <x:c r="O504" s="269"/>
      <x:c r="P504" s="269"/>
      <x:c r="Q504" s="269"/>
      <x:c r="R504" s="269">
        <x:v>515</x:v>
      </x:c>
      <x:c r="S504" s="269"/>
      <x:c r="T504" s="218" t="s">
        <x:v>5012</x:v>
      </x:c>
    </x:row>
    <x:row r="505" spans="1:20" s="273" customFormat="1" hidden="1" customHeight="1">
      <x:c r="A505" s="486" t="s">
        <x:v>16</x:v>
      </x:c>
      <x:c r="B505" s="490" t="s">
        <x:v>5230</x:v>
      </x:c>
      <x:c r="C505" s="509" t="s">
        <x:v>2308</x:v>
      </x:c>
      <x:c r="D505" s="269">
        <x:f t="shared" si="63"/>
        <x:v>2627</x:v>
      </x:c>
      <x:c r="E505" s="317" t="s">
        <x:v>2226</x:v>
      </x:c>
      <x:c r="F505" s="317" t="s">
        <x:v>2156</x:v>
      </x:c>
      <x:c r="G505" s="317"/>
      <x:c r="H505" s="317"/>
      <x:c r="I505" s="317"/>
      <x:c r="J505" s="298"/>
      <x:c r="K505" s="298"/>
      <x:c r="L505" s="301">
        <x:v>2627</x:v>
      </x:c>
      <x:c r="M505" s="301"/>
      <x:c r="N505" s="301">
        <x:v>2627</x:v>
      </x:c>
      <x:c r="O505" s="301"/>
      <x:c r="P505" s="318"/>
      <x:c r="Q505" s="301"/>
      <x:c r="R505" s="301">
        <x:v>2627</x:v>
      </x:c>
      <x:c r="S505" s="301"/>
      <x:c r="T505" s="218" t="s">
        <x:v>7333</x:v>
      </x:c>
    </x:row>
    <x:row r="506" spans="1:20" s="273" customFormat="1" hidden="1" customHeight="1">
      <x:c r="A506" s="486" t="s">
        <x:v>16</x:v>
      </x:c>
      <x:c r="B506" s="498" t="s">
        <x:v>1433</x:v>
      </x:c>
      <x:c r="C506" s="296" t="s">
        <x:v>349</x:v>
      </x:c>
      <x:c r="D506" s="269">
        <x:f t="shared" ref="D506:D537" si="64">IF(SUM(K506:M506)=SUM(N506:O506),SUM(K506:M506),"오답")</x:f>
        <x:v>1500</x:v>
      </x:c>
      <x:c r="E506" s="298" t="s">
        <x:v>1333</x:v>
      </x:c>
      <x:c r="F506" s="298" t="s">
        <x:v>1077</x:v>
      </x:c>
      <x:c r="G506" s="298" t="s">
        <x:v>1780</x:v>
      </x:c>
      <x:c r="H506" s="298" t="s">
        <x:v>1780</x:v>
      </x:c>
      <x:c r="I506" s="298" t="s">
        <x:v>6206</x:v>
      </x:c>
      <x:c r="J506" s="298" t="s">
        <x:v>1359</x:v>
      </x:c>
      <x:c r="K506" s="298"/>
      <x:c r="L506" s="269">
        <x:v>1500</x:v>
      </x:c>
      <x:c r="M506" s="269"/>
      <x:c r="N506" s="269">
        <x:v>1500</x:v>
      </x:c>
      <x:c r="O506" s="269"/>
      <x:c r="P506" s="269"/>
      <x:c r="Q506" s="269"/>
      <x:c r="R506" s="269">
        <x:v>1500</x:v>
      </x:c>
      <x:c r="S506" s="269"/>
      <x:c r="T506" s="218" t="s">
        <x:v>631</x:v>
      </x:c>
    </x:row>
    <x:row r="507" spans="1:20" s="273" customFormat="1" hidden="1" customHeight="1">
      <x:c r="A507" s="486" t="s">
        <x:v>16</x:v>
      </x:c>
      <x:c r="B507" s="498" t="s">
        <x:v>700</x:v>
      </x:c>
      <x:c r="C507" s="296" t="s">
        <x:v>5005</x:v>
      </x:c>
      <x:c r="D507" s="269">
        <x:f t="shared" si="64"/>
        <x:v>818.10000000000002</x:v>
      </x:c>
      <x:c r="E507" s="298" t="s">
        <x:v>4375</x:v>
      </x:c>
      <x:c r="F507" s="298" t="s">
        <x:v>4573</x:v>
      </x:c>
      <x:c r="G507" s="298" t="s">
        <x:v>4573</x:v>
      </x:c>
      <x:c r="H507" s="298" t="s">
        <x:v>4573</x:v>
      </x:c>
      <x:c r="I507" s="298" t="s">
        <x:v>6003</x:v>
      </x:c>
      <x:c r="J507" s="298" t="s">
        <x:v>3167</x:v>
      </x:c>
      <x:c r="K507" s="298"/>
      <x:c r="L507" s="269">
        <x:v>818.10000000000002</x:v>
      </x:c>
      <x:c r="M507" s="269"/>
      <x:c r="N507" s="269">
        <x:v>818.10000000000002</x:v>
      </x:c>
      <x:c r="O507" s="269"/>
      <x:c r="P507" s="269"/>
      <x:c r="Q507" s="269"/>
      <x:c r="R507" s="269">
        <x:v>818.10000000000002</x:v>
      </x:c>
      <x:c r="S507" s="269"/>
      <x:c r="T507" s="218"/>
    </x:row>
    <x:row r="508" spans="1:20" s="273" customFormat="1" hidden="1" customHeight="1">
      <x:c r="A508" s="486" t="s">
        <x:v>16</x:v>
      </x:c>
      <x:c r="B508" s="498" t="s">
        <x:v>669</x:v>
      </x:c>
      <x:c r="C508" s="296" t="s">
        <x:v>531</x:v>
      </x:c>
      <x:c r="D508" s="269">
        <x:f t="shared" si="64"/>
        <x:v>1500.4000000000001</x:v>
      </x:c>
      <x:c r="E508" s="298" t="s">
        <x:v>5612</x:v>
      </x:c>
      <x:c r="F508" s="298" t="s">
        <x:v>3157</x:v>
      </x:c>
      <x:c r="G508" s="298"/>
      <x:c r="H508" s="298"/>
      <x:c r="I508" s="298" t="s">
        <x:v>6192</x:v>
      </x:c>
      <x:c r="J508" s="298" t="s">
        <x:v>391</x:v>
      </x:c>
      <x:c r="K508" s="298"/>
      <x:c r="L508" s="269">
        <x:v>1500.4000000000001</x:v>
      </x:c>
      <x:c r="M508" s="269"/>
      <x:c r="N508" s="269">
        <x:v>1500.4000000000001</x:v>
      </x:c>
      <x:c r="O508" s="269"/>
      <x:c r="P508" s="269"/>
      <x:c r="Q508" s="269"/>
      <x:c r="R508" s="269">
        <x:v>1500.4000000000001</x:v>
      </x:c>
      <x:c r="S508" s="269"/>
      <x:c r="T508" s="218" t="s">
        <x:v>720</x:v>
      </x:c>
    </x:row>
    <x:row r="509" spans="1:20" s="273" customFormat="1" hidden="1" customHeight="1">
      <x:c r="A509" s="486" t="s">
        <x:v>16</x:v>
      </x:c>
      <x:c r="B509" s="312" t="s">
        <x:v>3001</x:v>
      </x:c>
      <x:c r="C509" s="296" t="s">
        <x:v>6966</x:v>
      </x:c>
      <x:c r="D509" s="269">
        <x:f t="shared" si="64"/>
        <x:v>1941.5</x:v>
      </x:c>
      <x:c r="E509" s="317" t="s">
        <x:v>5484</x:v>
      </x:c>
      <x:c r="F509" s="317" t="s">
        <x:v>5484</x:v>
      </x:c>
      <x:c r="G509" s="321" t="s">
        <x:v>21</x:v>
      </x:c>
      <x:c r="H509" s="317" t="s">
        <x:v>1232</x:v>
      </x:c>
      <x:c r="I509" s="321"/>
      <x:c r="J509" s="321" t="s">
        <x:v>21</x:v>
      </x:c>
      <x:c r="K509" s="517"/>
      <x:c r="L509" s="517"/>
      <x:c r="M509" s="322">
        <x:v>1941.5</x:v>
      </x:c>
      <x:c r="N509" s="322"/>
      <x:c r="O509" s="322">
        <x:v>1941.5</x:v>
      </x:c>
      <x:c r="P509" s="322"/>
      <x:c r="Q509" s="322"/>
      <x:c r="R509" s="322">
        <x:v>1941.5</x:v>
      </x:c>
      <x:c r="S509" s="322"/>
      <x:c r="T509" s="217" t="s">
        <x:v>5286</x:v>
      </x:c>
    </x:row>
    <x:row r="510" spans="1:20" s="273" customFormat="1" hidden="1" customHeight="1">
      <x:c r="A510" s="486" t="s">
        <x:v>16</x:v>
      </x:c>
      <x:c r="B510" s="498" t="s">
        <x:v>634</x:v>
      </x:c>
      <x:c r="C510" s="296" t="s">
        <x:v>4936</x:v>
      </x:c>
      <x:c r="D510" s="269">
        <x:f t="shared" si="64"/>
        <x:v>4764.6000000000004</x:v>
      </x:c>
      <x:c r="E510" s="298" t="s">
        <x:v>1103</x:v>
      </x:c>
      <x:c r="F510" s="298" t="s">
        <x:v>5408</x:v>
      </x:c>
      <x:c r="G510" s="298" t="s">
        <x:v>4956</x:v>
      </x:c>
      <x:c r="H510" s="298" t="s">
        <x:v>4956</x:v>
      </x:c>
      <x:c r="I510" s="298" t="s">
        <x:v>5977</x:v>
      </x:c>
      <x:c r="J510" s="298" t="s">
        <x:v>4576</x:v>
      </x:c>
      <x:c r="K510" s="298"/>
      <x:c r="L510" s="269">
        <x:v>4764.6000000000004</x:v>
      </x:c>
      <x:c r="M510" s="269"/>
      <x:c r="N510" s="269">
        <x:v>4764.6000000000004</x:v>
      </x:c>
      <x:c r="O510" s="269"/>
      <x:c r="P510" s="269"/>
      <x:c r="Q510" s="269"/>
      <x:c r="R510" s="269">
        <x:v>4764.6000000000004</x:v>
      </x:c>
      <x:c r="S510" s="269"/>
      <x:c r="T510" s="218" t="s">
        <x:v>1413</x:v>
      </x:c>
    </x:row>
    <x:row r="511" spans="1:20" s="273" customFormat="1" hidden="1" customHeight="1">
      <x:c r="A511" s="486" t="s">
        <x:v>16</x:v>
      </x:c>
      <x:c r="B511" s="498" t="s">
        <x:v>694</x:v>
      </x:c>
      <x:c r="C511" s="296" t="s">
        <x:v>364</x:v>
      </x:c>
      <x:c r="D511" s="269">
        <x:f t="shared" si="64"/>
        <x:v>2491.6999999999998</x:v>
      </x:c>
      <x:c r="E511" s="298" t="s">
        <x:v>5612</x:v>
      </x:c>
      <x:c r="F511" s="298" t="s">
        <x:v>3157</x:v>
      </x:c>
      <x:c r="G511" s="298"/>
      <x:c r="H511" s="298"/>
      <x:c r="I511" s="298" t="s">
        <x:v>6192</x:v>
      </x:c>
      <x:c r="J511" s="298" t="s">
        <x:v>391</x:v>
      </x:c>
      <x:c r="K511" s="298"/>
      <x:c r="L511" s="269">
        <x:v>2491.6999999999998</x:v>
      </x:c>
      <x:c r="M511" s="269"/>
      <x:c r="N511" s="269">
        <x:v>2491.6999999999998</x:v>
      </x:c>
      <x:c r="O511" s="269"/>
      <x:c r="P511" s="269"/>
      <x:c r="Q511" s="269"/>
      <x:c r="R511" s="269">
        <x:v>2491.6999999999998</x:v>
      </x:c>
      <x:c r="S511" s="269"/>
      <x:c r="T511" s="218" t="s">
        <x:v>720</x:v>
      </x:c>
    </x:row>
    <x:row r="512" spans="1:20" s="273" customFormat="1" hidden="1" customHeight="1">
      <x:c r="A512" s="486" t="s">
        <x:v>16</x:v>
      </x:c>
      <x:c r="B512" s="498" t="s">
        <x:v>87</x:v>
      </x:c>
      <x:c r="C512" s="296" t="s">
        <x:v>7295</x:v>
      </x:c>
      <x:c r="D512" s="269">
        <x:f t="shared" si="64"/>
        <x:v>2400.6999999999998</x:v>
      </x:c>
      <x:c r="E512" s="298" t="s">
        <x:v>7378</x:v>
      </x:c>
      <x:c r="F512" s="298" t="s">
        <x:v>7396</x:v>
      </x:c>
      <x:c r="G512" s="298" t="s">
        <x:v>5429</x:v>
      </x:c>
      <x:c r="H512" s="298" t="s">
        <x:v>4591</x:v>
      </x:c>
      <x:c r="I512" s="298" t="s">
        <x:v>6748</x:v>
      </x:c>
      <x:c r="J512" s="298" t="s">
        <x:v>5603</x:v>
      </x:c>
      <x:c r="K512" s="298"/>
      <x:c r="L512" s="269">
        <x:v>2400.6999999999998</x:v>
      </x:c>
      <x:c r="M512" s="269"/>
      <x:c r="N512" s="269">
        <x:v>2400.6999999999998</x:v>
      </x:c>
      <x:c r="O512" s="269"/>
      <x:c r="P512" s="543"/>
      <x:c r="Q512" s="269"/>
      <x:c r="R512" s="269">
        <x:v>2400.6999999999998</x:v>
      </x:c>
      <x:c r="S512" s="269"/>
      <x:c r="T512" s="218" t="s">
        <x:v>660</x:v>
      </x:c>
    </x:row>
    <x:row r="513" spans="1:20" s="273" customFormat="1" hidden="1" customHeight="1">
      <x:c r="A513" s="486" t="s">
        <x:v>16</x:v>
      </x:c>
      <x:c r="B513" s="498" t="s">
        <x:v>680</x:v>
      </x:c>
      <x:c r="C513" s="296" t="s">
        <x:v>7275</x:v>
      </x:c>
      <x:c r="D513" s="269">
        <x:f t="shared" si="64"/>
        <x:v>4754</x:v>
      </x:c>
      <x:c r="E513" s="298" t="s">
        <x:v>5462</x:v>
      </x:c>
      <x:c r="F513" s="298"/>
      <x:c r="G513" s="298" t="s">
        <x:v>5462</x:v>
      </x:c>
      <x:c r="H513" s="298" t="s">
        <x:v>5690</x:v>
      </x:c>
      <x:c r="I513" s="298"/>
      <x:c r="J513" s="298" t="s">
        <x:v>5437</x:v>
      </x:c>
      <x:c r="K513" s="298"/>
      <x:c r="L513" s="269">
        <x:v>4754</x:v>
      </x:c>
      <x:c r="M513" s="544"/>
      <x:c r="N513" s="269">
        <x:v>4754</x:v>
      </x:c>
      <x:c r="O513" s="269"/>
      <x:c r="P513" s="269"/>
      <x:c r="Q513" s="269"/>
      <x:c r="R513" s="269">
        <x:v>4754</x:v>
      </x:c>
      <x:c r="S513" s="269"/>
      <x:c r="T513" s="218" t="s">
        <x:v>5012</x:v>
      </x:c>
    </x:row>
    <x:row r="514" spans="1:20" s="273" customFormat="1" hidden="1" customHeight="1">
      <x:c r="A514" s="486" t="s">
        <x:v>16</x:v>
      </x:c>
      <x:c r="B514" s="498" t="s">
        <x:v>672</x:v>
      </x:c>
      <x:c r="C514" s="296" t="s">
        <x:v>503</x:v>
      </x:c>
      <x:c r="D514" s="269">
        <x:f t="shared" si="64"/>
        <x:v>2245</x:v>
      </x:c>
      <x:c r="E514" s="298" t="s">
        <x:v>5612</x:v>
      </x:c>
      <x:c r="F514" s="298" t="s">
        <x:v>3157</x:v>
      </x:c>
      <x:c r="G514" s="298"/>
      <x:c r="H514" s="298"/>
      <x:c r="I514" s="298" t="s">
        <x:v>6192</x:v>
      </x:c>
      <x:c r="J514" s="298" t="s">
        <x:v>391</x:v>
      </x:c>
      <x:c r="K514" s="298"/>
      <x:c r="L514" s="269">
        <x:v>2245</x:v>
      </x:c>
      <x:c r="M514" s="269"/>
      <x:c r="N514" s="269">
        <x:v>2245</x:v>
      </x:c>
      <x:c r="O514" s="269"/>
      <x:c r="P514" s="269"/>
      <x:c r="Q514" s="269"/>
      <x:c r="R514" s="269">
        <x:v>2245</x:v>
      </x:c>
      <x:c r="S514" s="269"/>
      <x:c r="T514" s="218" t="s">
        <x:v>720</x:v>
      </x:c>
    </x:row>
    <x:row r="515" spans="1:20" s="273" customFormat="1" hidden="1" customHeight="1">
      <x:c r="A515" s="486" t="s">
        <x:v>16</x:v>
      </x:c>
      <x:c r="B515" s="498" t="s">
        <x:v>643</x:v>
      </x:c>
      <x:c r="C515" s="296" t="s">
        <x:v>4352</x:v>
      </x:c>
      <x:c r="D515" s="269">
        <x:f t="shared" si="64"/>
        <x:v>697.5</x:v>
      </x:c>
      <x:c r="E515" s="298" t="s">
        <x:v>1261</x:v>
      </x:c>
      <x:c r="F515" s="298"/>
      <x:c r="G515" s="298"/>
      <x:c r="H515" s="298"/>
      <x:c r="I515" s="298"/>
      <x:c r="J515" s="298"/>
      <x:c r="K515" s="298"/>
      <x:c r="L515" s="269">
        <x:v>697.5</x:v>
      </x:c>
      <x:c r="M515" s="269"/>
      <x:c r="N515" s="269">
        <x:v>697.5</x:v>
      </x:c>
      <x:c r="O515" s="269"/>
      <x:c r="P515" s="269"/>
      <x:c r="Q515" s="269"/>
      <x:c r="R515" s="269">
        <x:v>697.5</x:v>
      </x:c>
      <x:c r="S515" s="269"/>
      <x:c r="T515" s="218" t="s">
        <x:v>645</x:v>
      </x:c>
    </x:row>
    <x:row r="516" spans="1:20" s="273" customFormat="1" hidden="1" customHeight="1">
      <x:c r="A516" s="486" t="s">
        <x:v>16</x:v>
      </x:c>
      <x:c r="B516" s="498" t="s">
        <x:v>722</x:v>
      </x:c>
      <x:c r="C516" s="296" t="s">
        <x:v>7250</x:v>
      </x:c>
      <x:c r="D516" s="269">
        <x:f t="shared" si="64"/>
        <x:v>177.59999999999999</x:v>
      </x:c>
      <x:c r="E516" s="298" t="s">
        <x:v>7324</x:v>
      </x:c>
      <x:c r="F516" s="298"/>
      <x:c r="G516" s="298"/>
      <x:c r="H516" s="298"/>
      <x:c r="I516" s="298"/>
      <x:c r="J516" s="298"/>
      <x:c r="K516" s="298"/>
      <x:c r="L516" s="269">
        <x:v>177.59999999999999</x:v>
      </x:c>
      <x:c r="M516" s="269"/>
      <x:c r="N516" s="269">
        <x:v>177.59999999999999</x:v>
      </x:c>
      <x:c r="O516" s="269"/>
      <x:c r="P516" s="269"/>
      <x:c r="Q516" s="269"/>
      <x:c r="R516" s="269">
        <x:v>177.59999999999999</x:v>
      </x:c>
      <x:c r="S516" s="269"/>
      <x:c r="T516" s="218"/>
    </x:row>
    <x:row r="517" spans="1:20" s="273" customFormat="1" hidden="1" customHeight="1">
      <x:c r="A517" s="486" t="s">
        <x:v>16</x:v>
      </x:c>
      <x:c r="B517" s="498" t="s">
        <x:v>1438</x:v>
      </x:c>
      <x:c r="C517" s="296" t="s">
        <x:v>5011</x:v>
      </x:c>
      <x:c r="D517" s="269">
        <x:f t="shared" si="64"/>
        <x:v>1280.3</x:v>
      </x:c>
      <x:c r="E517" s="298" t="s">
        <x:v>1103</x:v>
      </x:c>
      <x:c r="F517" s="298"/>
      <x:c r="G517" s="298"/>
      <x:c r="H517" s="298" t="s">
        <x:v>1103</x:v>
      </x:c>
      <x:c r="I517" s="298" t="s">
        <x:v>6198</x:v>
      </x:c>
      <x:c r="J517" s="298" t="s">
        <x:v>4005</x:v>
      </x:c>
      <x:c r="K517" s="298"/>
      <x:c r="L517" s="269">
        <x:v>1280.3</x:v>
      </x:c>
      <x:c r="M517" s="269"/>
      <x:c r="N517" s="269">
        <x:v>1280.3</x:v>
      </x:c>
      <x:c r="O517" s="269"/>
      <x:c r="P517" s="269"/>
      <x:c r="Q517" s="269"/>
      <x:c r="R517" s="269">
        <x:v>1280.3</x:v>
      </x:c>
      <x:c r="S517" s="269"/>
      <x:c r="T517" s="218" t="s">
        <x:v>1472</x:v>
      </x:c>
    </x:row>
    <x:row r="518" spans="1:20" s="273" customFormat="1" hidden="1" customHeight="1">
      <x:c r="A518" s="486" t="s">
        <x:v>16</x:v>
      </x:c>
      <x:c r="B518" s="527" t="s">
        <x:v>2624</x:v>
      </x:c>
      <x:c r="C518" s="509" t="s">
        <x:v>5453</x:v>
      </x:c>
      <x:c r="D518" s="269">
        <x:f t="shared" si="64"/>
        <x:v>4420.3999999999996</x:v>
      </x:c>
      <x:c r="E518" s="317" t="s">
        <x:v>2216</x:v>
      </x:c>
      <x:c r="F518" s="507" t="s">
        <x:v>5420</x:v>
      </x:c>
      <x:c r="G518" s="507"/>
      <x:c r="H518" s="507" t="s">
        <x:v>5715</x:v>
      </x:c>
      <x:c r="I518" s="687" t="s">
        <x:v>5997</x:v>
      </x:c>
      <x:c r="J518" s="298" t="s">
        <x:v>2157</x:v>
      </x:c>
      <x:c r="K518" s="298"/>
      <x:c r="L518" s="511">
        <x:v>578.89999999999998</x:v>
      </x:c>
      <x:c r="M518" s="513">
        <x:v>3841.5</x:v>
      </x:c>
      <x:c r="N518" s="511"/>
      <x:c r="O518" s="553">
        <x:v>4420.3999999999996</x:v>
      </x:c>
      <x:c r="P518" s="511"/>
      <x:c r="Q518" s="553"/>
      <x:c r="R518" s="553">
        <x:v>4420.3999999999996</x:v>
      </x:c>
      <x:c r="S518" s="511"/>
      <x:c r="T518" s="218" t="s">
        <x:v>7319</x:v>
      </x:c>
    </x:row>
    <x:row r="519" spans="1:20" s="273" customFormat="1" hidden="1" customHeight="1">
      <x:c r="A519" s="486" t="s">
        <x:v>16</x:v>
      </x:c>
      <x:c r="B519" s="490" t="s">
        <x:v>4145</x:v>
      </x:c>
      <x:c r="C519" s="509" t="s">
        <x:v>5017</x:v>
      </x:c>
      <x:c r="D519" s="269">
        <x:f t="shared" si="64"/>
        <x:v>2550</x:v>
      </x:c>
      <x:c r="E519" s="317" t="s">
        <x:v>2226</x:v>
      </x:c>
      <x:c r="F519" s="317" t="s">
        <x:v>2156</x:v>
      </x:c>
      <x:c r="G519" s="317"/>
      <x:c r="H519" s="317"/>
      <x:c r="I519" s="317"/>
      <x:c r="J519" s="298"/>
      <x:c r="K519" s="298"/>
      <x:c r="L519" s="301">
        <x:v>2550</x:v>
      </x:c>
      <x:c r="M519" s="301"/>
      <x:c r="N519" s="301">
        <x:v>2550</x:v>
      </x:c>
      <x:c r="O519" s="301"/>
      <x:c r="P519" s="318"/>
      <x:c r="Q519" s="301"/>
      <x:c r="R519" s="301">
        <x:v>2550</x:v>
      </x:c>
      <x:c r="S519" s="301"/>
      <x:c r="T519" s="218" t="s">
        <x:v>7333</x:v>
      </x:c>
    </x:row>
    <x:row r="520" spans="1:20" s="273" customFormat="1" hidden="1" customHeight="1">
      <x:c r="A520" s="486" t="s">
        <x:v>16</x:v>
      </x:c>
      <x:c r="B520" s="498" t="s">
        <x:v>62</x:v>
      </x:c>
      <x:c r="C520" s="296" t="s">
        <x:v>7293</x:v>
      </x:c>
      <x:c r="D520" s="269">
        <x:f t="shared" si="64"/>
        <x:v>1429.8</x:v>
      </x:c>
      <x:c r="E520" s="298" t="s">
        <x:v>7378</x:v>
      </x:c>
      <x:c r="F520" s="298" t="s">
        <x:v>2242</x:v>
      </x:c>
      <x:c r="G520" s="298" t="s">
        <x:v>5429</x:v>
      </x:c>
      <x:c r="H520" s="298" t="s">
        <x:v>4591</x:v>
      </x:c>
      <x:c r="I520" s="298" t="s">
        <x:v>6748</x:v>
      </x:c>
      <x:c r="J520" s="298" t="s">
        <x:v>5603</x:v>
      </x:c>
      <x:c r="K520" s="298"/>
      <x:c r="L520" s="269">
        <x:v>1429.8</x:v>
      </x:c>
      <x:c r="M520" s="269"/>
      <x:c r="N520" s="269">
        <x:v>1429.8</x:v>
      </x:c>
      <x:c r="O520" s="269"/>
      <x:c r="P520" s="543"/>
      <x:c r="Q520" s="269"/>
      <x:c r="R520" s="269">
        <x:v>1429.8</x:v>
      </x:c>
      <x:c r="S520" s="269"/>
      <x:c r="T520" s="218" t="s">
        <x:v>660</x:v>
      </x:c>
    </x:row>
    <x:row r="521" spans="1:20" s="273" customFormat="1" hidden="1" customHeight="1">
      <x:c r="A521" s="486" t="s">
        <x:v>16</x:v>
      </x:c>
      <x:c r="B521" s="498" t="s">
        <x:v>714</x:v>
      </x:c>
      <x:c r="C521" s="296" t="s">
        <x:v>4369</x:v>
      </x:c>
      <x:c r="D521" s="269">
        <x:f t="shared" si="64"/>
        <x:v>1533</x:v>
      </x:c>
      <x:c r="E521" s="298" t="s">
        <x:v>2122</x:v>
      </x:c>
      <x:c r="F521" s="298" t="s">
        <x:v>1255</x:v>
      </x:c>
      <x:c r="G521" s="298"/>
      <x:c r="H521" s="298"/>
      <x:c r="I521" s="298" t="s">
        <x:v>6729</x:v>
      </x:c>
      <x:c r="J521" s="298" t="s">
        <x:v>5589</x:v>
      </x:c>
      <x:c r="K521" s="298"/>
      <x:c r="L521" s="269">
        <x:v>1533</x:v>
      </x:c>
      <x:c r="M521" s="269"/>
      <x:c r="N521" s="269">
        <x:v>1533</x:v>
      </x:c>
      <x:c r="O521" s="269"/>
      <x:c r="P521" s="269"/>
      <x:c r="Q521" s="269"/>
      <x:c r="R521" s="269">
        <x:v>1533</x:v>
      </x:c>
      <x:c r="S521" s="269"/>
      <x:c r="T521" s="218" t="s">
        <x:v>703</x:v>
      </x:c>
    </x:row>
    <x:row r="522" spans="1:20" s="273" customFormat="1" hidden="1" customHeight="1">
      <x:c r="A522" s="486" t="s">
        <x:v>16</x:v>
      </x:c>
      <x:c r="B522" s="498" t="s">
        <x:v>727</x:v>
      </x:c>
      <x:c r="C522" s="296" t="s">
        <x:v>7334</x:v>
      </x:c>
      <x:c r="D522" s="269">
        <x:f t="shared" si="64"/>
        <x:v>597</x:v>
      </x:c>
      <x:c r="E522" s="298" t="s">
        <x:v>7324</x:v>
      </x:c>
      <x:c r="F522" s="298"/>
      <x:c r="G522" s="298"/>
      <x:c r="H522" s="298"/>
      <x:c r="I522" s="298"/>
      <x:c r="J522" s="298" t="s">
        <x:v>7324</x:v>
      </x:c>
      <x:c r="K522" s="298"/>
      <x:c r="L522" s="269">
        <x:v>597</x:v>
      </x:c>
      <x:c r="M522" s="269"/>
      <x:c r="N522" s="269">
        <x:v>597</x:v>
      </x:c>
      <x:c r="O522" s="269"/>
      <x:c r="P522" s="269"/>
      <x:c r="Q522" s="269"/>
      <x:c r="R522" s="269">
        <x:v>597</x:v>
      </x:c>
      <x:c r="S522" s="269"/>
      <x:c r="T522" s="218"/>
    </x:row>
    <x:row r="523" spans="1:20" s="273" customFormat="1" hidden="1" customHeight="1">
      <x:c r="A523" s="486" t="s">
        <x:v>16</x:v>
      </x:c>
      <x:c r="B523" s="548" t="s">
        <x:v>673</x:v>
      </x:c>
      <x:c r="C523" s="509" t="s">
        <x:v>7348</x:v>
      </x:c>
      <x:c r="D523" s="269">
        <x:f t="shared" si="64"/>
        <x:v>2100</x:v>
      </x:c>
      <x:c r="E523" s="554" t="s">
        <x:v>7324</x:v>
      </x:c>
      <x:c r="F523" s="555" t="s">
        <x:v>1285</x:v>
      </x:c>
      <x:c r="G523" s="555"/>
      <x:c r="H523" s="555"/>
      <x:c r="I523" s="555"/>
      <x:c r="J523" s="555" t="s">
        <x:v>7335</x:v>
      </x:c>
      <x:c r="K523" s="555"/>
      <x:c r="L523" s="511">
        <x:v>2100</x:v>
      </x:c>
      <x:c r="M523" s="552" t="s">
        <x:v>20</x:v>
      </x:c>
      <x:c r="N523" s="511">
        <x:v>2100</x:v>
      </x:c>
      <x:c r="O523" s="511"/>
      <x:c r="P523" s="552"/>
      <x:c r="Q523" s="511"/>
      <x:c r="R523" s="511">
        <x:v>2100</x:v>
      </x:c>
      <x:c r="S523" s="552"/>
      <x:c r="T523" s="514" t="s">
        <x:v>5027</x:v>
      </x:c>
    </x:row>
    <x:row r="524" spans="1:20" s="273" customFormat="1" hidden="1" customHeight="1">
      <x:c r="A524" s="486" t="s">
        <x:v>16</x:v>
      </x:c>
      <x:c r="B524" s="498" t="s">
        <x:v>22</x:v>
      </x:c>
      <x:c r="C524" s="296" t="s">
        <x:v>7358</x:v>
      </x:c>
      <x:c r="D524" s="269">
        <x:f t="shared" si="64"/>
        <x:v>1518.7</x:v>
      </x:c>
      <x:c r="E524" s="298" t="s">
        <x:v>7378</x:v>
      </x:c>
      <x:c r="F524" s="298" t="s">
        <x:v>7396</x:v>
      </x:c>
      <x:c r="G524" s="298" t="s">
        <x:v>5429</x:v>
      </x:c>
      <x:c r="H524" s="298" t="s">
        <x:v>4591</x:v>
      </x:c>
      <x:c r="I524" s="298" t="s">
        <x:v>6748</x:v>
      </x:c>
      <x:c r="J524" s="298" t="s">
        <x:v>5603</x:v>
      </x:c>
      <x:c r="K524" s="298"/>
      <x:c r="L524" s="269">
        <x:v>1518.7</x:v>
      </x:c>
      <x:c r="M524" s="269"/>
      <x:c r="N524" s="269">
        <x:v>1518.7</x:v>
      </x:c>
      <x:c r="O524" s="269"/>
      <x:c r="P524" s="543"/>
      <x:c r="Q524" s="269"/>
      <x:c r="R524" s="269">
        <x:v>1518.7</x:v>
      </x:c>
      <x:c r="S524" s="269"/>
      <x:c r="T524" s="218" t="s">
        <x:v>660</x:v>
      </x:c>
    </x:row>
    <x:row r="525" spans="1:20" s="273" customFormat="1" hidden="1" customHeight="1">
      <x:c r="A525" s="486" t="s">
        <x:v>16</x:v>
      </x:c>
      <x:c r="B525" s="498" t="s">
        <x:v>1452</x:v>
      </x:c>
      <x:c r="C525" s="296" t="s">
        <x:v>2315</x:v>
      </x:c>
      <x:c r="D525" s="269">
        <x:f t="shared" si="64"/>
        <x:v>6978.1999999999998</x:v>
      </x:c>
      <x:c r="E525" s="298" t="s">
        <x:v>4604</x:v>
      </x:c>
      <x:c r="F525" s="298" t="s">
        <x:v>4604</x:v>
      </x:c>
      <x:c r="G525" s="298" t="s">
        <x:v>4604</x:v>
      </x:c>
      <x:c r="H525" s="298"/>
      <x:c r="I525" s="298" t="s">
        <x:v>6004</x:v>
      </x:c>
      <x:c r="J525" s="298" t="s">
        <x:v>3165</x:v>
      </x:c>
      <x:c r="K525" s="298"/>
      <x:c r="L525" s="269">
        <x:v>6978.1999999999998</x:v>
      </x:c>
      <x:c r="M525" s="269"/>
      <x:c r="N525" s="269">
        <x:v>6978.1999999999998</x:v>
      </x:c>
      <x:c r="O525" s="269"/>
      <x:c r="P525" s="269"/>
      <x:c r="Q525" s="269"/>
      <x:c r="R525" s="269">
        <x:v>6978.1999999999998</x:v>
      </x:c>
      <x:c r="S525" s="269"/>
      <x:c r="T525" s="218" t="s">
        <x:v>1472</x:v>
      </x:c>
    </x:row>
    <x:row r="526" spans="1:20" s="273" customFormat="1" hidden="1" customHeight="1">
      <x:c r="A526" s="486" t="s">
        <x:v>16</x:v>
      </x:c>
      <x:c r="B526" s="498" t="s">
        <x:v>1454</x:v>
      </x:c>
      <x:c r="C526" s="296" t="s">
        <x:v>4999</x:v>
      </x:c>
      <x:c r="D526" s="269">
        <x:f t="shared" si="64"/>
        <x:v>1816</x:v>
      </x:c>
      <x:c r="E526" s="298" t="s">
        <x:v>1103</x:v>
      </x:c>
      <x:c r="F526" s="298" t="s">
        <x:v>496</x:v>
      </x:c>
      <x:c r="G526" s="298" t="s">
        <x:v>1103</x:v>
      </x:c>
      <x:c r="H526" s="298" t="s">
        <x:v>1103</x:v>
      </x:c>
      <x:c r="I526" s="298" t="s">
        <x:v>6232</x:v>
      </x:c>
      <x:c r="J526" s="298" t="s">
        <x:v>1248</x:v>
      </x:c>
      <x:c r="K526" s="298"/>
      <x:c r="L526" s="269">
        <x:v>1816</x:v>
      </x:c>
      <x:c r="M526" s="269"/>
      <x:c r="N526" s="269">
        <x:v>1816</x:v>
      </x:c>
      <x:c r="O526" s="269"/>
      <x:c r="P526" s="269"/>
      <x:c r="Q526" s="269"/>
      <x:c r="R526" s="269">
        <x:v>1816</x:v>
      </x:c>
      <x:c r="S526" s="269"/>
      <x:c r="T526" s="218" t="s">
        <x:v>1413</x:v>
      </x:c>
    </x:row>
    <x:row r="527" spans="1:20" s="273" customFormat="1" hidden="1" customHeight="1">
      <x:c r="A527" s="486" t="s">
        <x:v>16</x:v>
      </x:c>
      <x:c r="B527" s="498" t="s">
        <x:v>667</x:v>
      </x:c>
      <x:c r="C527" s="296" t="s">
        <x:v>371</x:v>
      </x:c>
      <x:c r="D527" s="269">
        <x:f t="shared" si="64"/>
        <x:v>1499.9000000000001</x:v>
      </x:c>
      <x:c r="E527" s="298" t="s">
        <x:v>5352</x:v>
      </x:c>
      <x:c r="F527" s="298" t="s">
        <x:v>5702</x:v>
      </x:c>
      <x:c r="G527" s="298" t="s">
        <x:v>5385</x:v>
      </x:c>
      <x:c r="H527" s="298"/>
      <x:c r="I527" s="298" t="s">
        <x:v>6209</x:v>
      </x:c>
      <x:c r="J527" s="298" t="s">
        <x:v>5672</x:v>
      </x:c>
      <x:c r="K527" s="298"/>
      <x:c r="L527" s="269">
        <x:v>1499.9000000000001</x:v>
      </x:c>
      <x:c r="M527" s="269"/>
      <x:c r="N527" s="269">
        <x:v>1499.9000000000001</x:v>
      </x:c>
      <x:c r="O527" s="269"/>
      <x:c r="P527" s="269"/>
      <x:c r="Q527" s="269"/>
      <x:c r="R527" s="269">
        <x:v>1499.9000000000001</x:v>
      </x:c>
      <x:c r="S527" s="269"/>
      <x:c r="T527" s="218" t="s">
        <x:v>1382</x:v>
      </x:c>
    </x:row>
    <x:row r="528" spans="1:20" s="273" customFormat="1" hidden="1" customHeight="1">
      <x:c r="A528" s="486" t="s">
        <x:v>16</x:v>
      </x:c>
      <x:c r="B528" s="498" t="s">
        <x:v>719</x:v>
      </x:c>
      <x:c r="C528" s="296" t="s">
        <x:v>452</x:v>
      </x:c>
      <x:c r="D528" s="269">
        <x:f t="shared" si="64"/>
        <x:v>1568.4000000000001</x:v>
      </x:c>
      <x:c r="E528" s="298" t="s">
        <x:v>5352</x:v>
      </x:c>
      <x:c r="F528" s="298" t="s">
        <x:v>5702</x:v>
      </x:c>
      <x:c r="G528" s="298" t="s">
        <x:v>5385</x:v>
      </x:c>
      <x:c r="H528" s="298"/>
      <x:c r="I528" s="298" t="s">
        <x:v>6209</x:v>
      </x:c>
      <x:c r="J528" s="298" t="s">
        <x:v>5801</x:v>
      </x:c>
      <x:c r="K528" s="298"/>
      <x:c r="L528" s="269">
        <x:v>1568.4000000000001</x:v>
      </x:c>
      <x:c r="M528" s="269"/>
      <x:c r="N528" s="269">
        <x:v>1568.4000000000001</x:v>
      </x:c>
      <x:c r="O528" s="269"/>
      <x:c r="P528" s="269"/>
      <x:c r="Q528" s="269"/>
      <x:c r="R528" s="269">
        <x:v>1568.4000000000001</x:v>
      </x:c>
      <x:c r="S528" s="269"/>
      <x:c r="T528" s="218" t="s">
        <x:v>1382</x:v>
      </x:c>
    </x:row>
    <x:row r="529" spans="1:20" s="273" customFormat="1" hidden="1" customHeight="1">
      <x:c r="A529" s="486" t="s">
        <x:v>16</x:v>
      </x:c>
      <x:c r="B529" s="498" t="s">
        <x:v>1487</x:v>
      </x:c>
      <x:c r="C529" s="296" t="s">
        <x:v>466</x:v>
      </x:c>
      <x:c r="D529" s="269">
        <x:f t="shared" si="64"/>
        <x:v>1500</x:v>
      </x:c>
      <x:c r="E529" s="298" t="s">
        <x:v>5352</x:v>
      </x:c>
      <x:c r="F529" s="298" t="s">
        <x:v>5702</x:v>
      </x:c>
      <x:c r="G529" s="298" t="s">
        <x:v>5385</x:v>
      </x:c>
      <x:c r="H529" s="298"/>
      <x:c r="I529" s="298" t="s">
        <x:v>6209</x:v>
      </x:c>
      <x:c r="J529" s="298" t="s">
        <x:v>5395</x:v>
      </x:c>
      <x:c r="K529" s="298"/>
      <x:c r="L529" s="269">
        <x:v>1500</x:v>
      </x:c>
      <x:c r="M529" s="269"/>
      <x:c r="N529" s="269">
        <x:v>1500</x:v>
      </x:c>
      <x:c r="O529" s="269"/>
      <x:c r="P529" s="269"/>
      <x:c r="Q529" s="269"/>
      <x:c r="R529" s="269">
        <x:v>1500</x:v>
      </x:c>
      <x:c r="S529" s="269"/>
      <x:c r="T529" s="218" t="s">
        <x:v>1382</x:v>
      </x:c>
    </x:row>
    <x:row r="530" spans="1:20" s="273" customFormat="1" hidden="1" customHeight="1">
      <x:c r="A530" s="486" t="s">
        <x:v>16</x:v>
      </x:c>
      <x:c r="B530" s="498" t="s">
        <x:v>677</x:v>
      </x:c>
      <x:c r="C530" s="296" t="s">
        <x:v>5626</x:v>
      </x:c>
      <x:c r="D530" s="269">
        <x:f t="shared" si="64"/>
        <x:v>2538.3000000000002</x:v>
      </x:c>
      <x:c r="E530" s="298" t="s">
        <x:v>5585</x:v>
      </x:c>
      <x:c r="F530" s="298" t="s">
        <x:v>3166</x:v>
      </x:c>
      <x:c r="G530" s="298"/>
      <x:c r="H530" s="298"/>
      <x:c r="I530" s="298" t="s">
        <x:v>6046</x:v>
      </x:c>
      <x:c r="J530" s="298" t="s">
        <x:v>1244</x:v>
      </x:c>
      <x:c r="K530" s="298"/>
      <x:c r="L530" s="269">
        <x:v>2538.3000000000002</x:v>
      </x:c>
      <x:c r="M530" s="269"/>
      <x:c r="N530" s="269">
        <x:v>2538.3000000000002</x:v>
      </x:c>
      <x:c r="O530" s="269"/>
      <x:c r="P530" s="269"/>
      <x:c r="Q530" s="269"/>
      <x:c r="R530" s="269">
        <x:v>2538.3000000000002</x:v>
      </x:c>
      <x:c r="S530" s="269"/>
      <x:c r="T530" s="218" t="s">
        <x:v>696</x:v>
      </x:c>
    </x:row>
    <x:row r="531" spans="1:20" s="273" customFormat="1" hidden="1" customHeight="1">
      <x:c r="A531" s="486" t="s">
        <x:v>16</x:v>
      </x:c>
      <x:c r="B531" s="498" t="s">
        <x:v>750</x:v>
      </x:c>
      <x:c r="C531" s="296" t="s">
        <x:v>1281</x:v>
      </x:c>
      <x:c r="D531" s="269">
        <x:f t="shared" si="64"/>
        <x:v>4476.3000000000002</x:v>
      </x:c>
      <x:c r="E531" s="298" t="s">
        <x:v>5585</x:v>
      </x:c>
      <x:c r="F531" s="298" t="s">
        <x:v>3166</x:v>
      </x:c>
      <x:c r="G531" s="298"/>
      <x:c r="H531" s="298"/>
      <x:c r="I531" s="298" t="s">
        <x:v>6046</x:v>
      </x:c>
      <x:c r="J531" s="298" t="s">
        <x:v>1244</x:v>
      </x:c>
      <x:c r="K531" s="298"/>
      <x:c r="L531" s="269">
        <x:v>4476.3000000000002</x:v>
      </x:c>
      <x:c r="M531" s="269"/>
      <x:c r="N531" s="269">
        <x:v>4476.3000000000002</x:v>
      </x:c>
      <x:c r="O531" s="269"/>
      <x:c r="P531" s="269"/>
      <x:c r="Q531" s="269"/>
      <x:c r="R531" s="269">
        <x:v>4476.3000000000002</x:v>
      </x:c>
      <x:c r="S531" s="269"/>
      <x:c r="T531" s="218" t="s">
        <x:v>696</x:v>
      </x:c>
    </x:row>
    <x:row r="532" spans="1:20" s="273" customFormat="1" hidden="1" customHeight="1">
      <x:c r="A532" s="486" t="s">
        <x:v>16</x:v>
      </x:c>
      <x:c r="B532" s="498" t="s">
        <x:v>656</x:v>
      </x:c>
      <x:c r="C532" s="296" t="s">
        <x:v>359</x:v>
      </x:c>
      <x:c r="D532" s="269">
        <x:f t="shared" si="64"/>
        <x:v>1500</x:v>
      </x:c>
      <x:c r="E532" s="298" t="s">
        <x:v>1333</x:v>
      </x:c>
      <x:c r="F532" s="298" t="s">
        <x:v>4375</x:v>
      </x:c>
      <x:c r="G532" s="298" t="s">
        <x:v>1780</x:v>
      </x:c>
      <x:c r="H532" s="298" t="s">
        <x:v>1780</x:v>
      </x:c>
      <x:c r="I532" s="298" t="s">
        <x:v>6206</x:v>
      </x:c>
      <x:c r="J532" s="298" t="s">
        <x:v>1359</x:v>
      </x:c>
      <x:c r="K532" s="298"/>
      <x:c r="L532" s="269">
        <x:v>1500</x:v>
      </x:c>
      <x:c r="M532" s="269"/>
      <x:c r="N532" s="269">
        <x:v>1500</x:v>
      </x:c>
      <x:c r="O532" s="269"/>
      <x:c r="P532" s="269"/>
      <x:c r="Q532" s="269"/>
      <x:c r="R532" s="269">
        <x:v>1500</x:v>
      </x:c>
      <x:c r="S532" s="269"/>
      <x:c r="T532" s="218" t="s">
        <x:v>631</x:v>
      </x:c>
    </x:row>
    <x:row r="533" spans="1:20" s="273" customFormat="1" hidden="1" customHeight="1">
      <x:c r="A533" s="486" t="s">
        <x:v>16</x:v>
      </x:c>
      <x:c r="B533" s="498" t="s">
        <x:v>655</x:v>
      </x:c>
      <x:c r="C533" s="296" t="s">
        <x:v>7277</x:v>
      </x:c>
      <x:c r="D533" s="269">
        <x:f t="shared" si="64"/>
        <x:v>2010.9000000000001</x:v>
      </x:c>
      <x:c r="E533" s="298" t="s">
        <x:v>3991</x:v>
      </x:c>
      <x:c r="F533" s="298" t="s">
        <x:v>3173</x:v>
      </x:c>
      <x:c r="G533" s="298"/>
      <x:c r="H533" s="298"/>
      <x:c r="I533" s="298" t="s">
        <x:v>6228</x:v>
      </x:c>
      <x:c r="J533" s="298" t="s">
        <x:v>1246</x:v>
      </x:c>
      <x:c r="K533" s="298"/>
      <x:c r="L533" s="269">
        <x:v>2010.9000000000001</x:v>
      </x:c>
      <x:c r="M533" s="269"/>
      <x:c r="N533" s="269">
        <x:v>2010.9000000000001</x:v>
      </x:c>
      <x:c r="O533" s="269"/>
      <x:c r="P533" s="269"/>
      <x:c r="Q533" s="269"/>
      <x:c r="R533" s="269">
        <x:v>2010.9000000000001</x:v>
      </x:c>
      <x:c r="S533" s="269"/>
      <x:c r="T533" s="218" t="s">
        <x:v>716</x:v>
      </x:c>
    </x:row>
    <x:row r="534" spans="1:20" s="273" customFormat="1" hidden="1" customHeight="1">
      <x:c r="A534" s="486" t="s">
        <x:v>16</x:v>
      </x:c>
      <x:c r="B534" s="498" t="s">
        <x:v>702</x:v>
      </x:c>
      <x:c r="C534" s="296" t="s">
        <x:v>7421</x:v>
      </x:c>
      <x:c r="D534" s="269">
        <x:f t="shared" si="64"/>
        <x:v>3055.5999999999999</x:v>
      </x:c>
      <x:c r="E534" s="298" t="s">
        <x:v>7364</x:v>
      </x:c>
      <x:c r="F534" s="298" t="s">
        <x:v>7251</x:v>
      </x:c>
      <x:c r="G534" s="298"/>
      <x:c r="H534" s="298"/>
      <x:c r="I534" s="298" t="s">
        <x:v>6024</x:v>
      </x:c>
      <x:c r="J534" s="298" t="s">
        <x:v>1254</x:v>
      </x:c>
      <x:c r="K534" s="298"/>
      <x:c r="L534" s="269">
        <x:v>3055.5999999999999</x:v>
      </x:c>
      <x:c r="M534" s="269"/>
      <x:c r="N534" s="269">
        <x:v>3055.5999999999999</x:v>
      </x:c>
      <x:c r="O534" s="269"/>
      <x:c r="P534" s="543"/>
      <x:c r="Q534" s="269"/>
      <x:c r="R534" s="269">
        <x:v>3055.5999999999999</x:v>
      </x:c>
      <x:c r="S534" s="269"/>
      <x:c r="T534" s="218" t="s">
        <x:v>612</x:v>
      </x:c>
    </x:row>
    <x:row r="535" spans="1:20" s="273" customFormat="1" hidden="1" customHeight="1">
      <x:c r="A535" s="486" t="s">
        <x:v>16</x:v>
      </x:c>
      <x:c r="B535" s="548" t="s">
        <x:v>2699</x:v>
      </x:c>
      <x:c r="C535" s="546" t="s">
        <x:v>7489</x:v>
      </x:c>
      <x:c r="D535" s="269">
        <x:f t="shared" si="64"/>
        <x:v>1924.7</x:v>
      </x:c>
      <x:c r="E535" s="547" t="s">
        <x:v>1261</x:v>
      </x:c>
      <x:c r="F535" s="547" t="s">
        <x:v>1310</x:v>
      </x:c>
      <x:c r="G535" s="547" t="s">
        <x:v>2290</x:v>
      </x:c>
      <x:c r="H535" s="549"/>
      <x:c r="I535" s="512" t="s">
        <x:v>6019</x:v>
      </x:c>
      <x:c r="J535" s="547" t="s">
        <x:v>5427</x:v>
      </x:c>
      <x:c r="K535" s="549"/>
      <x:c r="L535" s="553">
        <x:v>1924.7</x:v>
      </x:c>
      <x:c r="M535" s="550"/>
      <x:c r="N535" s="553">
        <x:v>1924.7</x:v>
      </x:c>
      <x:c r="O535" s="553"/>
      <x:c r="P535" s="552"/>
      <x:c r="Q535" s="553"/>
      <x:c r="R535" s="553">
        <x:v>1924.7</x:v>
      </x:c>
      <x:c r="S535" s="511"/>
      <x:c r="T535" s="514" t="s">
        <x:v>142</x:v>
      </x:c>
    </x:row>
    <x:row r="536" spans="1:20" s="273" customFormat="1" hidden="1" customHeight="1">
      <x:c r="A536" s="486" t="s">
        <x:v>16</x:v>
      </x:c>
      <x:c r="B536" s="498" t="s">
        <x:v>649</x:v>
      </x:c>
      <x:c r="C536" s="296" t="s">
        <x:v>4351</x:v>
      </x:c>
      <x:c r="D536" s="269">
        <x:f t="shared" si="64"/>
        <x:v>1501.5</x:v>
      </x:c>
      <x:c r="E536" s="298" t="s">
        <x:v>5764</x:v>
      </x:c>
      <x:c r="F536" s="298" t="s">
        <x:v>2113</x:v>
      </x:c>
      <x:c r="G536" s="298"/>
      <x:c r="H536" s="298" t="s">
        <x:v>5405</x:v>
      </x:c>
      <x:c r="I536" s="298" t="s">
        <x:v>6731</x:v>
      </x:c>
      <x:c r="J536" s="298" t="s">
        <x:v>1253</x:v>
      </x:c>
      <x:c r="K536" s="298"/>
      <x:c r="L536" s="269">
        <x:v>1501.5</x:v>
      </x:c>
      <x:c r="M536" s="269"/>
      <x:c r="N536" s="269">
        <x:v>1501.5</x:v>
      </x:c>
      <x:c r="O536" s="269"/>
      <x:c r="P536" s="269"/>
      <x:c r="Q536" s="269"/>
      <x:c r="R536" s="269">
        <x:v>1501.5</x:v>
      </x:c>
      <x:c r="S536" s="269"/>
      <x:c r="T536" s="218" t="s">
        <x:v>676</x:v>
      </x:c>
    </x:row>
    <x:row r="537" spans="1:20" s="273" customFormat="1" hidden="1" customHeight="1">
      <x:c r="A537" s="486" t="s">
        <x:v>16</x:v>
      </x:c>
      <x:c r="B537" s="498" t="s">
        <x:v>1498</x:v>
      </x:c>
      <x:c r="C537" s="296" t="s">
        <x:v>4387</x:v>
      </x:c>
      <x:c r="D537" s="269">
        <x:f t="shared" si="64"/>
        <x:v>1520.4000000000001</x:v>
      </x:c>
      <x:c r="E537" s="298" t="s">
        <x:v>5406</x:v>
      </x:c>
      <x:c r="F537" s="298" t="s">
        <x:v>3118</x:v>
      </x:c>
      <x:c r="G537" s="298" t="s">
        <x:v>5436</x:v>
      </x:c>
      <x:c r="H537" s="298" t="s">
        <x:v>5436</x:v>
      </x:c>
      <x:c r="I537" s="545" t="s">
        <x:v>5987</x:v>
      </x:c>
      <x:c r="J537" s="298" t="s">
        <x:v>5692</x:v>
      </x:c>
      <x:c r="K537" s="298"/>
      <x:c r="L537" s="269">
        <x:v>1520.4000000000001</x:v>
      </x:c>
      <x:c r="M537" s="269"/>
      <x:c r="N537" s="269">
        <x:v>1520.4000000000001</x:v>
      </x:c>
      <x:c r="O537" s="269"/>
      <x:c r="P537" s="269"/>
      <x:c r="Q537" s="269"/>
      <x:c r="R537" s="269">
        <x:v>1520.4000000000001</x:v>
      </x:c>
      <x:c r="S537" s="269"/>
      <x:c r="T537" s="218" t="s">
        <x:v>1455</x:v>
      </x:c>
    </x:row>
    <x:row r="538" spans="1:20" s="273" customFormat="1" hidden="1" customHeight="1">
      <x:c r="A538" s="486" t="s">
        <x:v>16</x:v>
      </x:c>
      <x:c r="B538" s="498" t="s">
        <x:v>628</x:v>
      </x:c>
      <x:c r="C538" s="296" t="s">
        <x:v>395</x:v>
      </x:c>
      <x:c r="D538" s="269">
        <x:f t="shared" ref="D538:D551" si="65">IF(SUM(K538:M538)=SUM(N538:O538),SUM(K538:M538),"오답")</x:f>
        <x:v>1754.5</x:v>
      </x:c>
      <x:c r="E538" s="298" t="s">
        <x:v>1333</x:v>
      </x:c>
      <x:c r="F538" s="298" t="s">
        <x:v>4375</x:v>
      </x:c>
      <x:c r="G538" s="298" t="s">
        <x:v>1780</x:v>
      </x:c>
      <x:c r="H538" s="298" t="s">
        <x:v>1780</x:v>
      </x:c>
      <x:c r="I538" s="298" t="s">
        <x:v>6206</x:v>
      </x:c>
      <x:c r="J538" s="298" t="s">
        <x:v>1359</x:v>
      </x:c>
      <x:c r="K538" s="298"/>
      <x:c r="L538" s="269">
        <x:v>1754.5</x:v>
      </x:c>
      <x:c r="M538" s="269"/>
      <x:c r="N538" s="269">
        <x:v>1754.5</x:v>
      </x:c>
      <x:c r="O538" s="269"/>
      <x:c r="P538" s="269"/>
      <x:c r="Q538" s="269"/>
      <x:c r="R538" s="269">
        <x:v>1754.5</x:v>
      </x:c>
      <x:c r="S538" s="269"/>
      <x:c r="T538" s="218" t="s">
        <x:v>631</x:v>
      </x:c>
    </x:row>
    <x:row r="539" spans="1:20" s="273" customFormat="1" hidden="1" customHeight="1">
      <x:c r="A539" s="486" t="s">
        <x:v>16</x:v>
      </x:c>
      <x:c r="B539" s="498" t="s">
        <x:v>658</x:v>
      </x:c>
      <x:c r="C539" s="296" t="s">
        <x:v>4346</x:v>
      </x:c>
      <x:c r="D539" s="269">
        <x:f t="shared" si="65"/>
        <x:v>1226.0999999999999</x:v>
      </x:c>
      <x:c r="E539" s="298" t="s">
        <x:v>5352</x:v>
      </x:c>
      <x:c r="F539" s="298" t="s">
        <x:v>5702</x:v>
      </x:c>
      <x:c r="G539" s="298" t="s">
        <x:v>5385</x:v>
      </x:c>
      <x:c r="H539" s="298"/>
      <x:c r="I539" s="298" t="s">
        <x:v>6209</x:v>
      </x:c>
      <x:c r="J539" s="298" t="s">
        <x:v>5385</x:v>
      </x:c>
      <x:c r="K539" s="298"/>
      <x:c r="L539" s="269">
        <x:v>1226.0999999999999</x:v>
      </x:c>
      <x:c r="M539" s="269"/>
      <x:c r="N539" s="269">
        <x:v>1226.0999999999999</x:v>
      </x:c>
      <x:c r="O539" s="269"/>
      <x:c r="P539" s="269"/>
      <x:c r="Q539" s="269"/>
      <x:c r="R539" s="269">
        <x:v>1226.0999999999999</x:v>
      </x:c>
      <x:c r="S539" s="269"/>
      <x:c r="T539" s="218" t="s">
        <x:v>1382</x:v>
      </x:c>
    </x:row>
    <x:row r="540" spans="1:20" s="273" customFormat="1" hidden="1" customHeight="1">
      <x:c r="A540" s="486" t="s">
        <x:v>16</x:v>
      </x:c>
      <x:c r="B540" s="498" t="s">
        <x:v>701</x:v>
      </x:c>
      <x:c r="C540" s="556" t="s">
        <x:v>4377</x:v>
      </x:c>
      <x:c r="D540" s="269">
        <x:f t="shared" si="65"/>
        <x:v>1490.9000000000001</x:v>
      </x:c>
      <x:c r="E540" s="298" t="s">
        <x:v>5352</x:v>
      </x:c>
      <x:c r="F540" s="298" t="s">
        <x:v>5702</x:v>
      </x:c>
      <x:c r="G540" s="298" t="s">
        <x:v>5385</x:v>
      </x:c>
      <x:c r="H540" s="298"/>
      <x:c r="I540" s="298" t="s">
        <x:v>6209</x:v>
      </x:c>
      <x:c r="J540" s="298" t="s">
        <x:v>5385</x:v>
      </x:c>
      <x:c r="K540" s="298"/>
      <x:c r="L540" s="269">
        <x:v>1490.9000000000001</x:v>
      </x:c>
      <x:c r="M540" s="269"/>
      <x:c r="N540" s="269">
        <x:v>1490.9000000000001</x:v>
      </x:c>
      <x:c r="O540" s="269"/>
      <x:c r="P540" s="269"/>
      <x:c r="Q540" s="269"/>
      <x:c r="R540" s="269">
        <x:v>1490.9000000000001</x:v>
      </x:c>
      <x:c r="S540" s="269"/>
      <x:c r="T540" s="218" t="s">
        <x:v>1382</x:v>
      </x:c>
    </x:row>
    <x:row r="541" spans="1:20" s="273" customFormat="1" hidden="1" customHeight="1">
      <x:c r="A541" s="486" t="s">
        <x:v>16</x:v>
      </x:c>
      <x:c r="B541" s="498" t="s">
        <x:v>635</x:v>
      </x:c>
      <x:c r="C541" s="296" t="s">
        <x:v>2306</x:v>
      </x:c>
      <x:c r="D541" s="269">
        <x:f t="shared" si="65"/>
        <x:v>3485</x:v>
      </x:c>
      <x:c r="E541" s="298" t="s">
        <x:v>7364</x:v>
      </x:c>
      <x:c r="F541" s="298" t="s">
        <x:v>7251</x:v>
      </x:c>
      <x:c r="G541" s="298"/>
      <x:c r="H541" s="298"/>
      <x:c r="I541" s="298" t="s">
        <x:v>6024</x:v>
      </x:c>
      <x:c r="J541" s="298" t="s">
        <x:v>1254</x:v>
      </x:c>
      <x:c r="K541" s="495"/>
      <x:c r="L541" s="494">
        <x:v>3485</x:v>
      </x:c>
      <x:c r="M541" s="269"/>
      <x:c r="N541" s="494">
        <x:v>3485</x:v>
      </x:c>
      <x:c r="O541" s="269"/>
      <x:c r="P541" s="557"/>
      <x:c r="Q541" s="269"/>
      <x:c r="R541" s="269">
        <x:v>3485</x:v>
      </x:c>
      <x:c r="S541" s="269"/>
      <x:c r="T541" s="218" t="s">
        <x:v>612</x:v>
      </x:c>
    </x:row>
    <x:row r="542" spans="1:20" s="273" customFormat="1" hidden="1" customHeight="1">
      <x:c r="A542" s="486" t="s">
        <x:v>16</x:v>
      </x:c>
      <x:c r="B542" s="490" t="s">
        <x:v>659</x:v>
      </x:c>
      <x:c r="C542" s="509" t="s">
        <x:v>7268</x:v>
      </x:c>
      <x:c r="D542" s="269">
        <x:f t="shared" si="65"/>
        <x:v>1923</x:v>
      </x:c>
      <x:c r="E542" s="317" t="s">
        <x:v>2287</x:v>
      </x:c>
      <x:c r="F542" s="510"/>
      <x:c r="G542" s="510"/>
      <x:c r="H542" s="510"/>
      <x:c r="I542" s="510"/>
      <x:c r="J542" s="298" t="s">
        <x:v>2260</x:v>
      </x:c>
      <x:c r="K542" s="298"/>
      <x:c r="L542" s="511">
        <x:v>1923</x:v>
      </x:c>
      <x:c r="M542" s="269"/>
      <x:c r="N542" s="511">
        <x:v>1923</x:v>
      </x:c>
      <x:c r="O542" s="511"/>
      <x:c r="P542" s="269"/>
      <x:c r="Q542" s="543"/>
      <x:c r="R542" s="511">
        <x:v>1923</x:v>
      </x:c>
      <x:c r="S542" s="269"/>
      <x:c r="T542" s="218" t="s">
        <x:v>5016</x:v>
      </x:c>
    </x:row>
    <x:row r="543" spans="1:20" s="273" customFormat="1" hidden="1" customHeight="1">
      <x:c r="A543" s="486" t="s">
        <x:v>16</x:v>
      </x:c>
      <x:c r="B543" s="498" t="s">
        <x:v>83</x:v>
      </x:c>
      <x:c r="C543" s="296" t="s">
        <x:v>7372</x:v>
      </x:c>
      <x:c r="D543" s="269">
        <x:f t="shared" si="65"/>
        <x:v>1479.2</x:v>
      </x:c>
      <x:c r="E543" s="298" t="s">
        <x:v>7378</x:v>
      </x:c>
      <x:c r="F543" s="298" t="s">
        <x:v>7396</x:v>
      </x:c>
      <x:c r="G543" s="298" t="s">
        <x:v>5429</x:v>
      </x:c>
      <x:c r="H543" s="298" t="s">
        <x:v>4591</x:v>
      </x:c>
      <x:c r="I543" s="298" t="s">
        <x:v>6748</x:v>
      </x:c>
      <x:c r="J543" s="298" t="s">
        <x:v>5603</x:v>
      </x:c>
      <x:c r="K543" s="298"/>
      <x:c r="L543" s="269">
        <x:v>1479.2</x:v>
      </x:c>
      <x:c r="M543" s="269"/>
      <x:c r="N543" s="269">
        <x:v>1479.2</x:v>
      </x:c>
      <x:c r="O543" s="269"/>
      <x:c r="P543" s="269"/>
      <x:c r="Q543" s="269"/>
      <x:c r="R543" s="269">
        <x:v>1479.2</x:v>
      </x:c>
      <x:c r="S543" s="269"/>
      <x:c r="T543" s="218" t="s">
        <x:v>660</x:v>
      </x:c>
    </x:row>
    <x:row r="544" spans="1:20" s="273" customFormat="1" hidden="1" customHeight="1">
      <x:c r="A544" s="486" t="s">
        <x:v>16</x:v>
      </x:c>
      <x:c r="B544" s="498" t="s">
        <x:v>646</x:v>
      </x:c>
      <x:c r="C544" s="296" t="s">
        <x:v>7374</x:v>
      </x:c>
      <x:c r="D544" s="269">
        <x:f t="shared" si="65"/>
        <x:v>434</x:v>
      </x:c>
      <x:c r="E544" s="298" t="s">
        <x:v>5462</x:v>
      </x:c>
      <x:c r="F544" s="298" t="s">
        <x:v>5462</x:v>
      </x:c>
      <x:c r="G544" s="298"/>
      <x:c r="H544" s="298"/>
      <x:c r="I544" s="298"/>
      <x:c r="J544" s="298"/>
      <x:c r="K544" s="298"/>
      <x:c r="L544" s="269">
        <x:v>434</x:v>
      </x:c>
      <x:c r="M544" s="544"/>
      <x:c r="N544" s="269">
        <x:v>434</x:v>
      </x:c>
      <x:c r="O544" s="269"/>
      <x:c r="P544" s="269"/>
      <x:c r="Q544" s="269"/>
      <x:c r="R544" s="269">
        <x:v>434</x:v>
      </x:c>
      <x:c r="S544" s="269"/>
      <x:c r="T544" s="218" t="s">
        <x:v>5012</x:v>
      </x:c>
    </x:row>
    <x:row r="545" spans="1:20" s="273" customFormat="1" hidden="1" customHeight="1">
      <x:c r="A545" s="486" t="s">
        <x:v>16</x:v>
      </x:c>
      <x:c r="B545" s="498" t="s">
        <x:v>674</x:v>
      </x:c>
      <x:c r="C545" s="296" t="s">
        <x:v>5577</x:v>
      </x:c>
      <x:c r="D545" s="269">
        <x:f t="shared" si="65"/>
        <x:v>1519.3</x:v>
      </x:c>
      <x:c r="E545" s="298" t="s">
        <x:v>5314</x:v>
      </x:c>
      <x:c r="F545" s="298" t="s">
        <x:v>1285</x:v>
      </x:c>
      <x:c r="G545" s="298" t="s">
        <x:v>4569</x:v>
      </x:c>
      <x:c r="H545" s="298" t="s">
        <x:v>4587</x:v>
      </x:c>
      <x:c r="I545" s="298" t="s">
        <x:v>6021</x:v>
      </x:c>
      <x:c r="J545" s="298" t="s">
        <x:v>4569</x:v>
      </x:c>
      <x:c r="K545" s="298"/>
      <x:c r="L545" s="269">
        <x:v>1519.3</x:v>
      </x:c>
      <x:c r="M545" s="269"/>
      <x:c r="N545" s="269">
        <x:v>1519.3</x:v>
      </x:c>
      <x:c r="O545" s="269"/>
      <x:c r="P545" s="269"/>
      <x:c r="Q545" s="269"/>
      <x:c r="R545" s="269">
        <x:v>1519.3</x:v>
      </x:c>
      <x:c r="S545" s="269"/>
      <x:c r="T545" s="218" t="s">
        <x:v>678</x:v>
      </x:c>
    </x:row>
    <x:row r="546" spans="1:20" s="273" customFormat="1" hidden="1" customHeight="1">
      <x:c r="A546" s="486" t="s">
        <x:v>16</x:v>
      </x:c>
      <x:c r="B546" s="490" t="s">
        <x:v>5362</x:v>
      </x:c>
      <x:c r="C546" s="509" t="s">
        <x:v>5007</x:v>
      </x:c>
      <x:c r="D546" s="269">
        <x:f t="shared" si="65"/>
        <x:v>1774</x:v>
      </x:c>
      <x:c r="E546" s="317" t="s">
        <x:v>2226</x:v>
      </x:c>
      <x:c r="F546" s="317" t="s">
        <x:v>2156</x:v>
      </x:c>
      <x:c r="G546" s="317"/>
      <x:c r="H546" s="317"/>
      <x:c r="I546" s="317"/>
      <x:c r="J546" s="298"/>
      <x:c r="K546" s="298"/>
      <x:c r="L546" s="301">
        <x:v>1774</x:v>
      </x:c>
      <x:c r="M546" s="301"/>
      <x:c r="N546" s="301">
        <x:v>1774</x:v>
      </x:c>
      <x:c r="O546" s="301"/>
      <x:c r="P546" s="318"/>
      <x:c r="Q546" s="301"/>
      <x:c r="R546" s="301">
        <x:v>1774</x:v>
      </x:c>
      <x:c r="S546" s="301"/>
      <x:c r="T546" s="218" t="s">
        <x:v>7333</x:v>
      </x:c>
    </x:row>
    <x:row r="547" spans="1:20" s="273" customFormat="1" hidden="1" customHeight="1">
      <x:c r="A547" s="486" t="s">
        <x:v>16</x:v>
      </x:c>
      <x:c r="B547" s="498" t="s">
        <x:v>662</x:v>
      </x:c>
      <x:c r="C547" s="296" t="s">
        <x:v>2304</x:v>
      </x:c>
      <x:c r="D547" s="269">
        <x:f t="shared" si="65"/>
        <x:v>1499.9000000000001</x:v>
      </x:c>
      <x:c r="E547" s="298" t="s">
        <x:v>5352</x:v>
      </x:c>
      <x:c r="F547" s="298" t="s">
        <x:v>5352</x:v>
      </x:c>
      <x:c r="G547" s="298" t="s">
        <x:v>5352</x:v>
      </x:c>
      <x:c r="H547" s="298" t="s">
        <x:v>5352</x:v>
      </x:c>
      <x:c r="I547" s="298" t="s">
        <x:v>6209</x:v>
      </x:c>
      <x:c r="J547" s="298" t="s">
        <x:v>1353</x:v>
      </x:c>
      <x:c r="K547" s="298"/>
      <x:c r="L547" s="269">
        <x:v>1499.9000000000001</x:v>
      </x:c>
      <x:c r="M547" s="269"/>
      <x:c r="N547" s="269">
        <x:v>1499.9000000000001</x:v>
      </x:c>
      <x:c r="O547" s="269"/>
      <x:c r="P547" s="269"/>
      <x:c r="Q547" s="269"/>
      <x:c r="R547" s="269">
        <x:v>1499.9000000000001</x:v>
      </x:c>
      <x:c r="S547" s="269"/>
      <x:c r="T547" s="218" t="s">
        <x:v>1382</x:v>
      </x:c>
    </x:row>
    <x:row r="548" spans="1:20" s="273" customFormat="1" hidden="1" customHeight="1">
      <x:c r="A548" s="486" t="s">
        <x:v>16</x:v>
      </x:c>
      <x:c r="B548" s="498" t="s">
        <x:v>761</x:v>
      </x:c>
      <x:c r="C548" s="296" t="s">
        <x:v>7273</x:v>
      </x:c>
      <x:c r="D548" s="269">
        <x:f t="shared" si="65"/>
        <x:v>258</x:v>
      </x:c>
      <x:c r="E548" s="298" t="s">
        <x:v>7375</x:v>
      </x:c>
      <x:c r="F548" s="298"/>
      <x:c r="G548" s="298"/>
      <x:c r="H548" s="298"/>
      <x:c r="I548" s="298"/>
      <x:c r="J548" s="298"/>
      <x:c r="K548" s="298"/>
      <x:c r="L548" s="269">
        <x:v>258</x:v>
      </x:c>
      <x:c r="M548" s="269"/>
      <x:c r="N548" s="269">
        <x:v>258</x:v>
      </x:c>
      <x:c r="O548" s="269"/>
      <x:c r="P548" s="269"/>
      <x:c r="Q548" s="269"/>
      <x:c r="R548" s="269">
        <x:v>258</x:v>
      </x:c>
      <x:c r="S548" s="269"/>
      <x:c r="T548" s="218"/>
    </x:row>
    <x:row r="549" spans="1:20" s="273" customFormat="1" hidden="1" customHeight="1">
      <x:c r="A549" s="486" t="s">
        <x:v>16</x:v>
      </x:c>
      <x:c r="B549" s="498" t="s">
        <x:v>51</x:v>
      </x:c>
      <x:c r="C549" s="296" t="s">
        <x:v>7311</x:v>
      </x:c>
      <x:c r="D549" s="269">
        <x:f t="shared" si="65"/>
        <x:v>1414</x:v>
      </x:c>
      <x:c r="E549" s="298" t="s">
        <x:v>7378</x:v>
      </x:c>
      <x:c r="F549" s="298" t="s">
        <x:v>2242</x:v>
      </x:c>
      <x:c r="G549" s="298" t="s">
        <x:v>5429</x:v>
      </x:c>
      <x:c r="H549" s="298" t="s">
        <x:v>4591</x:v>
      </x:c>
      <x:c r="I549" s="298" t="s">
        <x:v>6748</x:v>
      </x:c>
      <x:c r="J549" s="298" t="s">
        <x:v>5603</x:v>
      </x:c>
      <x:c r="K549" s="298"/>
      <x:c r="L549" s="269">
        <x:v>1414</x:v>
      </x:c>
      <x:c r="M549" s="269"/>
      <x:c r="N549" s="269">
        <x:v>1414</x:v>
      </x:c>
      <x:c r="O549" s="269"/>
      <x:c r="P549" s="543"/>
      <x:c r="Q549" s="269"/>
      <x:c r="R549" s="269">
        <x:v>1414</x:v>
      </x:c>
      <x:c r="S549" s="269"/>
      <x:c r="T549" s="218" t="s">
        <x:v>660</x:v>
      </x:c>
    </x:row>
    <x:row r="550" spans="1:20" s="273" customFormat="1" hidden="1" customHeight="1">
      <x:c r="A550" s="486" t="s">
        <x:v>16</x:v>
      </x:c>
      <x:c r="B550" s="498" t="s">
        <x:v>744</x:v>
      </x:c>
      <x:c r="C550" s="296" t="s">
        <x:v>7264</x:v>
      </x:c>
      <x:c r="D550" s="269">
        <x:f t="shared" si="65"/>
        <x:v>270</x:v>
      </x:c>
      <x:c r="E550" s="298" t="s">
        <x:v>7324</x:v>
      </x:c>
      <x:c r="F550" s="298"/>
      <x:c r="G550" s="298"/>
      <x:c r="H550" s="298"/>
      <x:c r="I550" s="298"/>
      <x:c r="J550" s="298" t="s">
        <x:v>3017</x:v>
      </x:c>
      <x:c r="K550" s="298"/>
      <x:c r="L550" s="269">
        <x:v>270</x:v>
      </x:c>
      <x:c r="M550" s="269"/>
      <x:c r="N550" s="269">
        <x:v>270</x:v>
      </x:c>
      <x:c r="O550" s="269"/>
      <x:c r="P550" s="269"/>
      <x:c r="Q550" s="269"/>
      <x:c r="R550" s="269">
        <x:v>270</x:v>
      </x:c>
      <x:c r="S550" s="269"/>
      <x:c r="T550" s="218"/>
    </x:row>
    <x:row r="551" spans="1:20" s="273" customFormat="1" hidden="1" customHeight="1">
      <x:c r="A551" s="486" t="s">
        <x:v>16</x:v>
      </x:c>
      <x:c r="B551" s="490" t="s">
        <x:v>5443</x:v>
      </x:c>
      <x:c r="C551" s="509" t="s">
        <x:v>2313</x:v>
      </x:c>
      <x:c r="D551" s="269">
        <x:f t="shared" si="65"/>
        <x:v>1587</x:v>
      </x:c>
      <x:c r="E551" s="317" t="s">
        <x:v>2226</x:v>
      </x:c>
      <x:c r="F551" s="317" t="s">
        <x:v>2156</x:v>
      </x:c>
      <x:c r="G551" s="317"/>
      <x:c r="H551" s="317"/>
      <x:c r="I551" s="317"/>
      <x:c r="J551" s="298"/>
      <x:c r="K551" s="298"/>
      <x:c r="L551" s="301">
        <x:v>1587</x:v>
      </x:c>
      <x:c r="M551" s="301"/>
      <x:c r="N551" s="301">
        <x:v>1587</x:v>
      </x:c>
      <x:c r="O551" s="301"/>
      <x:c r="P551" s="318"/>
      <x:c r="Q551" s="301"/>
      <x:c r="R551" s="301">
        <x:v>1587</x:v>
      </x:c>
      <x:c r="S551" s="301"/>
      <x:c r="T551" s="218" t="s">
        <x:v>7333</x:v>
      </x:c>
    </x:row>
    <x:row r="552" spans="1:20" ht="69.950000000000003" hidden="1" customHeight="1">
      <x:c r="A552" s="1016" t="s">
        <x:v>30</x:v>
      </x:c>
      <x:c r="B552" s="979" t="s">
        <x:v>42</x:v>
      </x:c>
      <x:c r="C552" s="264" t="s">
        <x:v>2720</x:v>
      </x:c>
      <x:c r="D552" s="684">
        <x:f>SUM(D$554:D$640)</x:f>
        <x:v>225428.80000000005</x:v>
      </x:c>
      <x:c r="E552" s="303"/>
      <x:c r="F552" s="303"/>
      <x:c r="G552" s="303"/>
      <x:c r="H552" s="303"/>
      <x:c r="I552" s="303"/>
      <x:c r="J552" s="303"/>
      <x:c r="K552" s="684">
        <x:f>SUM(K$554:K$641)</x:f>
        <x:v>149510.50000000003</x:v>
      </x:c>
      <x:c r="L552" s="684">
        <x:f t="shared" ref="L552:S552" si="66">SUM(L$554:L$641)</x:f>
        <x:v>0</x:v>
      </x:c>
      <x:c r="M552" s="684">
        <x:f t="shared" si="66"/>
        <x:v>117318.99999999999</x:v>
      </x:c>
      <x:c r="N552" s="684">
        <x:f t="shared" si="66"/>
        <x:v>144070.20000000004</x:v>
      </x:c>
      <x:c r="O552" s="684">
        <x:f t="shared" si="66"/>
        <x:v>83358.599999999991</x:v>
      </x:c>
      <x:c r="P552" s="684">
        <x:f t="shared" si="66"/>
        <x:v>0</x:v>
      </x:c>
      <x:c r="Q552" s="684">
        <x:f t="shared" si="66"/>
        <x:v>39400.700000000004</x:v>
      </x:c>
      <x:c r="R552" s="684">
        <x:f t="shared" si="66"/>
        <x:v>216197.70000000007</x:v>
      </x:c>
      <x:c r="S552" s="684">
        <x:f t="shared" si="66"/>
        <x:v>50631.80000000001</x:v>
      </x:c>
      <x:c r="T552" s="220"/>
    </x:row>
    <x:row r="553" spans="1:20" ht="69.950000000000003" hidden="1" customHeight="1">
      <x:c r="A553" s="1017"/>
      <x:c r="B553" s="980"/>
      <x:c r="C553" s="264" t="s">
        <x:v>1516</x:v>
      </x:c>
      <x:c r="D553" s="310">
        <x:f>COUNTA(D$554:D$641)</x:f>
        <x:v>88</x:v>
      </x:c>
      <x:c r="E553" s="310"/>
      <x:c r="F553" s="310"/>
      <x:c r="G553" s="310"/>
      <x:c r="H553" s="310"/>
      <x:c r="I553" s="310"/>
      <x:c r="J553" s="310"/>
      <x:c r="K553" s="310"/>
      <x:c r="L553" s="310"/>
      <x:c r="M553" s="310"/>
      <x:c r="N553" s="310">
        <x:f>COUNTA(N$554:N$641)</x:f>
        <x:v>54</x:v>
      </x:c>
      <x:c r="O553" s="310">
        <x:f t="shared" ref="O553:S553" si="67">COUNTA(O$554:O$641)</x:f>
        <x:v>24</x:v>
      </x:c>
      <x:c r="P553" s="310">
        <x:f t="shared" si="67"/>
        <x:v>0</x:v>
      </x:c>
      <x:c r="Q553" s="310">
        <x:f t="shared" si="67"/>
        <x:v>10</x:v>
      </x:c>
      <x:c r="R553" s="310">
        <x:f t="shared" si="67"/>
        <x:v>74</x:v>
      </x:c>
      <x:c r="S553" s="310">
        <x:f t="shared" si="67"/>
        <x:v>14</x:v>
      </x:c>
      <x:c r="T553" s="234"/>
    </x:row>
    <x:row r="554" spans="1:20" s="273" customFormat="1" hidden="1" customHeight="1">
      <x:c r="A554" s="486" t="s">
        <x:v>30</x:v>
      </x:c>
      <x:c r="B554" s="498" t="s">
        <x:v>4028</x:v>
      </x:c>
      <x:c r="C554" s="296" t="s">
        <x:v>5038</x:v>
      </x:c>
      <x:c r="D554" s="269">
        <x:f t="shared" ref="D554:D584" si="68">IF(SUM(K554:M554)=SUM(N554:O554),SUM(K554:M554),"오답")</x:f>
        <x:v>8114.8000000000002</x:v>
      </x:c>
      <x:c r="E554" s="521" t="s">
        <x:v>4004</x:v>
      </x:c>
      <x:c r="F554" s="521" t="s">
        <x:v>3465</x:v>
      </x:c>
      <x:c r="G554" s="298" t="s">
        <x:v>5226</x:v>
      </x:c>
      <x:c r="H554" s="299" t="s">
        <x:v>1193</x:v>
      </x:c>
      <x:c r="I554" s="298"/>
      <x:c r="J554" s="318"/>
      <x:c r="K554" s="322"/>
      <x:c r="L554" s="517"/>
      <x:c r="M554" s="322">
        <x:v>8114.8000000000002</x:v>
      </x:c>
      <x:c r="N554" s="322"/>
      <x:c r="O554" s="322">
        <x:v>8114.8000000000002</x:v>
      </x:c>
      <x:c r="P554" s="322"/>
      <x:c r="Q554" s="322"/>
      <x:c r="R554" s="322">
        <x:v>8114.8000000000002</x:v>
      </x:c>
      <x:c r="S554" s="322"/>
      <x:c r="T554" s="218" t="s">
        <x:v>2268</x:v>
      </x:c>
    </x:row>
    <x:row r="555" spans="1:20" s="273" customFormat="1" hidden="1" customHeight="1">
      <x:c r="A555" s="486" t="s">
        <x:v>30</x:v>
      </x:c>
      <x:c r="B555" s="558" t="s">
        <x:v>742</x:v>
      </x:c>
      <x:c r="C555" s="296" t="s">
        <x:v>4481</x:v>
      </x:c>
      <x:c r="D555" s="269">
        <x:f t="shared" si="68"/>
        <x:v>1604.8</x:v>
      </x:c>
      <x:c r="E555" s="317" t="s">
        <x:v>2056</x:v>
      </x:c>
      <x:c r="F555" s="317" t="s">
        <x:v>2271</x:v>
      </x:c>
      <x:c r="G555" s="317"/>
      <x:c r="H555" s="317" t="s">
        <x:v>2056</x:v>
      </x:c>
      <x:c r="I555" s="317"/>
      <x:c r="J555" s="317" t="s">
        <x:v>2271</x:v>
      </x:c>
      <x:c r="K555" s="322">
        <x:v>1604.8</x:v>
      </x:c>
      <x:c r="L555" s="322"/>
      <x:c r="M555" s="322"/>
      <x:c r="N555" s="322">
        <x:v>1604.8</x:v>
      </x:c>
      <x:c r="O555" s="322"/>
      <x:c r="P555" s="322"/>
      <x:c r="Q555" s="322"/>
      <x:c r="R555" s="322">
        <x:v>1604.8</x:v>
      </x:c>
      <x:c r="S555" s="322"/>
      <x:c r="T555" s="218" t="s">
        <x:v>966</x:v>
      </x:c>
    </x:row>
    <x:row r="556" spans="1:20" s="273" customFormat="1" hidden="1" customHeight="1">
      <x:c r="A556" s="486" t="s">
        <x:v>30</x:v>
      </x:c>
      <x:c r="B556" s="484" t="s">
        <x:v>5023</x:v>
      </x:c>
      <x:c r="C556" s="296" t="s">
        <x:v>2288</x:v>
      </x:c>
      <x:c r="D556" s="269" t="str">
        <x:f t="shared" si="68"/>
        <x:v>오답</x:v>
      </x:c>
      <x:c r="E556" s="317" t="s">
        <x:v>2218</x:v>
      </x:c>
      <x:c r="F556" s="317" t="s">
        <x:v>2024</x:v>
      </x:c>
      <x:c r="G556" s="317" t="s">
        <x:v>21</x:v>
      </x:c>
      <x:c r="H556" s="317" t="s">
        <x:v>21</x:v>
      </x:c>
      <x:c r="I556" s="321"/>
      <x:c r="J556" s="321"/>
      <x:c r="K556" s="517"/>
      <x:c r="L556" s="517"/>
      <x:c r="M556" s="322">
        <x:v>3450</x:v>
      </x:c>
      <x:c r="N556" s="322"/>
      <x:c r="O556" s="322"/>
      <x:c r="P556" s="322"/>
      <x:c r="Q556" s="322">
        <x:v>3450</x:v>
      </x:c>
      <x:c r="R556" s="517"/>
      <x:c r="S556" s="322">
        <x:v>3450</x:v>
      </x:c>
      <x:c r="T556" s="218" t="s">
        <x:v>2705</x:v>
      </x:c>
    </x:row>
    <x:row r="557" spans="1:20" s="273" customFormat="1" hidden="1" customHeight="1">
      <x:c r="A557" s="486" t="s">
        <x:v>30</x:v>
      </x:c>
      <x:c r="B557" s="558" t="s">
        <x:v>2466</x:v>
      </x:c>
      <x:c r="C557" s="296" t="s">
        <x:v>7341</x:v>
      </x:c>
      <x:c r="D557" s="269">
        <x:f t="shared" si="68"/>
        <x:v>1466.5999999999999</x:v>
      </x:c>
      <x:c r="E557" s="317" t="s">
        <x:v>7538</x:v>
      </x:c>
      <x:c r="F557" s="317" t="s">
        <x:v>2220</x:v>
      </x:c>
      <x:c r="G557" s="317"/>
      <x:c r="H557" s="317" t="s">
        <x:v>1587</x:v>
      </x:c>
      <x:c r="I557" s="317"/>
      <x:c r="J557" s="317" t="s">
        <x:v>492</x:v>
      </x:c>
      <x:c r="K557" s="322">
        <x:v>1466.5999999999999</x:v>
      </x:c>
      <x:c r="L557" s="322"/>
      <x:c r="M557" s="322"/>
      <x:c r="N557" s="322">
        <x:v>1466.5999999999999</x:v>
      </x:c>
      <x:c r="O557" s="322"/>
      <x:c r="P557" s="322"/>
      <x:c r="Q557" s="322"/>
      <x:c r="R557" s="322">
        <x:v>1466.5999999999999</x:v>
      </x:c>
      <x:c r="S557" s="322"/>
      <x:c r="T557" s="218" t="s">
        <x:v>749</x:v>
      </x:c>
    </x:row>
    <x:row r="558" spans="1:20" s="273" customFormat="1" hidden="1" customHeight="1">
      <x:c r="A558" s="486" t="s">
        <x:v>30</x:v>
      </x:c>
      <x:c r="B558" s="558" t="s">
        <x:v>2973</x:v>
      </x:c>
      <x:c r="C558" s="296" t="s">
        <x:v>1036</x:v>
      </x:c>
      <x:c r="D558" s="269">
        <x:f t="shared" si="68"/>
        <x:v>2200.1999999999998</x:v>
      </x:c>
      <x:c r="E558" s="317" t="s">
        <x:v>2295</x:v>
      </x:c>
      <x:c r="F558" s="317" t="s">
        <x:v>2238</x:v>
      </x:c>
      <x:c r="G558" s="317"/>
      <x:c r="H558" s="317" t="s">
        <x:v>2295</x:v>
      </x:c>
      <x:c r="I558" s="317"/>
      <x:c r="J558" s="317" t="s">
        <x:v>333</x:v>
      </x:c>
      <x:c r="K558" s="322">
        <x:v>2200.1999999999998</x:v>
      </x:c>
      <x:c r="L558" s="322"/>
      <x:c r="M558" s="322"/>
      <x:c r="N558" s="322">
        <x:v>2200.1999999999998</x:v>
      </x:c>
      <x:c r="O558" s="322"/>
      <x:c r="P558" s="322"/>
      <x:c r="Q558" s="322"/>
      <x:c r="R558" s="322">
        <x:v>2200.1999999999998</x:v>
      </x:c>
      <x:c r="S558" s="322"/>
      <x:c r="T558" s="218" t="s">
        <x:v>5030</x:v>
      </x:c>
    </x:row>
    <x:row r="559" spans="1:20" s="273" customFormat="1" hidden="1" customHeight="1">
      <x:c r="A559" s="486" t="s">
        <x:v>30</x:v>
      </x:c>
      <x:c r="B559" s="558" t="s">
        <x:v>715</x:v>
      </x:c>
      <x:c r="C559" s="296" t="s">
        <x:v>2258</x:v>
      </x:c>
      <x:c r="D559" s="269">
        <x:f t="shared" si="68"/>
        <x:v>5472.8000000000002</x:v>
      </x:c>
      <x:c r="E559" s="317" t="s">
        <x:v>2225</x:v>
      </x:c>
      <x:c r="F559" s="317" t="s">
        <x:v>2061</x:v>
      </x:c>
      <x:c r="G559" s="317"/>
      <x:c r="H559" s="317" t="s">
        <x:v>958</x:v>
      </x:c>
      <x:c r="I559" s="317"/>
      <x:c r="J559" s="317" t="s">
        <x:v>2061</x:v>
      </x:c>
      <x:c r="K559" s="322">
        <x:v>5472.8000000000002</x:v>
      </x:c>
      <x:c r="L559" s="322"/>
      <x:c r="M559" s="322"/>
      <x:c r="N559" s="322">
        <x:v>5472.8000000000002</x:v>
      </x:c>
      <x:c r="O559" s="322"/>
      <x:c r="P559" s="322"/>
      <x:c r="Q559" s="322"/>
      <x:c r="R559" s="322">
        <x:v>5472.8000000000002</x:v>
      </x:c>
      <x:c r="S559" s="322"/>
      <x:c r="T559" s="218" t="s">
        <x:v>5046</x:v>
      </x:c>
    </x:row>
    <x:row r="560" spans="1:20" s="273" customFormat="1" hidden="1" customHeight="1">
      <x:c r="A560" s="486" t="s">
        <x:v>30</x:v>
      </x:c>
      <x:c r="B560" s="559" t="s">
        <x:v>5819</x:v>
      </x:c>
      <x:c r="C560" s="296" t="s">
        <x:v>2276</x:v>
      </x:c>
      <x:c r="D560" s="269">
        <x:f t="shared" si="68"/>
        <x:v>1500.4000000000001</x:v>
      </x:c>
      <x:c r="E560" s="317" t="s">
        <x:v>1993</x:v>
      </x:c>
      <x:c r="F560" s="317" t="s">
        <x:v>2217</x:v>
      </x:c>
      <x:c r="G560" s="317" t="s">
        <x:v>2262</x:v>
      </x:c>
      <x:c r="H560" s="317" t="s">
        <x:v>3237</x:v>
      </x:c>
      <x:c r="I560" s="317"/>
      <x:c r="J560" s="317" t="s">
        <x:v>2262</x:v>
      </x:c>
      <x:c r="K560" s="517"/>
      <x:c r="L560" s="517"/>
      <x:c r="M560" s="322">
        <x:v>1500.4000000000001</x:v>
      </x:c>
      <x:c r="N560" s="322"/>
      <x:c r="O560" s="322">
        <x:v>1500.4000000000001</x:v>
      </x:c>
      <x:c r="P560" s="322"/>
      <x:c r="Q560" s="322"/>
      <x:c r="R560" s="322">
        <x:v>1500.4000000000001</x:v>
      </x:c>
      <x:c r="S560" s="322"/>
      <x:c r="T560" s="218" t="s">
        <x:v>5049</x:v>
      </x:c>
    </x:row>
    <x:row r="561" spans="1:20" s="273" customFormat="1" hidden="1" customHeight="1">
      <x:c r="A561" s="486" t="s">
        <x:v>30</x:v>
      </x:c>
      <x:c r="B561" s="558" t="s">
        <x:v>697</x:v>
      </x:c>
      <x:c r="C561" s="296" t="s">
        <x:v>2167</x:v>
      </x:c>
      <x:c r="D561" s="269">
        <x:f t="shared" si="68"/>
        <x:v>2582</x:v>
      </x:c>
      <x:c r="E561" s="298" t="s">
        <x:v>4038</x:v>
      </x:c>
      <x:c r="F561" s="298" t="s">
        <x:v>2252</x:v>
      </x:c>
      <x:c r="G561" s="298" t="s">
        <x:v>2265</x:v>
      </x:c>
      <x:c r="H561" s="298"/>
      <x:c r="I561" s="298"/>
      <x:c r="J561" s="298" t="s">
        <x:v>2235</x:v>
      </x:c>
      <x:c r="K561" s="322">
        <x:v>2582</x:v>
      </x:c>
      <x:c r="L561" s="517"/>
      <x:c r="M561" s="322"/>
      <x:c r="N561" s="322">
        <x:v>2582</x:v>
      </x:c>
      <x:c r="O561" s="322"/>
      <x:c r="P561" s="322"/>
      <x:c r="Q561" s="322"/>
      <x:c r="R561" s="322">
        <x:v>2582</x:v>
      </x:c>
      <x:c r="S561" s="322"/>
      <x:c r="T561" s="218" t="s">
        <x:v>691</x:v>
      </x:c>
    </x:row>
    <x:row r="562" spans="1:20" s="273" customFormat="1" hidden="1" customHeight="1">
      <x:c r="A562" s="486" t="s">
        <x:v>30</x:v>
      </x:c>
      <x:c r="B562" s="558" t="s">
        <x:v>671</x:v>
      </x:c>
      <x:c r="C562" s="296" t="s">
        <x:v>3804</x:v>
      </x:c>
      <x:c r="D562" s="269">
        <x:f t="shared" si="68"/>
        <x:v>1693.4000000000001</x:v>
      </x:c>
      <x:c r="E562" s="317" t="s">
        <x:v>2056</x:v>
      </x:c>
      <x:c r="F562" s="317" t="s">
        <x:v>4473</x:v>
      </x:c>
      <x:c r="G562" s="317"/>
      <x:c r="H562" s="317" t="s">
        <x:v>2056</x:v>
      </x:c>
      <x:c r="I562" s="317"/>
      <x:c r="J562" s="317" t="s">
        <x:v>4473</x:v>
      </x:c>
      <x:c r="K562" s="322">
        <x:v>1693.4000000000001</x:v>
      </x:c>
      <x:c r="L562" s="322"/>
      <x:c r="M562" s="322"/>
      <x:c r="N562" s="322">
        <x:v>1693.4000000000001</x:v>
      </x:c>
      <x:c r="O562" s="322"/>
      <x:c r="P562" s="322"/>
      <x:c r="Q562" s="322"/>
      <x:c r="R562" s="322">
        <x:v>1693.4000000000001</x:v>
      </x:c>
      <x:c r="S562" s="322"/>
      <x:c r="T562" s="218" t="s">
        <x:v>966</x:v>
      </x:c>
    </x:row>
    <x:row r="563" spans="1:20" s="273" customFormat="1" hidden="1" customHeight="1">
      <x:c r="A563" s="486" t="s">
        <x:v>30</x:v>
      </x:c>
      <x:c r="B563" s="558" t="s">
        <x:v>766</x:v>
      </x:c>
      <x:c r="C563" s="296" t="s">
        <x:v>4560</x:v>
      </x:c>
      <x:c r="D563" s="269">
        <x:f t="shared" si="68"/>
        <x:v>9133.2000000000007</x:v>
      </x:c>
      <x:c r="E563" s="317" t="s">
        <x:v>2056</x:v>
      </x:c>
      <x:c r="F563" s="317" t="s">
        <x:v>2271</x:v>
      </x:c>
      <x:c r="G563" s="317"/>
      <x:c r="H563" s="317" t="s">
        <x:v>2056</x:v>
      </x:c>
      <x:c r="I563" s="317"/>
      <x:c r="J563" s="317" t="s">
        <x:v>2271</x:v>
      </x:c>
      <x:c r="K563" s="322">
        <x:v>9133.2000000000007</x:v>
      </x:c>
      <x:c r="L563" s="322"/>
      <x:c r="M563" s="322"/>
      <x:c r="N563" s="322">
        <x:v>9133.2000000000007</x:v>
      </x:c>
      <x:c r="O563" s="322"/>
      <x:c r="P563" s="322"/>
      <x:c r="Q563" s="322"/>
      <x:c r="R563" s="322">
        <x:v>9133.2000000000007</x:v>
      </x:c>
      <x:c r="S563" s="322"/>
      <x:c r="T563" s="218" t="s">
        <x:v>966</x:v>
      </x:c>
    </x:row>
    <x:row r="564" spans="1:20" s="273" customFormat="1" hidden="1" customHeight="1">
      <x:c r="A564" s="486" t="s">
        <x:v>30</x:v>
      </x:c>
      <x:c r="B564" s="498" t="s">
        <x:v>2248</x:v>
      </x:c>
      <x:c r="C564" s="296" t="s">
        <x:v>3120</x:v>
      </x:c>
      <x:c r="D564" s="269">
        <x:f t="shared" si="68"/>
        <x:v>7291.6999999999998</x:v>
      </x:c>
      <x:c r="E564" s="298" t="s">
        <x:v>1998</x:v>
      </x:c>
      <x:c r="F564" s="521" t="s">
        <x:v>1979</x:v>
      </x:c>
      <x:c r="G564" s="298" t="s">
        <x:v>2372</x:v>
      </x:c>
      <x:c r="H564" s="317" t="s">
        <x:v>523</x:v>
      </x:c>
      <x:c r="I564" s="298"/>
      <x:c r="J564" s="298" t="s">
        <x:v>5247</x:v>
      </x:c>
      <x:c r="K564" s="517"/>
      <x:c r="L564" s="517"/>
      <x:c r="M564" s="322">
        <x:v>7291.6999999999998</x:v>
      </x:c>
      <x:c r="N564" s="322"/>
      <x:c r="O564" s="322">
        <x:v>7291.6999999999998</x:v>
      </x:c>
      <x:c r="P564" s="322"/>
      <x:c r="Q564" s="322"/>
      <x:c r="R564" s="322">
        <x:v>7291.6999999999998</x:v>
      </x:c>
      <x:c r="S564" s="322"/>
      <x:c r="T564" s="217" t="s">
        <x:v>5275</x:v>
      </x:c>
    </x:row>
    <x:row r="565" spans="1:20" s="273" customFormat="1" hidden="1" customHeight="1">
      <x:c r="A565" s="486" t="s">
        <x:v>30</x:v>
      </x:c>
      <x:c r="B565" s="498" t="s">
        <x:v>5896</x:v>
      </x:c>
      <x:c r="C565" s="296" t="s">
        <x:v>5008</x:v>
      </x:c>
      <x:c r="D565" s="269" t="str">
        <x:f t="shared" si="68"/>
        <x:v>오답</x:v>
      </x:c>
      <x:c r="E565" s="317" t="s">
        <x:v>2254</x:v>
      </x:c>
      <x:c r="F565" s="321"/>
      <x:c r="G565" s="321"/>
      <x:c r="H565" s="321"/>
      <x:c r="I565" s="321"/>
      <x:c r="J565" s="317" t="s">
        <x:v>1034</x:v>
      </x:c>
      <x:c r="K565" s="517">
        <x:v>1600</x:v>
      </x:c>
      <x:c r="L565" s="560"/>
      <x:c r="M565" s="517"/>
      <x:c r="N565" s="322"/>
      <x:c r="O565" s="517"/>
      <x:c r="P565" s="322"/>
      <x:c r="Q565" s="517">
        <x:v>1600</x:v>
      </x:c>
      <x:c r="R565" s="517"/>
      <x:c r="S565" s="517">
        <x:v>1600</x:v>
      </x:c>
      <x:c r="T565" s="218" t="s">
        <x:v>2229</x:v>
      </x:c>
    </x:row>
    <x:row r="566" spans="1:20" s="273" customFormat="1" hidden="1" customHeight="1">
      <x:c r="A566" s="486" t="s">
        <x:v>30</x:v>
      </x:c>
      <x:c r="B566" s="558" t="s">
        <x:v>705</x:v>
      </x:c>
      <x:c r="C566" s="296" t="s">
        <x:v>5035</x:v>
      </x:c>
      <x:c r="D566" s="269">
        <x:f t="shared" si="68"/>
        <x:v>2113.3000000000002</x:v>
      </x:c>
      <x:c r="E566" s="317" t="s">
        <x:v>2255</x:v>
      </x:c>
      <x:c r="F566" s="317" t="s">
        <x:v>4146</x:v>
      </x:c>
      <x:c r="G566" s="317"/>
      <x:c r="H566" s="317" t="s">
        <x:v>2255</x:v>
      </x:c>
      <x:c r="I566" s="317"/>
      <x:c r="J566" s="317" t="s">
        <x:v>361</x:v>
      </x:c>
      <x:c r="K566" s="322">
        <x:v>2113.3000000000002</x:v>
      </x:c>
      <x:c r="L566" s="322"/>
      <x:c r="M566" s="322"/>
      <x:c r="N566" s="322">
        <x:v>2113.3000000000002</x:v>
      </x:c>
      <x:c r="O566" s="322"/>
      <x:c r="P566" s="322"/>
      <x:c r="Q566" s="322"/>
      <x:c r="R566" s="322">
        <x:v>2113.3000000000002</x:v>
      </x:c>
      <x:c r="S566" s="322"/>
      <x:c r="T566" s="218" t="s">
        <x:v>5010</x:v>
      </x:c>
    </x:row>
    <x:row r="567" spans="1:20" s="273" customFormat="1" hidden="1" customHeight="1">
      <x:c r="A567" s="486" t="s">
        <x:v>30</x:v>
      </x:c>
      <x:c r="B567" s="558" t="s">
        <x:v>2627</x:v>
      </x:c>
      <x:c r="C567" s="296" t="s">
        <x:v>2222</x:v>
      </x:c>
      <x:c r="D567" s="269">
        <x:f t="shared" si="68"/>
        <x:v>1628.7</x:v>
      </x:c>
      <x:c r="E567" s="317" t="s">
        <x:v>2041</x:v>
      </x:c>
      <x:c r="F567" s="317"/>
      <x:c r="G567" s="317"/>
      <x:c r="H567" s="317"/>
      <x:c r="I567" s="317"/>
      <x:c r="J567" s="317" t="s">
        <x:v>1003</x:v>
      </x:c>
      <x:c r="K567" s="322">
        <x:v>1628.7</x:v>
      </x:c>
      <x:c r="L567" s="322"/>
      <x:c r="M567" s="322"/>
      <x:c r="N567" s="322">
        <x:v>1628.7</x:v>
      </x:c>
      <x:c r="O567" s="322"/>
      <x:c r="P567" s="322"/>
      <x:c r="Q567" s="322"/>
      <x:c r="R567" s="322">
        <x:v>1628.7</x:v>
      </x:c>
      <x:c r="S567" s="322"/>
      <x:c r="T567" s="218" t="s">
        <x:v>751</x:v>
      </x:c>
    </x:row>
    <x:row r="568" spans="1:20" s="273" customFormat="1" hidden="1" customHeight="1">
      <x:c r="A568" s="486" t="s">
        <x:v>30</x:v>
      </x:c>
      <x:c r="B568" s="558" t="s">
        <x:v>726</x:v>
      </x:c>
      <x:c r="C568" s="296" t="s">
        <x:v>991</x:v>
      </x:c>
      <x:c r="D568" s="269">
        <x:f t="shared" si="68"/>
        <x:v>7724.1000000000004</x:v>
      </x:c>
      <x:c r="E568" s="317" t="s">
        <x:v>2255</x:v>
      </x:c>
      <x:c r="F568" s="317" t="s">
        <x:v>4146</x:v>
      </x:c>
      <x:c r="G568" s="317"/>
      <x:c r="H568" s="317" t="s">
        <x:v>4146</x:v>
      </x:c>
      <x:c r="I568" s="317"/>
      <x:c r="J568" s="317" t="s">
        <x:v>4146</x:v>
      </x:c>
      <x:c r="K568" s="322">
        <x:v>7724.1000000000004</x:v>
      </x:c>
      <x:c r="L568" s="322"/>
      <x:c r="M568" s="322"/>
      <x:c r="N568" s="322">
        <x:v>7724.1000000000004</x:v>
      </x:c>
      <x:c r="O568" s="322"/>
      <x:c r="P568" s="322"/>
      <x:c r="Q568" s="322"/>
      <x:c r="R568" s="322">
        <x:v>7724.1000000000004</x:v>
      </x:c>
      <x:c r="S568" s="322"/>
      <x:c r="T568" s="218" t="s">
        <x:v>5010</x:v>
      </x:c>
    </x:row>
    <x:row r="569" spans="1:20" s="273" customFormat="1" hidden="1" customHeight="1">
      <x:c r="A569" s="486" t="s">
        <x:v>30</x:v>
      </x:c>
      <x:c r="B569" s="558" t="s">
        <x:v>747</x:v>
      </x:c>
      <x:c r="C569" s="296" t="s">
        <x:v>992</x:v>
      </x:c>
      <x:c r="D569" s="269">
        <x:f t="shared" si="68"/>
        <x:v>3239.3000000000002</x:v>
      </x:c>
      <x:c r="E569" s="317" t="s">
        <x:v>2056</x:v>
      </x:c>
      <x:c r="F569" s="317" t="s">
        <x:v>2271</x:v>
      </x:c>
      <x:c r="G569" s="317"/>
      <x:c r="H569" s="317" t="s">
        <x:v>2056</x:v>
      </x:c>
      <x:c r="I569" s="317"/>
      <x:c r="J569" s="317" t="s">
        <x:v>2271</x:v>
      </x:c>
      <x:c r="K569" s="322">
        <x:v>3239.3000000000002</x:v>
      </x:c>
      <x:c r="L569" s="322"/>
      <x:c r="M569" s="322"/>
      <x:c r="N569" s="322">
        <x:v>3239.3000000000002</x:v>
      </x:c>
      <x:c r="O569" s="322"/>
      <x:c r="P569" s="322"/>
      <x:c r="Q569" s="322"/>
      <x:c r="R569" s="322">
        <x:v>3239.3000000000002</x:v>
      </x:c>
      <x:c r="S569" s="322"/>
      <x:c r="T569" s="218" t="s">
        <x:v>966</x:v>
      </x:c>
    </x:row>
    <x:row r="570" spans="1:20" s="273" customFormat="1" hidden="1" customHeight="1">
      <x:c r="A570" s="486" t="s">
        <x:v>30</x:v>
      </x:c>
      <x:c r="B570" s="558" t="s">
        <x:v>706</x:v>
      </x:c>
      <x:c r="C570" s="296" t="s">
        <x:v>926</x:v>
      </x:c>
      <x:c r="D570" s="269">
        <x:f t="shared" si="68"/>
        <x:v>1550.3</x:v>
      </x:c>
      <x:c r="E570" s="317" t="s">
        <x:v>2295</x:v>
      </x:c>
      <x:c r="F570" s="317" t="s">
        <x:v>2238</x:v>
      </x:c>
      <x:c r="G570" s="317"/>
      <x:c r="H570" s="317" t="s">
        <x:v>2295</x:v>
      </x:c>
      <x:c r="I570" s="317"/>
      <x:c r="J570" s="317" t="s">
        <x:v>2238</x:v>
      </x:c>
      <x:c r="K570" s="322">
        <x:v>1550.3</x:v>
      </x:c>
      <x:c r="L570" s="322"/>
      <x:c r="M570" s="322"/>
      <x:c r="N570" s="322">
        <x:v>1550.3</x:v>
      </x:c>
      <x:c r="O570" s="322"/>
      <x:c r="P570" s="322"/>
      <x:c r="Q570" s="322"/>
      <x:c r="R570" s="322">
        <x:v>1550.3</x:v>
      </x:c>
      <x:c r="S570" s="322"/>
      <x:c r="T570" s="218" t="s">
        <x:v>5030</x:v>
      </x:c>
    </x:row>
    <x:row r="571" spans="1:20" s="273" customFormat="1" hidden="1" customHeight="1">
      <x:c r="A571" s="486" t="s">
        <x:v>30</x:v>
      </x:c>
      <x:c r="B571" s="498" t="s">
        <x:v>4501</x:v>
      </x:c>
      <x:c r="C571" s="296" t="s">
        <x:v>3962</x:v>
      </x:c>
      <x:c r="D571" s="269">
        <x:f t="shared" si="68"/>
        <x:v>3168.8000000000002</x:v>
      </x:c>
      <x:c r="E571" s="317" t="s">
        <x:v>436</x:v>
      </x:c>
      <x:c r="F571" s="317" t="s">
        <x:v>2128</x:v>
      </x:c>
      <x:c r="G571" s="317"/>
      <x:c r="H571" s="317" t="s">
        <x:v>436</x:v>
      </x:c>
      <x:c r="I571" s="317"/>
      <x:c r="J571" s="317" t="s">
        <x:v>2128</x:v>
      </x:c>
      <x:c r="K571" s="322">
        <x:v>3168.8000000000002</x:v>
      </x:c>
      <x:c r="L571" s="322"/>
      <x:c r="M571" s="322"/>
      <x:c r="N571" s="322">
        <x:v>3168.8000000000002</x:v>
      </x:c>
      <x:c r="O571" s="322"/>
      <x:c r="P571" s="322"/>
      <x:c r="Q571" s="322"/>
      <x:c r="R571" s="322">
        <x:v>3168.8000000000002</x:v>
      </x:c>
      <x:c r="S571" s="322"/>
      <x:c r="T571" s="218" t="s">
        <x:v>999</x:v>
      </x:c>
    </x:row>
    <x:row r="572" spans="1:20" s="273" customFormat="1" hidden="1" customHeight="1">
      <x:c r="A572" s="486" t="s">
        <x:v>30</x:v>
      </x:c>
      <x:c r="B572" s="498" t="s">
        <x:v>1005</x:v>
      </x:c>
      <x:c r="C572" s="296" t="s">
        <x:v>993</x:v>
      </x:c>
      <x:c r="D572" s="269">
        <x:f t="shared" si="68"/>
        <x:v>662.5</x:v>
      </x:c>
      <x:c r="E572" s="317" t="s">
        <x:v>2219</x:v>
      </x:c>
      <x:c r="F572" s="317" t="s">
        <x:v>2259</x:v>
      </x:c>
      <x:c r="G572" s="317"/>
      <x:c r="H572" s="317" t="s">
        <x:v>2219</x:v>
      </x:c>
      <x:c r="I572" s="317"/>
      <x:c r="J572" s="317" t="s">
        <x:v>3988</x:v>
      </x:c>
      <x:c r="K572" s="322">
        <x:v>662.5</x:v>
      </x:c>
      <x:c r="L572" s="322"/>
      <x:c r="M572" s="322"/>
      <x:c r="N572" s="322">
        <x:v>662.5</x:v>
      </x:c>
      <x:c r="O572" s="322"/>
      <x:c r="P572" s="322"/>
      <x:c r="Q572" s="322"/>
      <x:c r="R572" s="322">
        <x:v>662.5</x:v>
      </x:c>
      <x:c r="S572" s="322"/>
      <x:c r="T572" s="218" t="s">
        <x:v>4116</x:v>
      </x:c>
    </x:row>
    <x:row r="573" spans="1:20" s="273" customFormat="1" hidden="1" customHeight="1">
      <x:c r="A573" s="486" t="s">
        <x:v>30</x:v>
      </x:c>
      <x:c r="B573" s="558" t="s">
        <x:v>2630</x:v>
      </x:c>
      <x:c r="C573" s="296" t="s">
        <x:v>4096</x:v>
      </x:c>
      <x:c r="D573" s="269">
        <x:f t="shared" si="68"/>
        <x:v>1513.8</x:v>
      </x:c>
      <x:c r="E573" s="317" t="s">
        <x:v>2056</x:v>
      </x:c>
      <x:c r="F573" s="317" t="s">
        <x:v>2271</x:v>
      </x:c>
      <x:c r="G573" s="317"/>
      <x:c r="H573" s="317" t="s">
        <x:v>2056</x:v>
      </x:c>
      <x:c r="I573" s="317"/>
      <x:c r="J573" s="317" t="s">
        <x:v>2271</x:v>
      </x:c>
      <x:c r="K573" s="322">
        <x:v>1513.8</x:v>
      </x:c>
      <x:c r="L573" s="322"/>
      <x:c r="M573" s="322"/>
      <x:c r="N573" s="322">
        <x:v>1513.8</x:v>
      </x:c>
      <x:c r="O573" s="322"/>
      <x:c r="P573" s="322"/>
      <x:c r="Q573" s="322"/>
      <x:c r="R573" s="322">
        <x:v>1513.8</x:v>
      </x:c>
      <x:c r="S573" s="322"/>
      <x:c r="T573" s="218" t="s">
        <x:v>966</x:v>
      </x:c>
    </x:row>
    <x:row r="574" spans="1:20" s="273" customFormat="1" hidden="1" customHeight="1">
      <x:c r="A574" s="486" t="s">
        <x:v>30</x:v>
      </x:c>
      <x:c r="B574" s="558" t="s">
        <x:v>741</x:v>
      </x:c>
      <x:c r="C574" s="296" t="s">
        <x:v>4012</x:v>
      </x:c>
      <x:c r="D574" s="269">
        <x:f t="shared" si="68"/>
        <x:v>2200.3000000000002</x:v>
      </x:c>
      <x:c r="E574" s="317" t="s">
        <x:v>2295</x:v>
      </x:c>
      <x:c r="F574" s="317" t="s">
        <x:v>2238</x:v>
      </x:c>
      <x:c r="G574" s="317"/>
      <x:c r="H574" s="317" t="s">
        <x:v>2295</x:v>
      </x:c>
      <x:c r="I574" s="317"/>
      <x:c r="J574" s="317" t="s">
        <x:v>2238</x:v>
      </x:c>
      <x:c r="K574" s="322">
        <x:v>2200.3000000000002</x:v>
      </x:c>
      <x:c r="L574" s="322"/>
      <x:c r="M574" s="322"/>
      <x:c r="N574" s="322">
        <x:v>2200.3000000000002</x:v>
      </x:c>
      <x:c r="O574" s="322"/>
      <x:c r="P574" s="322"/>
      <x:c r="Q574" s="322"/>
      <x:c r="R574" s="322">
        <x:v>2200.3000000000002</x:v>
      </x:c>
      <x:c r="S574" s="322"/>
      <x:c r="T574" s="218" t="s">
        <x:v>5030</x:v>
      </x:c>
    </x:row>
    <x:row r="575" spans="1:20" s="273" customFormat="1" hidden="1" customHeight="1">
      <x:c r="A575" s="486" t="s">
        <x:v>30</x:v>
      </x:c>
      <x:c r="B575" s="558" t="s">
        <x:v>710</x:v>
      </x:c>
      <x:c r="C575" s="296" t="s">
        <x:v>5031</x:v>
      </x:c>
      <x:c r="D575" s="269">
        <x:f t="shared" si="68"/>
        <x:v>1782.5999999999999</x:v>
      </x:c>
      <x:c r="E575" s="317" t="s">
        <x:v>2255</x:v>
      </x:c>
      <x:c r="F575" s="317" t="s">
        <x:v>4146</x:v>
      </x:c>
      <x:c r="G575" s="317"/>
      <x:c r="H575" s="317" t="s">
        <x:v>2255</x:v>
      </x:c>
      <x:c r="I575" s="317"/>
      <x:c r="J575" s="317" t="s">
        <x:v>4146</x:v>
      </x:c>
      <x:c r="K575" s="322">
        <x:v>1782.5999999999999</x:v>
      </x:c>
      <x:c r="L575" s="322"/>
      <x:c r="M575" s="322"/>
      <x:c r="N575" s="322">
        <x:v>1782.5999999999999</x:v>
      </x:c>
      <x:c r="O575" s="322"/>
      <x:c r="P575" s="322"/>
      <x:c r="Q575" s="322"/>
      <x:c r="R575" s="322">
        <x:v>1782.5999999999999</x:v>
      </x:c>
      <x:c r="S575" s="322"/>
      <x:c r="T575" s="218" t="s">
        <x:v>5010</x:v>
      </x:c>
    </x:row>
    <x:row r="576" spans="1:20" s="273" customFormat="1" hidden="1" customHeight="1">
      <x:c r="A576" s="486" t="s">
        <x:v>30</x:v>
      </x:c>
      <x:c r="B576" s="558" t="s">
        <x:v>2609</x:v>
      </x:c>
      <x:c r="C576" s="296" t="s">
        <x:v>5024</x:v>
      </x:c>
      <x:c r="D576" s="269">
        <x:f t="shared" si="68"/>
        <x:v>1474.4000000000001</x:v>
      </x:c>
      <x:c r="E576" s="317" t="s">
        <x:v>4092</x:v>
      </x:c>
      <x:c r="F576" s="321"/>
      <x:c r="G576" s="321"/>
      <x:c r="H576" s="321"/>
      <x:c r="I576" s="321"/>
      <x:c r="J576" s="317" t="s">
        <x:v>2243</x:v>
      </x:c>
      <x:c r="K576" s="322">
        <x:v>1474.4000000000001</x:v>
      </x:c>
      <x:c r="L576" s="322"/>
      <x:c r="M576" s="322"/>
      <x:c r="N576" s="322">
        <x:v>1474.4000000000001</x:v>
      </x:c>
      <x:c r="O576" s="322"/>
      <x:c r="P576" s="322"/>
      <x:c r="Q576" s="322"/>
      <x:c r="R576" s="322">
        <x:v>1474.4000000000001</x:v>
      </x:c>
      <x:c r="S576" s="322"/>
      <x:c r="T576" s="218" t="s">
        <x:v>5004</x:v>
      </x:c>
    </x:row>
    <x:row r="577" spans="1:20" s="273" customFormat="1" hidden="1" customHeight="1">
      <x:c r="A577" s="486" t="s">
        <x:v>30</x:v>
      </x:c>
      <x:c r="B577" s="558" t="s">
        <x:v>648</x:v>
      </x:c>
      <x:c r="C577" s="296" t="s">
        <x:v>997</x:v>
      </x:c>
      <x:c r="D577" s="269">
        <x:f t="shared" si="68"/>
        <x:v>3179.9000000000001</x:v>
      </x:c>
      <x:c r="E577" s="317" t="s">
        <x:v>2032</x:v>
      </x:c>
      <x:c r="F577" s="317" t="s">
        <x:v>2280</x:v>
      </x:c>
      <x:c r="G577" s="317"/>
      <x:c r="H577" s="317"/>
      <x:c r="I577" s="317"/>
      <x:c r="J577" s="317" t="s">
        <x:v>2239</x:v>
      </x:c>
      <x:c r="K577" s="322">
        <x:v>3179.9000000000001</x:v>
      </x:c>
      <x:c r="L577" s="322"/>
      <x:c r="M577" s="561"/>
      <x:c r="N577" s="322">
        <x:v>3179.9000000000001</x:v>
      </x:c>
      <x:c r="O577" s="322"/>
      <x:c r="P577" s="322"/>
      <x:c r="Q577" s="322"/>
      <x:c r="R577" s="322">
        <x:v>3179.9000000000001</x:v>
      </x:c>
      <x:c r="S577" s="561"/>
      <x:c r="T577" s="218" t="s">
        <x:v>5048</x:v>
      </x:c>
    </x:row>
    <x:row r="578" spans="1:20" s="273" customFormat="1" hidden="1" customHeight="1">
      <x:c r="A578" s="486" t="s">
        <x:v>30</x:v>
      </x:c>
      <x:c r="B578" s="558" t="s">
        <x:v>759</x:v>
      </x:c>
      <x:c r="C578" s="296" t="s">
        <x:v>5037</x:v>
      </x:c>
      <x:c r="D578" s="269">
        <x:f t="shared" si="68"/>
        <x:v>2076.3000000000002</x:v>
      </x:c>
      <x:c r="E578" s="317" t="s">
        <x:v>2255</x:v>
      </x:c>
      <x:c r="F578" s="317" t="s">
        <x:v>4146</x:v>
      </x:c>
      <x:c r="G578" s="317"/>
      <x:c r="H578" s="317" t="s">
        <x:v>2255</x:v>
      </x:c>
      <x:c r="I578" s="317"/>
      <x:c r="J578" s="317" t="s">
        <x:v>3908</x:v>
      </x:c>
      <x:c r="K578" s="322">
        <x:v>2076.3000000000002</x:v>
      </x:c>
      <x:c r="L578" s="322"/>
      <x:c r="M578" s="322"/>
      <x:c r="N578" s="322">
        <x:v>2076.3000000000002</x:v>
      </x:c>
      <x:c r="O578" s="322"/>
      <x:c r="P578" s="322"/>
      <x:c r="Q578" s="322"/>
      <x:c r="R578" s="322">
        <x:v>2076.3000000000002</x:v>
      </x:c>
      <x:c r="S578" s="322"/>
      <x:c r="T578" s="218" t="s">
        <x:v>5010</x:v>
      </x:c>
    </x:row>
    <x:row r="579" spans="1:20" s="273" customFormat="1" hidden="1" customHeight="1">
      <x:c r="A579" s="486" t="s">
        <x:v>30</x:v>
      </x:c>
      <x:c r="B579" s="498" t="s">
        <x:v>925</x:v>
      </x:c>
      <x:c r="C579" s="296" t="s">
        <x:v>4515</x:v>
      </x:c>
      <x:c r="D579" s="269">
        <x:f t="shared" si="68"/>
        <x:v>3394.9000000000001</x:v>
      </x:c>
      <x:c r="E579" s="317" t="s">
        <x:v>436</x:v>
      </x:c>
      <x:c r="F579" s="317" t="s">
        <x:v>2128</x:v>
      </x:c>
      <x:c r="G579" s="317"/>
      <x:c r="H579" s="317" t="s">
        <x:v>436</x:v>
      </x:c>
      <x:c r="I579" s="317"/>
      <x:c r="J579" s="317" t="s">
        <x:v>2128</x:v>
      </x:c>
      <x:c r="K579" s="322">
        <x:v>3394.9000000000001</x:v>
      </x:c>
      <x:c r="L579" s="322"/>
      <x:c r="M579" s="322"/>
      <x:c r="N579" s="322">
        <x:v>3394.9000000000001</x:v>
      </x:c>
      <x:c r="O579" s="322"/>
      <x:c r="P579" s="322"/>
      <x:c r="Q579" s="322"/>
      <x:c r="R579" s="322">
        <x:v>3394.9000000000001</x:v>
      </x:c>
      <x:c r="S579" s="322"/>
      <x:c r="T579" s="218" t="s">
        <x:v>999</x:v>
      </x:c>
    </x:row>
    <x:row r="580" spans="1:20" s="273" customFormat="1" hidden="1" customHeight="1">
      <x:c r="A580" s="486" t="s">
        <x:v>30</x:v>
      </x:c>
      <x:c r="B580" s="558" t="s">
        <x:v>774</x:v>
      </x:c>
      <x:c r="C580" s="296" t="s">
        <x:v>326</x:v>
      </x:c>
      <x:c r="D580" s="269">
        <x:f t="shared" si="68"/>
        <x:v>2031.4000000000001</x:v>
      </x:c>
      <x:c r="E580" s="317" t="s">
        <x:v>2255</x:v>
      </x:c>
      <x:c r="F580" s="317" t="s">
        <x:v>4146</x:v>
      </x:c>
      <x:c r="G580" s="317"/>
      <x:c r="H580" s="317" t="s">
        <x:v>4146</x:v>
      </x:c>
      <x:c r="I580" s="317"/>
      <x:c r="J580" s="317" t="s">
        <x:v>4527</x:v>
      </x:c>
      <x:c r="K580" s="322">
        <x:v>2031.4000000000001</x:v>
      </x:c>
      <x:c r="L580" s="322"/>
      <x:c r="M580" s="322"/>
      <x:c r="N580" s="322">
        <x:v>2031.4000000000001</x:v>
      </x:c>
      <x:c r="O580" s="322"/>
      <x:c r="P580" s="322"/>
      <x:c r="Q580" s="322"/>
      <x:c r="R580" s="322">
        <x:v>2031.4000000000001</x:v>
      </x:c>
      <x:c r="S580" s="322"/>
      <x:c r="T580" s="218" t="s">
        <x:v>5010</x:v>
      </x:c>
    </x:row>
    <x:row r="581" spans="1:20" s="273" customFormat="1" hidden="1" customHeight="1">
      <x:c r="A581" s="486" t="s">
        <x:v>30</x:v>
      </x:c>
      <x:c r="B581" s="558" t="s">
        <x:v>748</x:v>
      </x:c>
      <x:c r="C581" s="296" t="s">
        <x:v>986</x:v>
      </x:c>
      <x:c r="D581" s="269">
        <x:f t="shared" si="68"/>
        <x:v>1278.5</x:v>
      </x:c>
      <x:c r="E581" s="317" t="s">
        <x:v>2221</x:v>
      </x:c>
      <x:c r="F581" s="321"/>
      <x:c r="G581" s="321"/>
      <x:c r="H581" s="321"/>
      <x:c r="I581" s="321"/>
      <x:c r="J581" s="317" t="s">
        <x:v>974</x:v>
      </x:c>
      <x:c r="K581" s="322">
        <x:v>1278.5</x:v>
      </x:c>
      <x:c r="L581" s="322"/>
      <x:c r="M581" s="322"/>
      <x:c r="N581" s="322">
        <x:v>1278.5</x:v>
      </x:c>
      <x:c r="O581" s="322"/>
      <x:c r="P581" s="322"/>
      <x:c r="Q581" s="322"/>
      <x:c r="R581" s="322">
        <x:v>1278.5</x:v>
      </x:c>
      <x:c r="S581" s="322"/>
      <x:c r="T581" s="218" t="s">
        <x:v>1029</x:v>
      </x:c>
    </x:row>
    <x:row r="582" spans="1:20" s="273" customFormat="1" hidden="1" customHeight="1">
      <x:c r="A582" s="486" t="s">
        <x:v>30</x:v>
      </x:c>
      <x:c r="B582" s="558" t="s">
        <x:v>5083</x:v>
      </x:c>
      <x:c r="C582" s="296" t="s">
        <x:v>5812</x:v>
      </x:c>
      <x:c r="D582" s="269" t="str">
        <x:f t="shared" si="68"/>
        <x:v>오답</x:v>
      </x:c>
      <x:c r="E582" s="298" t="s">
        <x:v>2284</x:v>
      </x:c>
      <x:c r="F582" s="298" t="s">
        <x:v>2272</x:v>
      </x:c>
      <x:c r="G582" s="298" t="s">
        <x:v>5341</x:v>
      </x:c>
      <x:c r="H582" s="317" t="s">
        <x:v>21</x:v>
      </x:c>
      <x:c r="I582" s="298"/>
      <x:c r="J582" s="318"/>
      <x:c r="K582" s="517"/>
      <x:c r="L582" s="517"/>
      <x:c r="M582" s="322">
        <x:v>1471.8</x:v>
      </x:c>
      <x:c r="N582" s="322"/>
      <x:c r="O582" s="322"/>
      <x:c r="P582" s="322"/>
      <x:c r="Q582" s="322">
        <x:v>1471.8</x:v>
      </x:c>
      <x:c r="R582" s="322"/>
      <x:c r="S582" s="322">
        <x:v>1471.8</x:v>
      </x:c>
      <x:c r="T582" s="218" t="s">
        <x:v>6985</x:v>
      </x:c>
    </x:row>
    <x:row r="583" spans="1:20" s="273" customFormat="1" hidden="1" customHeight="1">
      <x:c r="A583" s="486" t="s">
        <x:v>30</x:v>
      </x:c>
      <x:c r="B583" s="558" t="s">
        <x:v>2455</x:v>
      </x:c>
      <x:c r="C583" s="296" t="s">
        <x:v>969</x:v>
      </x:c>
      <x:c r="D583" s="269">
        <x:f t="shared" si="68"/>
        <x:v>1652.8</x:v>
      </x:c>
      <x:c r="E583" s="317" t="s">
        <x:v>2219</x:v>
      </x:c>
      <x:c r="F583" s="317" t="s">
        <x:v>2259</x:v>
      </x:c>
      <x:c r="G583" s="317"/>
      <x:c r="H583" s="317" t="s">
        <x:v>2219</x:v>
      </x:c>
      <x:c r="I583" s="317"/>
      <x:c r="J583" s="317" t="s">
        <x:v>2290</x:v>
      </x:c>
      <x:c r="K583" s="322">
        <x:v>1652.8</x:v>
      </x:c>
      <x:c r="L583" s="322"/>
      <x:c r="M583" s="322"/>
      <x:c r="N583" s="322">
        <x:v>1652.8</x:v>
      </x:c>
      <x:c r="O583" s="322"/>
      <x:c r="P583" s="322"/>
      <x:c r="Q583" s="322"/>
      <x:c r="R583" s="322">
        <x:v>1652.8</x:v>
      </x:c>
      <x:c r="S583" s="322"/>
      <x:c r="T583" s="218" t="s">
        <x:v>4116</x:v>
      </x:c>
    </x:row>
    <x:row r="584" spans="1:20" s="273" customFormat="1" hidden="1" customHeight="1">
      <x:c r="A584" s="486" t="s">
        <x:v>30</x:v>
      </x:c>
      <x:c r="B584" s="484" t="s">
        <x:v>2444</x:v>
      </x:c>
      <x:c r="C584" s="296" t="s">
        <x:v>2294</x:v>
      </x:c>
      <x:c r="D584" s="269" t="str">
        <x:f t="shared" si="68"/>
        <x:v>오답</x:v>
      </x:c>
      <x:c r="E584" s="317" t="s">
        <x:v>2237</x:v>
      </x:c>
      <x:c r="F584" s="317" t="s">
        <x:v>2237</x:v>
      </x:c>
      <x:c r="G584" s="317" t="s">
        <x:v>21</x:v>
      </x:c>
      <x:c r="H584" s="317" t="s">
        <x:v>21</x:v>
      </x:c>
      <x:c r="I584" s="321"/>
      <x:c r="J584" s="321"/>
      <x:c r="K584" s="517"/>
      <x:c r="L584" s="517"/>
      <x:c r="M584" s="322">
        <x:v>5289</x:v>
      </x:c>
      <x:c r="N584" s="322"/>
      <x:c r="O584" s="322"/>
      <x:c r="P584" s="322"/>
      <x:c r="Q584" s="322">
        <x:v>5289</x:v>
      </x:c>
      <x:c r="R584" s="322"/>
      <x:c r="S584" s="322">
        <x:v>5289</x:v>
      </x:c>
      <x:c r="T584" s="218" t="s">
        <x:v>7009</x:v>
      </x:c>
    </x:row>
    <x:row r="585" spans="1:20" s="273" customFormat="1" hidden="1" customHeight="1">
      <x:c r="A585" s="486" t="s">
        <x:v>30</x:v>
      </x:c>
      <x:c r="B585" s="559" t="s">
        <x:v>6912</x:v>
      </x:c>
      <x:c r="C585" s="296" t="s">
        <x:v>2358</x:v>
      </x:c>
      <x:c r="D585" s="269">
        <x:f t="shared" ref="D585:D616" si="69">IF(SUM(K585:M585)=SUM(N585:O585),SUM(K585:M585),"오답")</x:f>
        <x:v>3655.1999999999998</x:v>
      </x:c>
      <x:c r="E585" s="317" t="s">
        <x:v>2269</x:v>
      </x:c>
      <x:c r="F585" s="317" t="s">
        <x:v>3201</x:v>
      </x:c>
      <x:c r="G585" s="317" t="s">
        <x:v>2227</x:v>
      </x:c>
      <x:c r="H585" s="317" t="s">
        <x:v>21</x:v>
      </x:c>
      <x:c r="I585" s="321"/>
      <x:c r="J585" s="317" t="s">
        <x:v>2227</x:v>
      </x:c>
      <x:c r="K585" s="517"/>
      <x:c r="L585" s="517"/>
      <x:c r="M585" s="322">
        <x:v>3655.1999999999998</x:v>
      </x:c>
      <x:c r="N585" s="322"/>
      <x:c r="O585" s="322">
        <x:v>3655.1999999999998</x:v>
      </x:c>
      <x:c r="P585" s="322"/>
      <x:c r="Q585" s="322"/>
      <x:c r="R585" s="322">
        <x:v>3655.1999999999998</x:v>
      </x:c>
      <x:c r="S585" s="322"/>
      <x:c r="T585" s="218" t="s">
        <x:v>6992</x:v>
      </x:c>
    </x:row>
    <x:row r="586" spans="1:20" s="273" customFormat="1" hidden="1" customHeight="1">
      <x:c r="A586" s="486" t="s">
        <x:v>30</x:v>
      </x:c>
      <x:c r="B586" s="558" t="s">
        <x:v>773</x:v>
      </x:c>
      <x:c r="C586" s="296" t="s">
        <x:v>1000</x:v>
      </x:c>
      <x:c r="D586" s="269">
        <x:f t="shared" si="69"/>
        <x:v>5590.1000000000004</x:v>
      </x:c>
      <x:c r="E586" s="317" t="s">
        <x:v>4122</x:v>
      </x:c>
      <x:c r="F586" s="317" t="s">
        <x:v>2044</x:v>
      </x:c>
      <x:c r="G586" s="317"/>
      <x:c r="H586" s="317"/>
      <x:c r="I586" s="317"/>
      <x:c r="J586" s="317" t="s">
        <x:v>2067</x:v>
      </x:c>
      <x:c r="K586" s="322">
        <x:v>5590.1000000000004</x:v>
      </x:c>
      <x:c r="L586" s="322"/>
      <x:c r="M586" s="322"/>
      <x:c r="N586" s="322">
        <x:v>5590.1000000000004</x:v>
      </x:c>
      <x:c r="O586" s="322"/>
      <x:c r="P586" s="322"/>
      <x:c r="Q586" s="322"/>
      <x:c r="R586" s="322">
        <x:v>5590.1000000000004</x:v>
      </x:c>
      <x:c r="S586" s="322"/>
      <x:c r="T586" s="218" t="s">
        <x:v>961</x:v>
      </x:c>
    </x:row>
    <x:row r="587" spans="1:20" s="273" customFormat="1" hidden="1" customHeight="1">
      <x:c r="A587" s="486" t="s">
        <x:v>30</x:v>
      </x:c>
      <x:c r="B587" s="312" t="s">
        <x:v>2634</x:v>
      </x:c>
      <x:c r="C587" s="296" t="s">
        <x:v>3494</x:v>
      </x:c>
      <x:c r="D587" s="269" t="str">
        <x:f t="shared" si="69"/>
        <x:v>오답</x:v>
      </x:c>
      <x:c r="E587" s="317" t="s">
        <x:v>3811</x:v>
      </x:c>
      <x:c r="F587" s="317" t="s">
        <x:v>5800</x:v>
      </x:c>
      <x:c r="G587" s="317" t="s">
        <x:v>3433</x:v>
      </x:c>
      <x:c r="H587" s="317" t="s">
        <x:v>21</x:v>
      </x:c>
      <x:c r="I587" s="321"/>
      <x:c r="J587" s="317"/>
      <x:c r="K587" s="515"/>
      <x:c r="L587" s="305"/>
      <x:c r="M587" s="305">
        <x:v>2854</x:v>
      </x:c>
      <x:c r="N587" s="305"/>
      <x:c r="O587" s="305"/>
      <x:c r="P587" s="305"/>
      <x:c r="Q587" s="305">
        <x:v>2854</x:v>
      </x:c>
      <x:c r="R587" s="305"/>
      <x:c r="S587" s="305">
        <x:v>2854</x:v>
      </x:c>
      <x:c r="T587" s="217" t="s">
        <x:v>6973</x:v>
      </x:c>
    </x:row>
    <x:row r="588" spans="1:20" s="273" customFormat="1" hidden="1" customHeight="1">
      <x:c r="A588" s="486" t="s">
        <x:v>30</x:v>
      </x:c>
      <x:c r="B588" s="484" t="s">
        <x:v>2468</x:v>
      </x:c>
      <x:c r="C588" s="296" t="s">
        <x:v>2267</x:v>
      </x:c>
      <x:c r="D588" s="269" t="str">
        <x:f t="shared" si="69"/>
        <x:v>오답</x:v>
      </x:c>
      <x:c r="E588" s="317" t="s">
        <x:v>1551</x:v>
      </x:c>
      <x:c r="F588" s="317" t="s">
        <x:v>1308</x:v>
      </x:c>
      <x:c r="G588" s="317" t="s">
        <x:v>2251</x:v>
      </x:c>
      <x:c r="H588" s="317" t="s">
        <x:v>21</x:v>
      </x:c>
      <x:c r="I588" s="317"/>
      <x:c r="J588" s="718" t="s">
        <x:v>2017</x:v>
      </x:c>
      <x:c r="K588" s="517"/>
      <x:c r="L588" s="517"/>
      <x:c r="M588" s="322">
        <x:v>4342</x:v>
      </x:c>
      <x:c r="N588" s="322"/>
      <x:c r="O588" s="322"/>
      <x:c r="P588" s="322"/>
      <x:c r="Q588" s="322">
        <x:v>4342</x:v>
      </x:c>
      <x:c r="R588" s="322"/>
      <x:c r="S588" s="322">
        <x:v>4342</x:v>
      </x:c>
      <x:c r="T588" s="218" t="s">
        <x:v>6949</x:v>
      </x:c>
    </x:row>
    <x:row r="589" spans="1:20" s="273" customFormat="1" hidden="1" customHeight="1">
      <x:c r="A589" s="486" t="s">
        <x:v>30</x:v>
      </x:c>
      <x:c r="B589" s="558" t="s">
        <x:v>733</x:v>
      </x:c>
      <x:c r="C589" s="296" t="s">
        <x:v>5045</x:v>
      </x:c>
      <x:c r="D589" s="269">
        <x:f t="shared" si="69"/>
        <x:v>3756</x:v>
      </x:c>
      <x:c r="E589" s="317" t="s">
        <x:v>4768</x:v>
      </x:c>
      <x:c r="F589" s="317" t="s">
        <x:v>3905</x:v>
      </x:c>
      <x:c r="G589" s="317"/>
      <x:c r="H589" s="317"/>
      <x:c r="I589" s="317"/>
      <x:c r="J589" s="317" t="s">
        <x:v>7400</x:v>
      </x:c>
      <x:c r="K589" s="322">
        <x:v>3756</x:v>
      </x:c>
      <x:c r="L589" s="322"/>
      <x:c r="M589" s="322"/>
      <x:c r="N589" s="322">
        <x:v>3756</x:v>
      </x:c>
      <x:c r="O589" s="322"/>
      <x:c r="P589" s="322"/>
      <x:c r="Q589" s="322"/>
      <x:c r="R589" s="322">
        <x:v>3756</x:v>
      </x:c>
      <x:c r="S589" s="322"/>
      <x:c r="T589" s="218" t="s">
        <x:v>5022</x:v>
      </x:c>
    </x:row>
    <x:row r="590" spans="1:20" s="273" customFormat="1" hidden="1" customHeight="1">
      <x:c r="A590" s="486" t="s">
        <x:v>30</x:v>
      </x:c>
      <x:c r="B590" s="558" t="s">
        <x:v>2617</x:v>
      </x:c>
      <x:c r="C590" s="296" t="s">
        <x:v>963</x:v>
      </x:c>
      <x:c r="D590" s="269">
        <x:f t="shared" si="69"/>
        <x:v>2403</x:v>
      </x:c>
      <x:c r="E590" s="317" t="s">
        <x:v>2295</x:v>
      </x:c>
      <x:c r="F590" s="317" t="s">
        <x:v>2238</x:v>
      </x:c>
      <x:c r="G590" s="317"/>
      <x:c r="H590" s="317" t="s">
        <x:v>2295</x:v>
      </x:c>
      <x:c r="I590" s="317"/>
      <x:c r="J590" s="317" t="s">
        <x:v>2238</x:v>
      </x:c>
      <x:c r="K590" s="322">
        <x:v>2403</x:v>
      </x:c>
      <x:c r="L590" s="322"/>
      <x:c r="M590" s="322"/>
      <x:c r="N590" s="322">
        <x:v>2403</x:v>
      </x:c>
      <x:c r="O590" s="322"/>
      <x:c r="P590" s="322"/>
      <x:c r="Q590" s="322"/>
      <x:c r="R590" s="322">
        <x:v>2403</x:v>
      </x:c>
      <x:c r="S590" s="322"/>
      <x:c r="T590" s="218" t="s">
        <x:v>5030</x:v>
      </x:c>
    </x:row>
    <x:row r="591" spans="1:20" s="273" customFormat="1" hidden="1" customHeight="1">
      <x:c r="A591" s="486" t="s">
        <x:v>30</x:v>
      </x:c>
      <x:c r="B591" s="498" t="s">
        <x:v>6976</x:v>
      </x:c>
      <x:c r="C591" s="296" t="s">
        <x:v>5051</x:v>
      </x:c>
      <x:c r="D591" s="269">
        <x:f t="shared" si="69"/>
        <x:v>1405.3</x:v>
      </x:c>
      <x:c r="E591" s="521" t="s">
        <x:v>4044</x:v>
      </x:c>
      <x:c r="F591" s="298" t="s">
        <x:v>3492</x:v>
      </x:c>
      <x:c r="G591" s="298" t="s">
        <x:v>5567</x:v>
      </x:c>
      <x:c r="H591" s="299" t="s">
        <x:v>1193</x:v>
      </x:c>
      <x:c r="I591" s="298"/>
      <x:c r="J591" s="318"/>
      <x:c r="K591" s="517"/>
      <x:c r="L591" s="517"/>
      <x:c r="M591" s="322">
        <x:v>1405.3</x:v>
      </x:c>
      <x:c r="N591" s="322"/>
      <x:c r="O591" s="322">
        <x:v>1405.3</x:v>
      </x:c>
      <x:c r="P591" s="322"/>
      <x:c r="Q591" s="322"/>
      <x:c r="R591" s="322">
        <x:v>1405.3</x:v>
      </x:c>
      <x:c r="S591" s="322"/>
      <x:c r="T591" s="218" t="s">
        <x:v>2268</x:v>
      </x:c>
    </x:row>
    <x:row r="592" spans="1:20" s="273" customFormat="1" hidden="1" customHeight="1">
      <x:c r="A592" s="486" t="s">
        <x:v>30</x:v>
      </x:c>
      <x:c r="B592" s="558" t="s">
        <x:v>704</x:v>
      </x:c>
      <x:c r="C592" s="296" t="s">
        <x:v>4103</x:v>
      </x:c>
      <x:c r="D592" s="269">
        <x:f t="shared" si="69"/>
        <x:v>4066.4000000000001</x:v>
      </x:c>
      <x:c r="E592" s="317" t="s">
        <x:v>2164</x:v>
      </x:c>
      <x:c r="F592" s="317" t="s">
        <x:v>2053</x:v>
      </x:c>
      <x:c r="G592" s="317"/>
      <x:c r="H592" s="317" t="s">
        <x:v>2053</x:v>
      </x:c>
      <x:c r="I592" s="317"/>
      <x:c r="J592" s="317" t="s">
        <x:v>2053</x:v>
      </x:c>
      <x:c r="K592" s="322">
        <x:v>4066.4000000000001</x:v>
      </x:c>
      <x:c r="L592" s="322"/>
      <x:c r="M592" s="322"/>
      <x:c r="N592" s="322">
        <x:v>4066.4000000000001</x:v>
      </x:c>
      <x:c r="O592" s="322"/>
      <x:c r="P592" s="322"/>
      <x:c r="Q592" s="322"/>
      <x:c r="R592" s="322">
        <x:v>4066.4000000000001</x:v>
      </x:c>
      <x:c r="S592" s="322"/>
      <x:c r="T592" s="218" t="s">
        <x:v>5843</x:v>
      </x:c>
    </x:row>
    <x:row r="593" spans="1:20" s="273" customFormat="1" hidden="1" customHeight="1">
      <x:c r="A593" s="486" t="s">
        <x:v>30</x:v>
      </x:c>
      <x:c r="B593" s="498" t="s">
        <x:v>980</x:v>
      </x:c>
      <x:c r="C593" s="296" t="s">
        <x:v>1985</x:v>
      </x:c>
      <x:c r="D593" s="269">
        <x:f t="shared" si="69"/>
        <x:v>2509.4000000000001</x:v>
      </x:c>
      <x:c r="E593" s="298" t="s">
        <x:v>2293</x:v>
      </x:c>
      <x:c r="F593" s="298" t="s">
        <x:v>3234</x:v>
      </x:c>
      <x:c r="G593" s="298" t="s">
        <x:v>3148</x:v>
      </x:c>
      <x:c r="H593" s="298" t="s">
        <x:v>1097</x:v>
      </x:c>
      <x:c r="I593" s="298"/>
      <x:c r="J593" s="298" t="s">
        <x:v>2296</x:v>
      </x:c>
      <x:c r="K593" s="517"/>
      <x:c r="L593" s="517"/>
      <x:c r="M593" s="322">
        <x:v>2509.4000000000001</x:v>
      </x:c>
      <x:c r="N593" s="322"/>
      <x:c r="O593" s="322">
        <x:v>2509.4000000000001</x:v>
      </x:c>
      <x:c r="P593" s="322"/>
      <x:c r="Q593" s="322"/>
      <x:c r="R593" s="322">
        <x:v>2509.4000000000001</x:v>
      </x:c>
      <x:c r="S593" s="322"/>
      <x:c r="T593" s="218" t="s">
        <x:v>6997</x:v>
      </x:c>
    </x:row>
    <x:row r="594" spans="1:20" s="273" customFormat="1" hidden="1" customHeight="1">
      <x:c r="A594" s="486" t="s">
        <x:v>30</x:v>
      </x:c>
      <x:c r="B594" s="498" t="s">
        <x:v>3993</x:v>
      </x:c>
      <x:c r="C594" s="296" t="s">
        <x:v>2007</x:v>
      </x:c>
      <x:c r="D594" s="269">
        <x:f t="shared" si="69"/>
        <x:v>3948.9000000000001</x:v>
      </x:c>
      <x:c r="E594" s="298" t="s">
        <x:v>2293</x:v>
      </x:c>
      <x:c r="F594" s="298" t="s">
        <x:v>3234</x:v>
      </x:c>
      <x:c r="G594" s="298" t="s">
        <x:v>3436</x:v>
      </x:c>
      <x:c r="H594" s="298" t="s">
        <x:v>1097</x:v>
      </x:c>
      <x:c r="I594" s="298"/>
      <x:c r="J594" s="298" t="s">
        <x:v>2296</x:v>
      </x:c>
      <x:c r="K594" s="517"/>
      <x:c r="L594" s="517"/>
      <x:c r="M594" s="322">
        <x:v>3948.9000000000001</x:v>
      </x:c>
      <x:c r="N594" s="322"/>
      <x:c r="O594" s="322">
        <x:v>3948.9000000000001</x:v>
      </x:c>
      <x:c r="P594" s="322"/>
      <x:c r="Q594" s="322"/>
      <x:c r="R594" s="322">
        <x:v>3948.9000000000001</x:v>
      </x:c>
      <x:c r="S594" s="322"/>
      <x:c r="T594" s="218" t="s">
        <x:v>6997</x:v>
      </x:c>
    </x:row>
    <x:row r="595" spans="1:20" s="273" customFormat="1" hidden="1" customHeight="1">
      <x:c r="A595" s="486" t="s">
        <x:v>30</x:v>
      </x:c>
      <x:c r="B595" s="498" t="s">
        <x:v>994</x:v>
      </x:c>
      <x:c r="C595" s="296" t="s">
        <x:v>2197</x:v>
      </x:c>
      <x:c r="D595" s="269">
        <x:f t="shared" si="69"/>
        <x:v>2558.3000000000002</x:v>
      </x:c>
      <x:c r="E595" s="298" t="s">
        <x:v>2293</x:v>
      </x:c>
      <x:c r="F595" s="298" t="s">
        <x:v>3234</x:v>
      </x:c>
      <x:c r="G595" s="298" t="s">
        <x:v>3255</x:v>
      </x:c>
      <x:c r="H595" s="298" t="s">
        <x:v>1097</x:v>
      </x:c>
      <x:c r="I595" s="298"/>
      <x:c r="J595" s="298" t="s">
        <x:v>2296</x:v>
      </x:c>
      <x:c r="K595" s="517"/>
      <x:c r="L595" s="517"/>
      <x:c r="M595" s="322">
        <x:v>2558.3000000000002</x:v>
      </x:c>
      <x:c r="N595" s="322"/>
      <x:c r="O595" s="322">
        <x:v>2558.3000000000002</x:v>
      </x:c>
      <x:c r="P595" s="322"/>
      <x:c r="Q595" s="322"/>
      <x:c r="R595" s="322">
        <x:v>2558.3000000000002</x:v>
      </x:c>
      <x:c r="S595" s="322"/>
      <x:c r="T595" s="218" t="s">
        <x:v>6997</x:v>
      </x:c>
    </x:row>
    <x:row r="596" spans="1:20" s="273" customFormat="1" hidden="1" customHeight="1">
      <x:c r="A596" s="486" t="s">
        <x:v>30</x:v>
      </x:c>
      <x:c r="B596" s="484" t="s">
        <x:v>2496</x:v>
      </x:c>
      <x:c r="C596" s="296" t="s">
        <x:v>965</x:v>
      </x:c>
      <x:c r="D596" s="269">
        <x:f t="shared" si="69"/>
        <x:v>8004.1000000000004</x:v>
      </x:c>
      <x:c r="E596" s="317" t="s">
        <x:v>2250</x:v>
      </x:c>
      <x:c r="F596" s="317" t="s">
        <x:v>2256</x:v>
      </x:c>
      <x:c r="G596" s="317" t="s">
        <x:v>3461</x:v>
      </x:c>
      <x:c r="H596" s="317" t="s">
        <x:v>1045</x:v>
      </x:c>
      <x:c r="I596" s="317"/>
      <x:c r="J596" s="321"/>
      <x:c r="K596" s="517"/>
      <x:c r="L596" s="517"/>
      <x:c r="M596" s="322">
        <x:v>8004.1000000000004</x:v>
      </x:c>
      <x:c r="N596" s="322"/>
      <x:c r="O596" s="322">
        <x:v>8004.1000000000004</x:v>
      </x:c>
      <x:c r="P596" s="322"/>
      <x:c r="Q596" s="322"/>
      <x:c r="R596" s="322">
        <x:v>8004.1000000000004</x:v>
      </x:c>
      <x:c r="S596" s="322"/>
      <x:c r="T596" s="218" t="s">
        <x:v>6983</x:v>
      </x:c>
    </x:row>
    <x:row r="597" spans="1:20" s="273" customFormat="1" hidden="1" customHeight="1">
      <x:c r="A597" s="486" t="s">
        <x:v>30</x:v>
      </x:c>
      <x:c r="B597" s="484" t="s">
        <x:v>2472</x:v>
      </x:c>
      <x:c r="C597" s="296" t="s">
        <x:v>5248</x:v>
      </x:c>
      <x:c r="D597" s="269">
        <x:f t="shared" si="69"/>
        <x:v>4400</x:v>
      </x:c>
      <x:c r="E597" s="317" t="s">
        <x:v>2250</x:v>
      </x:c>
      <x:c r="F597" s="317" t="s">
        <x:v>2250</x:v>
      </x:c>
      <x:c r="G597" s="317" t="s">
        <x:v>3441</x:v>
      </x:c>
      <x:c r="H597" s="317" t="s">
        <x:v>1045</x:v>
      </x:c>
      <x:c r="I597" s="321"/>
      <x:c r="J597" s="321"/>
      <x:c r="K597" s="517"/>
      <x:c r="L597" s="517"/>
      <x:c r="M597" s="322">
        <x:v>4400</x:v>
      </x:c>
      <x:c r="N597" s="322"/>
      <x:c r="O597" s="322">
        <x:v>4400</x:v>
      </x:c>
      <x:c r="P597" s="322"/>
      <x:c r="Q597" s="322"/>
      <x:c r="R597" s="322">
        <x:v>4400</x:v>
      </x:c>
      <x:c r="S597" s="322"/>
      <x:c r="T597" s="218" t="s">
        <x:v>6983</x:v>
      </x:c>
    </x:row>
    <x:row r="598" spans="1:20" s="273" customFormat="1" hidden="1" customHeight="1">
      <x:c r="A598" s="486" t="s">
        <x:v>30</x:v>
      </x:c>
      <x:c r="B598" s="484" t="s">
        <x:v>973</x:v>
      </x:c>
      <x:c r="C598" s="296" t="s">
        <x:v>535</x:v>
      </x:c>
      <x:c r="D598" s="269" t="str">
        <x:f t="shared" si="69"/>
        <x:v>오답</x:v>
      </x:c>
      <x:c r="E598" s="317" t="s">
        <x:v>3620</x:v>
      </x:c>
      <x:c r="F598" s="701" t="s">
        <x:v>5466</x:v>
      </x:c>
      <x:c r="G598" s="316" t="s">
        <x:v>21</x:v>
      </x:c>
      <x:c r="H598" s="316" t="s">
        <x:v>21</x:v>
      </x:c>
      <x:c r="I598" s="317"/>
      <x:c r="J598" s="317" t="s">
        <x:v>5763</x:v>
      </x:c>
      <x:c r="K598" s="515"/>
      <x:c r="L598" s="305"/>
      <x:c r="M598" s="305">
        <x:v>6236.6000000000004</x:v>
      </x:c>
      <x:c r="N598" s="305"/>
      <x:c r="O598" s="305"/>
      <x:c r="P598" s="305"/>
      <x:c r="Q598" s="305">
        <x:v>6236.6000000000004</x:v>
      </x:c>
      <x:c r="R598" s="305"/>
      <x:c r="S598" s="305">
        <x:v>6236.6000000000004</x:v>
      </x:c>
      <x:c r="T598" s="217" t="s">
        <x:v>6969</x:v>
      </x:c>
    </x:row>
    <x:row r="599" spans="1:20" s="273" customFormat="1" hidden="1" customHeight="1">
      <x:c r="A599" s="486" t="s">
        <x:v>30</x:v>
      </x:c>
      <x:c r="B599" s="484" t="s">
        <x:v>5216</x:v>
      </x:c>
      <x:c r="C599" s="296" t="s">
        <x:v>1992</x:v>
      </x:c>
      <x:c r="D599" s="269">
        <x:f t="shared" si="69"/>
        <x:v>3101.6999999999998</x:v>
      </x:c>
      <x:c r="E599" s="317" t="s">
        <x:v>2257</x:v>
      </x:c>
      <x:c r="F599" s="317" t="s">
        <x:v>2003</x:v>
      </x:c>
      <x:c r="G599" s="317" t="s">
        <x:v>2249</x:v>
      </x:c>
      <x:c r="H599" s="299" t="s">
        <x:v>3180</x:v>
      </x:c>
      <x:c r="I599" s="317"/>
      <x:c r="J599" s="317" t="s">
        <x:v>2249</x:v>
      </x:c>
      <x:c r="K599" s="517"/>
      <x:c r="L599" s="517"/>
      <x:c r="M599" s="322">
        <x:v>3101.6999999999998</x:v>
      </x:c>
      <x:c r="N599" s="322"/>
      <x:c r="O599" s="322">
        <x:v>3101.6999999999998</x:v>
      </x:c>
      <x:c r="P599" s="322"/>
      <x:c r="Q599" s="322"/>
      <x:c r="R599" s="322">
        <x:v>3101.6999999999998</x:v>
      </x:c>
      <x:c r="S599" s="322"/>
      <x:c r="T599" s="218" t="s">
        <x:v>6961</x:v>
      </x:c>
    </x:row>
    <x:row r="600" spans="1:20" s="273" customFormat="1" hidden="1" customHeight="1">
      <x:c r="A600" s="486" t="s">
        <x:v>30</x:v>
      </x:c>
      <x:c r="B600" s="484" t="s">
        <x:v>2613</x:v>
      </x:c>
      <x:c r="C600" s="296" t="s">
        <x:v>2195</x:v>
      </x:c>
      <x:c r="D600" s="269">
        <x:f t="shared" si="69"/>
        <x:v>2060</x:v>
      </x:c>
      <x:c r="E600" s="317" t="s">
        <x:v>1999</x:v>
      </x:c>
      <x:c r="F600" s="317" t="s">
        <x:v>2423</x:v>
      </x:c>
      <x:c r="G600" s="317" t="s">
        <x:v>3349</x:v>
      </x:c>
      <x:c r="H600" s="317" t="s">
        <x:v>3472</x:v>
      </x:c>
      <x:c r="I600" s="321"/>
      <x:c r="J600" s="317" t="s">
        <x:v>4031</x:v>
      </x:c>
      <x:c r="K600" s="517"/>
      <x:c r="L600" s="322"/>
      <x:c r="M600" s="322">
        <x:v>2060</x:v>
      </x:c>
      <x:c r="N600" s="322"/>
      <x:c r="O600" s="322">
        <x:v>2060</x:v>
      </x:c>
      <x:c r="P600" s="322"/>
      <x:c r="Q600" s="322"/>
      <x:c r="R600" s="322">
        <x:v>2060</x:v>
      </x:c>
      <x:c r="S600" s="322"/>
      <x:c r="T600" s="218" t="s">
        <x:v>6981</x:v>
      </x:c>
    </x:row>
    <x:row r="601" spans="1:20" s="273" customFormat="1" hidden="1" customHeight="1">
      <x:c r="A601" s="486" t="s">
        <x:v>30</x:v>
      </x:c>
      <x:c r="B601" s="484" t="s">
        <x:v>3014</x:v>
      </x:c>
      <x:c r="C601" s="296" t="s">
        <x:v>485</x:v>
      </x:c>
      <x:c r="D601" s="269">
        <x:f t="shared" si="69"/>
        <x:v>1434.2</x:v>
      </x:c>
      <x:c r="E601" s="317" t="s">
        <x:v>507</x:v>
      </x:c>
      <x:c r="F601" s="317" t="s">
        <x:v>507</x:v>
      </x:c>
      <x:c r="G601" s="317" t="s">
        <x:v>5780</x:v>
      </x:c>
      <x:c r="H601" s="317" t="s">
        <x:v>21</x:v>
      </x:c>
      <x:c r="I601" s="321"/>
      <x:c r="J601" s="317"/>
      <x:c r="K601" s="517"/>
      <x:c r="L601" s="517"/>
      <x:c r="M601" s="322">
        <x:v>1434.2</x:v>
      </x:c>
      <x:c r="N601" s="322"/>
      <x:c r="O601" s="322">
        <x:v>1434.2</x:v>
      </x:c>
      <x:c r="P601" s="322"/>
      <x:c r="Q601" s="322"/>
      <x:c r="R601" s="517"/>
      <x:c r="S601" s="322">
        <x:v>1434.2</x:v>
      </x:c>
      <x:c r="T601" s="218" t="s">
        <x:v>2394</x:v>
      </x:c>
    </x:row>
    <x:row r="602" spans="1:20" s="273" customFormat="1" hidden="1" customHeight="1">
      <x:c r="A602" s="486" t="s">
        <x:v>30</x:v>
      </x:c>
      <x:c r="B602" s="558" t="s">
        <x:v>758</x:v>
      </x:c>
      <x:c r="C602" s="296" t="s">
        <x:v>336</x:v>
      </x:c>
      <x:c r="D602" s="269">
        <x:f t="shared" si="69"/>
        <x:v>3765.9000000000001</x:v>
      </x:c>
      <x:c r="E602" s="317" t="s">
        <x:v>2255</x:v>
      </x:c>
      <x:c r="F602" s="317" t="s">
        <x:v>4146</x:v>
      </x:c>
      <x:c r="G602" s="317"/>
      <x:c r="H602" s="317" t="s">
        <x:v>2255</x:v>
      </x:c>
      <x:c r="I602" s="317"/>
      <x:c r="J602" s="317" t="s">
        <x:v>4146</x:v>
      </x:c>
      <x:c r="K602" s="322">
        <x:v>3765.9000000000001</x:v>
      </x:c>
      <x:c r="L602" s="322"/>
      <x:c r="M602" s="322"/>
      <x:c r="N602" s="322">
        <x:v>3765.9000000000001</x:v>
      </x:c>
      <x:c r="O602" s="322"/>
      <x:c r="P602" s="322"/>
      <x:c r="Q602" s="322"/>
      <x:c r="R602" s="322">
        <x:v>3765.9000000000001</x:v>
      </x:c>
      <x:c r="S602" s="322"/>
      <x:c r="T602" s="218" t="s">
        <x:v>5010</x:v>
      </x:c>
    </x:row>
    <x:row r="603" spans="1:20" s="273" customFormat="1" hidden="1" customHeight="1">
      <x:c r="A603" s="486" t="s">
        <x:v>30</x:v>
      </x:c>
      <x:c r="B603" s="558" t="s">
        <x:v>721</x:v>
      </x:c>
      <x:c r="C603" s="296" t="s">
        <x:v>4482</x:v>
      </x:c>
      <x:c r="D603" s="269">
        <x:f t="shared" si="69"/>
        <x:v>1506.5999999999999</x:v>
      </x:c>
      <x:c r="E603" s="317" t="s">
        <x:v>2056</x:v>
      </x:c>
      <x:c r="F603" s="317" t="s">
        <x:v>2271</x:v>
      </x:c>
      <x:c r="G603" s="317"/>
      <x:c r="H603" s="317" t="s">
        <x:v>2056</x:v>
      </x:c>
      <x:c r="I603" s="317"/>
      <x:c r="J603" s="317" t="s">
        <x:v>2271</x:v>
      </x:c>
      <x:c r="K603" s="322">
        <x:v>1506.5999999999999</x:v>
      </x:c>
      <x:c r="L603" s="322"/>
      <x:c r="M603" s="322"/>
      <x:c r="N603" s="322">
        <x:v>1506.5999999999999</x:v>
      </x:c>
      <x:c r="O603" s="322"/>
      <x:c r="P603" s="322"/>
      <x:c r="Q603" s="322"/>
      <x:c r="R603" s="322">
        <x:v>1506.5999999999999</x:v>
      </x:c>
      <x:c r="S603" s="322"/>
      <x:c r="T603" s="218" t="s">
        <x:v>966</x:v>
      </x:c>
    </x:row>
    <x:row r="604" spans="1:20" s="273" customFormat="1" hidden="1" customHeight="1">
      <x:c r="A604" s="486" t="s">
        <x:v>30</x:v>
      </x:c>
      <x:c r="B604" s="558" t="s">
        <x:v>682</x:v>
      </x:c>
      <x:c r="C604" s="296" t="s">
        <x:v>4474</x:v>
      </x:c>
      <x:c r="D604" s="269">
        <x:f t="shared" si="69"/>
        <x:v>2812.1999999999998</x:v>
      </x:c>
      <x:c r="E604" s="317" t="s">
        <x:v>2255</x:v>
      </x:c>
      <x:c r="F604" s="317" t="s">
        <x:v>4146</x:v>
      </x:c>
      <x:c r="G604" s="317"/>
      <x:c r="H604" s="317" t="s">
        <x:v>2255</x:v>
      </x:c>
      <x:c r="I604" s="317"/>
      <x:c r="J604" s="317" t="s">
        <x:v>4146</x:v>
      </x:c>
      <x:c r="K604" s="322">
        <x:v>2812.1999999999998</x:v>
      </x:c>
      <x:c r="L604" s="322"/>
      <x:c r="M604" s="322"/>
      <x:c r="N604" s="322">
        <x:v>2812.1999999999998</x:v>
      </x:c>
      <x:c r="O604" s="322"/>
      <x:c r="P604" s="322"/>
      <x:c r="Q604" s="322"/>
      <x:c r="R604" s="322">
        <x:v>2812.1999999999998</x:v>
      </x:c>
      <x:c r="S604" s="322"/>
      <x:c r="T604" s="218" t="s">
        <x:v>5010</x:v>
      </x:c>
    </x:row>
    <x:row r="605" spans="1:20" s="273" customFormat="1" hidden="1" customHeight="1">
      <x:c r="A605" s="486" t="s">
        <x:v>30</x:v>
      </x:c>
      <x:c r="B605" s="558" t="s">
        <x:v>666</x:v>
      </x:c>
      <x:c r="C605" s="296" t="s">
        <x:v>1016</x:v>
      </x:c>
      <x:c r="D605" s="269">
        <x:f t="shared" si="69"/>
        <x:v>3900.6999999999998</x:v>
      </x:c>
      <x:c r="E605" s="317" t="s">
        <x:v>2295</x:v>
      </x:c>
      <x:c r="F605" s="317" t="s">
        <x:v>2238</x:v>
      </x:c>
      <x:c r="G605" s="317"/>
      <x:c r="H605" s="317" t="s">
        <x:v>2295</x:v>
      </x:c>
      <x:c r="I605" s="317"/>
      <x:c r="J605" s="317" t="s">
        <x:v>972</x:v>
      </x:c>
      <x:c r="K605" s="322">
        <x:v>3900.6999999999998</x:v>
      </x:c>
      <x:c r="L605" s="322"/>
      <x:c r="M605" s="322"/>
      <x:c r="N605" s="322">
        <x:v>3900.6999999999998</x:v>
      </x:c>
      <x:c r="O605" s="322"/>
      <x:c r="P605" s="322"/>
      <x:c r="Q605" s="322"/>
      <x:c r="R605" s="322">
        <x:v>3900.6999999999998</x:v>
      </x:c>
      <x:c r="S605" s="322"/>
      <x:c r="T605" s="218" t="s">
        <x:v>5030</x:v>
      </x:c>
    </x:row>
    <x:row r="606" spans="1:20" s="273" customFormat="1" hidden="1" customHeight="1">
      <x:c r="A606" s="486" t="s">
        <x:v>30</x:v>
      </x:c>
      <x:c r="B606" s="498" t="s">
        <x:v>4542</x:v>
      </x:c>
      <x:c r="C606" s="296" t="s">
        <x:v>293</x:v>
      </x:c>
      <x:c r="D606" s="269">
        <x:f t="shared" si="69"/>
        <x:v>4095.0999999999999</x:v>
      </x:c>
      <x:c r="E606" s="317" t="s">
        <x:v>436</x:v>
      </x:c>
      <x:c r="F606" s="317" t="s">
        <x:v>2128</x:v>
      </x:c>
      <x:c r="G606" s="317"/>
      <x:c r="H606" s="317" t="s">
        <x:v>436</x:v>
      </x:c>
      <x:c r="I606" s="317"/>
      <x:c r="J606" s="317" t="s">
        <x:v>2128</x:v>
      </x:c>
      <x:c r="K606" s="322">
        <x:v>4095.0999999999999</x:v>
      </x:c>
      <x:c r="L606" s="322"/>
      <x:c r="M606" s="322"/>
      <x:c r="N606" s="322">
        <x:v>4095.0999999999999</x:v>
      </x:c>
      <x:c r="O606" s="322"/>
      <x:c r="P606" s="322"/>
      <x:c r="Q606" s="322"/>
      <x:c r="R606" s="322">
        <x:v>4095.0999999999999</x:v>
      </x:c>
      <x:c r="S606" s="322"/>
      <x:c r="T606" s="218" t="s">
        <x:v>999</x:v>
      </x:c>
    </x:row>
    <x:row r="607" spans="1:20" s="273" customFormat="1" hidden="1" customHeight="1">
      <x:c r="A607" s="486" t="s">
        <x:v>30</x:v>
      </x:c>
      <x:c r="B607" s="558" t="s">
        <x:v>2459</x:v>
      </x:c>
      <x:c r="C607" s="296" t="s">
        <x:v>4094</x:v>
      </x:c>
      <x:c r="D607" s="269">
        <x:f t="shared" si="69"/>
        <x:v>1800.0999999999999</x:v>
      </x:c>
      <x:c r="E607" s="317" t="s">
        <x:v>2295</x:v>
      </x:c>
      <x:c r="F607" s="317" t="s">
        <x:v>2238</x:v>
      </x:c>
      <x:c r="G607" s="317"/>
      <x:c r="H607" s="317" t="s">
        <x:v>2295</x:v>
      </x:c>
      <x:c r="I607" s="317"/>
      <x:c r="J607" s="317" t="s">
        <x:v>2238</x:v>
      </x:c>
      <x:c r="K607" s="322">
        <x:v>1800.0999999999999</x:v>
      </x:c>
      <x:c r="L607" s="322"/>
      <x:c r="M607" s="322"/>
      <x:c r="N607" s="322">
        <x:v>1800.0999999999999</x:v>
      </x:c>
      <x:c r="O607" s="322"/>
      <x:c r="P607" s="322"/>
      <x:c r="Q607" s="322"/>
      <x:c r="R607" s="322">
        <x:v>1800.0999999999999</x:v>
      </x:c>
      <x:c r="S607" s="322"/>
      <x:c r="T607" s="218" t="s">
        <x:v>5030</x:v>
      </x:c>
    </x:row>
    <x:row r="608" spans="1:20" s="273" customFormat="1" hidden="1" customHeight="1">
      <x:c r="A608" s="486" t="s">
        <x:v>30</x:v>
      </x:c>
      <x:c r="B608" s="558" t="s">
        <x:v>2443</x:v>
      </x:c>
      <x:c r="C608" s="296" t="s">
        <x:v>979</x:v>
      </x:c>
      <x:c r="D608" s="269">
        <x:f t="shared" si="69"/>
        <x:v>1499.5999999999999</x:v>
      </x:c>
      <x:c r="E608" s="317" t="s">
        <x:v>1981</x:v>
      </x:c>
      <x:c r="F608" s="317" t="s">
        <x:v>2286</x:v>
      </x:c>
      <x:c r="G608" s="317"/>
      <x:c r="H608" s="317"/>
      <x:c r="I608" s="317"/>
      <x:c r="J608" s="317" t="s">
        <x:v>5254</x:v>
      </x:c>
      <x:c r="K608" s="322">
        <x:v>1499.5999999999999</x:v>
      </x:c>
      <x:c r="L608" s="322"/>
      <x:c r="M608" s="322"/>
      <x:c r="N608" s="322">
        <x:v>1499.5999999999999</x:v>
      </x:c>
      <x:c r="O608" s="322"/>
      <x:c r="P608" s="322"/>
      <x:c r="Q608" s="322"/>
      <x:c r="R608" s="322">
        <x:v>1499.5999999999999</x:v>
      </x:c>
      <x:c r="S608" s="322"/>
      <x:c r="T608" s="218" t="s">
        <x:v>305</x:v>
      </x:c>
    </x:row>
    <x:row r="609" spans="1:20" s="273" customFormat="1" hidden="1" customHeight="1">
      <x:c r="A609" s="486" t="s">
        <x:v>30</x:v>
      </x:c>
      <x:c r="B609" s="558" t="s">
        <x:v>2461</x:v>
      </x:c>
      <x:c r="C609" s="296" t="s">
        <x:v>7359</x:v>
      </x:c>
      <x:c r="D609" s="269">
        <x:f t="shared" si="69"/>
        <x:v>1200</x:v>
      </x:c>
      <x:c r="E609" s="317" t="s">
        <x:v>7520</x:v>
      </x:c>
      <x:c r="F609" s="317" t="s">
        <x:v>1347</x:v>
      </x:c>
      <x:c r="G609" s="317"/>
      <x:c r="H609" s="317" t="s">
        <x:v>7528</x:v>
      </x:c>
      <x:c r="I609" s="317"/>
      <x:c r="J609" s="317" t="s">
        <x:v>2253</x:v>
      </x:c>
      <x:c r="K609" s="322">
        <x:v>1200</x:v>
      </x:c>
      <x:c r="L609" s="322"/>
      <x:c r="M609" s="322"/>
      <x:c r="N609" s="322">
        <x:v>1200</x:v>
      </x:c>
      <x:c r="O609" s="322"/>
      <x:c r="P609" s="322"/>
      <x:c r="Q609" s="322"/>
      <x:c r="R609" s="322">
        <x:v>1200</x:v>
      </x:c>
      <x:c r="S609" s="322"/>
      <x:c r="T609" s="218" t="s">
        <x:v>709</x:v>
      </x:c>
    </x:row>
    <x:row r="610" spans="1:20" s="273" customFormat="1" hidden="1" customHeight="1">
      <x:c r="A610" s="486" t="s">
        <x:v>30</x:v>
      </x:c>
      <x:c r="B610" s="558" t="s">
        <x:v>2452</x:v>
      </x:c>
      <x:c r="C610" s="296" t="s">
        <x:v>1028</x:v>
      </x:c>
      <x:c r="D610" s="269">
        <x:f t="shared" si="69"/>
        <x:v>1500.3</x:v>
      </x:c>
      <x:c r="E610" s="317" t="s">
        <x:v>1981</x:v>
      </x:c>
      <x:c r="F610" s="317" t="s">
        <x:v>2286</x:v>
      </x:c>
      <x:c r="G610" s="317"/>
      <x:c r="H610" s="518"/>
      <x:c r="I610" s="317"/>
      <x:c r="J610" s="317" t="s">
        <x:v>2055</x:v>
      </x:c>
      <x:c r="K610" s="322">
        <x:v>1500.3</x:v>
      </x:c>
      <x:c r="L610" s="322"/>
      <x:c r="M610" s="322"/>
      <x:c r="N610" s="322">
        <x:v>1500.3</x:v>
      </x:c>
      <x:c r="O610" s="322"/>
      <x:c r="P610" s="322"/>
      <x:c r="Q610" s="322"/>
      <x:c r="R610" s="322">
        <x:v>1500.3</x:v>
      </x:c>
      <x:c r="S610" s="322"/>
      <x:c r="T610" s="218" t="s">
        <x:v>305</x:v>
      </x:c>
    </x:row>
    <x:row r="611" spans="1:20" s="273" customFormat="1" hidden="1" customHeight="1">
      <x:c r="A611" s="486" t="s">
        <x:v>30</x:v>
      </x:c>
      <x:c r="B611" s="498" t="s">
        <x:v>975</x:v>
      </x:c>
      <x:c r="C611" s="296" t="s">
        <x:v>2270</x:v>
      </x:c>
      <x:c r="D611" s="269">
        <x:f t="shared" si="69"/>
        <x:v>1917</x:v>
      </x:c>
      <x:c r="E611" s="298" t="s">
        <x:v>3582</x:v>
      </x:c>
      <x:c r="F611" s="298" t="s">
        <x:v>3565</x:v>
      </x:c>
      <x:c r="G611" s="298" t="s">
        <x:v>1982</x:v>
      </x:c>
      <x:c r="H611" s="495" t="s">
        <x:v>84</x:v>
      </x:c>
      <x:c r="I611" s="298"/>
      <x:c r="J611" s="298" t="s">
        <x:v>1982</x:v>
      </x:c>
      <x:c r="K611" s="517"/>
      <x:c r="L611" s="517"/>
      <x:c r="M611" s="322">
        <x:v>1917</x:v>
      </x:c>
      <x:c r="N611" s="322"/>
      <x:c r="O611" s="322">
        <x:v>1917</x:v>
      </x:c>
      <x:c r="P611" s="322"/>
      <x:c r="Q611" s="322"/>
      <x:c r="R611" s="322">
        <x:v>1917</x:v>
      </x:c>
      <x:c r="S611" s="322"/>
      <x:c r="T611" s="218" t="s">
        <x:v>6939</x:v>
      </x:c>
    </x:row>
    <x:row r="612" spans="1:20" s="273" customFormat="1" hidden="1" customHeight="1">
      <x:c r="A612" s="486" t="s">
        <x:v>30</x:v>
      </x:c>
      <x:c r="B612" s="498" t="s">
        <x:v>2311</x:v>
      </x:c>
      <x:c r="C612" s="296" t="s">
        <x:v>4133</x:v>
      </x:c>
      <x:c r="D612" s="269">
        <x:f t="shared" si="69"/>
        <x:v>5139.6000000000004</x:v>
      </x:c>
      <x:c r="E612" s="317" t="s">
        <x:v>2291</x:v>
      </x:c>
      <x:c r="F612" s="317" t="s">
        <x:v>2044</x:v>
      </x:c>
      <x:c r="G612" s="317"/>
      <x:c r="H612" s="317"/>
      <x:c r="I612" s="317"/>
      <x:c r="J612" s="317" t="s">
        <x:v>2067</x:v>
      </x:c>
      <x:c r="K612" s="322">
        <x:v>5139.6000000000004</x:v>
      </x:c>
      <x:c r="L612" s="322"/>
      <x:c r="M612" s="322"/>
      <x:c r="N612" s="322">
        <x:v>5139.6000000000004</x:v>
      </x:c>
      <x:c r="O612" s="322"/>
      <x:c r="P612" s="322"/>
      <x:c r="Q612" s="322"/>
      <x:c r="R612" s="322">
        <x:v>5139.6000000000004</x:v>
      </x:c>
      <x:c r="S612" s="322"/>
      <x:c r="T612" s="218" t="s">
        <x:v>961</x:v>
      </x:c>
    </x:row>
    <x:row r="613" spans="1:20" s="273" customFormat="1" hidden="1" customHeight="1">
      <x:c r="A613" s="486" t="s">
        <x:v>30</x:v>
      </x:c>
      <x:c r="B613" s="558" t="s">
        <x:v>725</x:v>
      </x:c>
      <x:c r="C613" s="296" t="s">
        <x:v>5020</x:v>
      </x:c>
      <x:c r="D613" s="269">
        <x:f t="shared" si="69"/>
        <x:v>1498.2</x:v>
      </x:c>
      <x:c r="E613" s="317" t="s">
        <x:v>1981</x:v>
      </x:c>
      <x:c r="F613" s="317" t="s">
        <x:v>2286</x:v>
      </x:c>
      <x:c r="G613" s="317"/>
      <x:c r="H613" s="317"/>
      <x:c r="I613" s="317"/>
      <x:c r="J613" s="317" t="s">
        <x:v>990</x:v>
      </x:c>
      <x:c r="K613" s="322">
        <x:v>1498.2</x:v>
      </x:c>
      <x:c r="L613" s="322"/>
      <x:c r="M613" s="322"/>
      <x:c r="N613" s="322">
        <x:v>1498.2</x:v>
      </x:c>
      <x:c r="O613" s="322"/>
      <x:c r="P613" s="322"/>
      <x:c r="Q613" s="322"/>
      <x:c r="R613" s="322">
        <x:v>1498.2</x:v>
      </x:c>
      <x:c r="S613" s="322"/>
      <x:c r="T613" s="218" t="s">
        <x:v>305</x:v>
      </x:c>
    </x:row>
    <x:row r="614" spans="1:20" s="273" customFormat="1" hidden="1" customHeight="1">
      <x:c r="A614" s="486" t="s">
        <x:v>30</x:v>
      </x:c>
      <x:c r="B614" s="498" t="s">
        <x:v>1558</x:v>
      </x:c>
      <x:c r="C614" s="296" t="s">
        <x:v>2292</x:v>
      </x:c>
      <x:c r="D614" s="269">
        <x:f t="shared" si="69"/>
        <x:v>4037.5</x:v>
      </x:c>
      <x:c r="E614" s="298" t="s">
        <x:v>1998</x:v>
      </x:c>
      <x:c r="F614" s="298" t="s">
        <x:v>3488</x:v>
      </x:c>
      <x:c r="G614" s="298" t="s">
        <x:v>2336</x:v>
      </x:c>
      <x:c r="H614" s="317" t="s">
        <x:v>523</x:v>
      </x:c>
      <x:c r="I614" s="298"/>
      <x:c r="J614" s="298" t="s">
        <x:v>5247</x:v>
      </x:c>
      <x:c r="K614" s="517"/>
      <x:c r="L614" s="517"/>
      <x:c r="M614" s="322">
        <x:v>4037.5</x:v>
      </x:c>
      <x:c r="N614" s="322"/>
      <x:c r="O614" s="322">
        <x:v>4037.5</x:v>
      </x:c>
      <x:c r="P614" s="322"/>
      <x:c r="Q614" s="322"/>
      <x:c r="R614" s="322">
        <x:v>4037.5</x:v>
      </x:c>
      <x:c r="S614" s="322"/>
      <x:c r="T614" s="217" t="s">
        <x:v>5275</x:v>
      </x:c>
    </x:row>
    <x:row r="615" spans="1:20" s="273" customFormat="1" hidden="1" customHeight="1">
      <x:c r="A615" s="486" t="s">
        <x:v>30</x:v>
      </x:c>
      <x:c r="B615" s="484" t="s">
        <x:v>1038</x:v>
      </x:c>
      <x:c r="C615" s="296" t="s">
        <x:v>2297</x:v>
      </x:c>
      <x:c r="D615" s="269">
        <x:f t="shared" si="69"/>
        <x:v>2505.5</x:v>
      </x:c>
      <x:c r="E615" s="317" t="s">
        <x:v>2257</x:v>
      </x:c>
      <x:c r="F615" s="317" t="s">
        <x:v>5384</x:v>
      </x:c>
      <x:c r="G615" s="317" t="s">
        <x:v>2264</x:v>
      </x:c>
      <x:c r="H615" s="299" t="s">
        <x:v>3180</x:v>
      </x:c>
      <x:c r="I615" s="317"/>
      <x:c r="J615" s="317" t="s">
        <x:v>2264</x:v>
      </x:c>
      <x:c r="K615" s="517"/>
      <x:c r="L615" s="517"/>
      <x:c r="M615" s="269">
        <x:v>2505.5</x:v>
      </x:c>
      <x:c r="N615" s="322"/>
      <x:c r="O615" s="269">
        <x:v>2505.5</x:v>
      </x:c>
      <x:c r="P615" s="322"/>
      <x:c r="Q615" s="322"/>
      <x:c r="R615" s="269">
        <x:v>2505.5</x:v>
      </x:c>
      <x:c r="S615" s="322"/>
      <x:c r="T615" s="218" t="s">
        <x:v>6961</x:v>
      </x:c>
    </x:row>
    <x:row r="616" spans="1:20" s="273" customFormat="1" hidden="1" customHeight="1">
      <x:c r="A616" s="486" t="s">
        <x:v>30</x:v>
      </x:c>
      <x:c r="B616" s="558" t="s">
        <x:v>688</x:v>
      </x:c>
      <x:c r="C616" s="296" t="s">
        <x:v>5050</x:v>
      </x:c>
      <x:c r="D616" s="269">
        <x:f t="shared" si="69"/>
        <x:v>1578.2</x:v>
      </x:c>
      <x:c r="E616" s="317" t="s">
        <x:v>2255</x:v>
      </x:c>
      <x:c r="F616" s="317" t="s">
        <x:v>4146</x:v>
      </x:c>
      <x:c r="G616" s="317"/>
      <x:c r="H616" s="317" t="s">
        <x:v>2255</x:v>
      </x:c>
      <x:c r="I616" s="317"/>
      <x:c r="J616" s="317" t="s">
        <x:v>4146</x:v>
      </x:c>
      <x:c r="K616" s="322">
        <x:v>1578.2</x:v>
      </x:c>
      <x:c r="L616" s="322"/>
      <x:c r="M616" s="322"/>
      <x:c r="N616" s="322">
        <x:v>1578.2</x:v>
      </x:c>
      <x:c r="O616" s="322"/>
      <x:c r="P616" s="322"/>
      <x:c r="Q616" s="322"/>
      <x:c r="R616" s="322">
        <x:v>1578.2</x:v>
      </x:c>
      <x:c r="S616" s="322"/>
      <x:c r="T616" s="218" t="s">
        <x:v>5010</x:v>
      </x:c>
    </x:row>
    <x:row r="617" spans="1:20" s="273" customFormat="1" hidden="1" customHeight="1">
      <x:c r="A617" s="486" t="s">
        <x:v>30</x:v>
      </x:c>
      <x:c r="B617" s="558" t="s">
        <x:v>735</x:v>
      </x:c>
      <x:c r="C617" s="296" t="s">
        <x:v>4109</x:v>
      </x:c>
      <x:c r="D617" s="269">
        <x:f t="shared" ref="D617:D639" si="70">IF(SUM(K617:M617)=SUM(N617:O617),SUM(K617:M617),"오답")</x:f>
        <x:v>2550.6999999999998</x:v>
      </x:c>
      <x:c r="E617" s="317" t="s">
        <x:v>2295</x:v>
      </x:c>
      <x:c r="F617" s="317" t="s">
        <x:v>2238</x:v>
      </x:c>
      <x:c r="G617" s="317"/>
      <x:c r="H617" s="317" t="s">
        <x:v>2295</x:v>
      </x:c>
      <x:c r="I617" s="317"/>
      <x:c r="J617" s="317" t="s">
        <x:v>2238</x:v>
      </x:c>
      <x:c r="K617" s="322">
        <x:v>2550.6999999999998</x:v>
      </x:c>
      <x:c r="L617" s="322"/>
      <x:c r="M617" s="322"/>
      <x:c r="N617" s="322">
        <x:v>2550.6999999999998</x:v>
      </x:c>
      <x:c r="O617" s="322"/>
      <x:c r="P617" s="322"/>
      <x:c r="Q617" s="322"/>
      <x:c r="R617" s="322">
        <x:v>2550.6999999999998</x:v>
      </x:c>
      <x:c r="S617" s="322"/>
      <x:c r="T617" s="218" t="s">
        <x:v>5030</x:v>
      </x:c>
    </x:row>
    <x:row r="618" spans="1:20" s="273" customFormat="1" hidden="1" customHeight="1">
      <x:c r="A618" s="486" t="s">
        <x:v>30</x:v>
      </x:c>
      <x:c r="B618" s="558" t="s">
        <x:v>711</x:v>
      </x:c>
      <x:c r="C618" s="296" t="s">
        <x:v>5001</x:v>
      </x:c>
      <x:c r="D618" s="269">
        <x:f t="shared" si="70"/>
        <x:v>1651</x:v>
      </x:c>
      <x:c r="E618" s="317" t="s">
        <x:v>2255</x:v>
      </x:c>
      <x:c r="F618" s="317" t="s">
        <x:v>400</x:v>
      </x:c>
      <x:c r="G618" s="317"/>
      <x:c r="H618" s="317" t="s">
        <x:v>2255</x:v>
      </x:c>
      <x:c r="I618" s="317"/>
      <x:c r="J618" s="317" t="s">
        <x:v>7367</x:v>
      </x:c>
      <x:c r="K618" s="322">
        <x:v>1651</x:v>
      </x:c>
      <x:c r="L618" s="322"/>
      <x:c r="M618" s="322"/>
      <x:c r="N618" s="322">
        <x:v>1651</x:v>
      </x:c>
      <x:c r="O618" s="322"/>
      <x:c r="P618" s="322"/>
      <x:c r="Q618" s="322"/>
      <x:c r="R618" s="322">
        <x:v>1651</x:v>
      </x:c>
      <x:c r="S618" s="322"/>
      <x:c r="T618" s="218" t="s">
        <x:v>5032</x:v>
      </x:c>
    </x:row>
    <x:row r="619" spans="1:20" s="273" customFormat="1" hidden="1" customHeight="1">
      <x:c r="A619" s="486" t="s">
        <x:v>30</x:v>
      </x:c>
      <x:c r="B619" s="498" t="s">
        <x:v>5044</x:v>
      </x:c>
      <x:c r="C619" s="296" t="s">
        <x:v>960</x:v>
      </x:c>
      <x:c r="D619" s="269">
        <x:f t="shared" si="70"/>
        <x:v>6370</x:v>
      </x:c>
      <x:c r="E619" s="521" t="s">
        <x:v>1991</x:v>
      </x:c>
      <x:c r="F619" s="521" t="s">
        <x:v>1991</x:v>
      </x:c>
      <x:c r="G619" s="318" t="s">
        <x:v>21</x:v>
      </x:c>
      <x:c r="H619" s="318" t="s">
        <x:v>21</x:v>
      </x:c>
      <x:c r="I619" s="298"/>
      <x:c r="J619" s="318"/>
      <x:c r="K619" s="517"/>
      <x:c r="L619" s="517"/>
      <x:c r="M619" s="322">
        <x:v>6370</x:v>
      </x:c>
      <x:c r="N619" s="322"/>
      <x:c r="O619" s="322">
        <x:v>6370</x:v>
      </x:c>
      <x:c r="P619" s="322"/>
      <x:c r="Q619" s="322"/>
      <x:c r="R619" s="322"/>
      <x:c r="S619" s="322">
        <x:v>6370</x:v>
      </x:c>
      <x:c r="T619" s="218" t="s">
        <x:v>6970</x:v>
      </x:c>
    </x:row>
    <x:row r="620" spans="1:20" s="273" customFormat="1" hidden="1" customHeight="1">
      <x:c r="A620" s="486" t="s">
        <x:v>30</x:v>
      </x:c>
      <x:c r="B620" s="484" t="s">
        <x:v>3006</x:v>
      </x:c>
      <x:c r="C620" s="296" t="s">
        <x:v>4102</x:v>
      </x:c>
      <x:c r="D620" s="269">
        <x:f t="shared" si="70"/>
        <x:v>4193.1000000000004</x:v>
      </x:c>
      <x:c r="E620" s="317" t="s">
        <x:v>5484</x:v>
      </x:c>
      <x:c r="F620" s="317" t="s">
        <x:v>5484</x:v>
      </x:c>
      <x:c r="G620" s="321" t="s">
        <x:v>21</x:v>
      </x:c>
      <x:c r="H620" s="317" t="s">
        <x:v>1232</x:v>
      </x:c>
      <x:c r="I620" s="321"/>
      <x:c r="J620" s="321"/>
      <x:c r="K620" s="522"/>
      <x:c r="L620" s="305"/>
      <x:c r="M620" s="305">
        <x:v>4193.1000000000004</x:v>
      </x:c>
      <x:c r="N620" s="305"/>
      <x:c r="O620" s="305">
        <x:v>4193.1000000000004</x:v>
      </x:c>
      <x:c r="P620" s="305"/>
      <x:c r="Q620" s="305"/>
      <x:c r="R620" s="305">
        <x:v>4193.1000000000004</x:v>
      </x:c>
      <x:c r="S620" s="305"/>
      <x:c r="T620" s="217" t="s">
        <x:v>5286</x:v>
      </x:c>
    </x:row>
    <x:row r="621" spans="1:20" s="273" customFormat="1" hidden="1" customHeight="1">
      <x:c r="A621" s="486" t="s">
        <x:v>30</x:v>
      </x:c>
      <x:c r="B621" s="559" t="s">
        <x:v>5570</x:v>
      </x:c>
      <x:c r="C621" s="296" t="s">
        <x:v>1986</x:v>
      </x:c>
      <x:c r="D621" s="269">
        <x:f t="shared" si="70"/>
        <x:v>1506.7</x:v>
      </x:c>
      <x:c r="E621" s="317" t="s">
        <x:v>1993</x:v>
      </x:c>
      <x:c r="F621" s="317" t="s">
        <x:v>2217</x:v>
      </x:c>
      <x:c r="G621" s="317" t="s">
        <x:v>3188</x:v>
      </x:c>
      <x:c r="H621" s="317" t="s">
        <x:v>3237</x:v>
      </x:c>
      <x:c r="I621" s="317"/>
      <x:c r="J621" s="317" t="s">
        <x:v>2262</x:v>
      </x:c>
      <x:c r="K621" s="517"/>
      <x:c r="L621" s="517"/>
      <x:c r="M621" s="322">
        <x:v>1506.7</x:v>
      </x:c>
      <x:c r="N621" s="322"/>
      <x:c r="O621" s="322">
        <x:v>1506.7</x:v>
      </x:c>
      <x:c r="P621" s="322"/>
      <x:c r="Q621" s="322"/>
      <x:c r="R621" s="322">
        <x:v>1506.7</x:v>
      </x:c>
      <x:c r="S621" s="322"/>
      <x:c r="T621" s="218" t="s">
        <x:v>5049</x:v>
      </x:c>
    </x:row>
    <x:row r="622" spans="1:20" s="273" customFormat="1" hidden="1" customHeight="1">
      <x:c r="A622" s="486" t="s">
        <x:v>30</x:v>
      </x:c>
      <x:c r="B622" s="558" t="s">
        <x:v>717</x:v>
      </x:c>
      <x:c r="C622" s="296" t="s">
        <x:v>998</x:v>
      </x:c>
      <x:c r="D622" s="269">
        <x:f t="shared" si="70"/>
        <x:v>1653</x:v>
      </x:c>
      <x:c r="E622" s="317" t="s">
        <x:v>2219</x:v>
      </x:c>
      <x:c r="F622" s="317" t="s">
        <x:v>2040</x:v>
      </x:c>
      <x:c r="G622" s="317"/>
      <x:c r="H622" s="317" t="s">
        <x:v>2219</x:v>
      </x:c>
      <x:c r="I622" s="317"/>
      <x:c r="J622" s="317" t="s">
        <x:v>983</x:v>
      </x:c>
      <x:c r="K622" s="322">
        <x:v>1653</x:v>
      </x:c>
      <x:c r="L622" s="322"/>
      <x:c r="M622" s="322"/>
      <x:c r="N622" s="322">
        <x:v>1653</x:v>
      </x:c>
      <x:c r="O622" s="322"/>
      <x:c r="P622" s="322"/>
      <x:c r="Q622" s="322"/>
      <x:c r="R622" s="322">
        <x:v>1653</x:v>
      </x:c>
      <x:c r="S622" s="322"/>
      <x:c r="T622" s="218" t="s">
        <x:v>977</x:v>
      </x:c>
    </x:row>
    <x:row r="623" spans="1:20" s="273" customFormat="1" hidden="1" customHeight="1">
      <x:c r="A623" s="486" t="s">
        <x:v>30</x:v>
      </x:c>
      <x:c r="B623" s="558" t="s">
        <x:v>2620</x:v>
      </x:c>
      <x:c r="C623" s="296" t="s">
        <x:v>4027</x:v>
      </x:c>
      <x:c r="D623" s="269">
        <x:f t="shared" si="70"/>
        <x:v>1648.9000000000001</x:v>
      </x:c>
      <x:c r="E623" s="317" t="s">
        <x:v>2219</x:v>
      </x:c>
      <x:c r="F623" s="317" t="s">
        <x:v>2259</x:v>
      </x:c>
      <x:c r="G623" s="317"/>
      <x:c r="H623" s="317" t="s">
        <x:v>2219</x:v>
      </x:c>
      <x:c r="I623" s="317"/>
      <x:c r="J623" s="317" t="s">
        <x:v>2290</x:v>
      </x:c>
      <x:c r="K623" s="322">
        <x:v>1648.9000000000001</x:v>
      </x:c>
      <x:c r="L623" s="322"/>
      <x:c r="M623" s="322"/>
      <x:c r="N623" s="322">
        <x:v>1648.9000000000001</x:v>
      </x:c>
      <x:c r="O623" s="322"/>
      <x:c r="P623" s="322"/>
      <x:c r="Q623" s="322"/>
      <x:c r="R623" s="322">
        <x:v>1648.9000000000001</x:v>
      </x:c>
      <x:c r="S623" s="322"/>
      <x:c r="T623" s="218" t="s">
        <x:v>4116</x:v>
      </x:c>
    </x:row>
    <x:row r="624" spans="1:20" s="273" customFormat="1" hidden="1" customHeight="1">
      <x:c r="A624" s="486" t="s">
        <x:v>30</x:v>
      </x:c>
      <x:c r="B624" s="498" t="s">
        <x:v>928</x:v>
      </x:c>
      <x:c r="C624" s="296" t="s">
        <x:v>4532</x:v>
      </x:c>
      <x:c r="D624" s="269">
        <x:f t="shared" si="70"/>
        <x:v>5346.1000000000004</x:v>
      </x:c>
      <x:c r="E624" s="317" t="s">
        <x:v>436</x:v>
      </x:c>
      <x:c r="F624" s="317" t="s">
        <x:v>2128</x:v>
      </x:c>
      <x:c r="G624" s="317"/>
      <x:c r="H624" s="317" t="s">
        <x:v>436</x:v>
      </x:c>
      <x:c r="I624" s="317"/>
      <x:c r="J624" s="317" t="s">
        <x:v>2128</x:v>
      </x:c>
      <x:c r="K624" s="322">
        <x:v>5346.1000000000004</x:v>
      </x:c>
      <x:c r="L624" s="322"/>
      <x:c r="M624" s="322"/>
      <x:c r="N624" s="322">
        <x:v>5346.1000000000004</x:v>
      </x:c>
      <x:c r="O624" s="322"/>
      <x:c r="P624" s="322"/>
      <x:c r="Q624" s="322"/>
      <x:c r="R624" s="322">
        <x:v>5346.1000000000004</x:v>
      </x:c>
      <x:c r="S624" s="322"/>
      <x:c r="T624" s="218" t="s">
        <x:v>999</x:v>
      </x:c>
    </x:row>
    <x:row r="625" spans="1:20" s="273" customFormat="1" hidden="1" customHeight="1">
      <x:c r="A625" s="486" t="s">
        <x:v>30</x:v>
      </x:c>
      <x:c r="B625" s="558" t="s">
        <x:v>2486</x:v>
      </x:c>
      <x:c r="C625" s="296" t="s">
        <x:v>5034</x:v>
      </x:c>
      <x:c r="D625" s="269">
        <x:f t="shared" si="70"/>
        <x:v>1458.5</x:v>
      </x:c>
      <x:c r="E625" s="317" t="s">
        <x:v>2221</x:v>
      </x:c>
      <x:c r="F625" s="321"/>
      <x:c r="G625" s="321"/>
      <x:c r="H625" s="321"/>
      <x:c r="I625" s="321"/>
      <x:c r="J625" s="317" t="s">
        <x:v>1007</x:v>
      </x:c>
      <x:c r="K625" s="322">
        <x:v>1458.5</x:v>
      </x:c>
      <x:c r="L625" s="322"/>
      <x:c r="M625" s="322"/>
      <x:c r="N625" s="322">
        <x:v>1458.5</x:v>
      </x:c>
      <x:c r="O625" s="322"/>
      <x:c r="P625" s="322"/>
      <x:c r="Q625" s="322"/>
      <x:c r="R625" s="322">
        <x:v>1458.5</x:v>
      </x:c>
      <x:c r="S625" s="322"/>
      <x:c r="T625" s="218" t="s">
        <x:v>1029</x:v>
      </x:c>
    </x:row>
    <x:row r="626" spans="1:20" s="273" customFormat="1" hidden="1" customHeight="1">
      <x:c r="A626" s="486" t="s">
        <x:v>30</x:v>
      </x:c>
      <x:c r="B626" s="558" t="s">
        <x:v>5054</x:v>
      </x:c>
      <x:c r="C626" s="296" t="s">
        <x:v>4093</x:v>
      </x:c>
      <x:c r="D626" s="269">
        <x:f t="shared" si="70"/>
        <x:v>1504.8</x:v>
      </x:c>
      <x:c r="E626" s="317" t="s">
        <x:v>2056</x:v>
      </x:c>
      <x:c r="F626" s="317" t="s">
        <x:v>2271</x:v>
      </x:c>
      <x:c r="G626" s="317"/>
      <x:c r="H626" s="317" t="s">
        <x:v>2056</x:v>
      </x:c>
      <x:c r="I626" s="317"/>
      <x:c r="J626" s="317" t="s">
        <x:v>2271</x:v>
      </x:c>
      <x:c r="K626" s="322">
        <x:v>1504.8</x:v>
      </x:c>
      <x:c r="L626" s="322"/>
      <x:c r="M626" s="322"/>
      <x:c r="N626" s="322">
        <x:v>1504.8</x:v>
      </x:c>
      <x:c r="O626" s="322"/>
      <x:c r="P626" s="322"/>
      <x:c r="Q626" s="322"/>
      <x:c r="R626" s="322">
        <x:v>1504.8</x:v>
      </x:c>
      <x:c r="S626" s="322"/>
      <x:c r="T626" s="218" t="s">
        <x:v>966</x:v>
      </x:c>
    </x:row>
    <x:row r="627" spans="1:20" s="273" customFormat="1" hidden="1" customHeight="1">
      <x:c r="A627" s="486" t="s">
        <x:v>30</x:v>
      </x:c>
      <x:c r="B627" s="559" t="s">
        <x:v>5518</x:v>
      </x:c>
      <x:c r="C627" s="296" t="s">
        <x:v>6951</x:v>
      </x:c>
      <x:c r="D627" s="269">
        <x:f t="shared" si="70"/>
        <x:v>1504.2</x:v>
      </x:c>
      <x:c r="E627" s="317" t="s">
        <x:v>3219</x:v>
      </x:c>
      <x:c r="F627" s="317" t="s">
        <x:v>536</x:v>
      </x:c>
      <x:c r="G627" s="317" t="s">
        <x:v>21</x:v>
      </x:c>
      <x:c r="H627" s="518" t="s">
        <x:v>3481</x:v>
      </x:c>
      <x:c r="I627" s="317"/>
      <x:c r="J627" s="317"/>
      <x:c r="K627" s="517"/>
      <x:c r="L627" s="517"/>
      <x:c r="M627" s="322">
        <x:v>1504.2</x:v>
      </x:c>
      <x:c r="N627" s="322"/>
      <x:c r="O627" s="322">
        <x:v>1504.2</x:v>
      </x:c>
      <x:c r="P627" s="322"/>
      <x:c r="Q627" s="322"/>
      <x:c r="R627" s="322">
        <x:v>1504.2</x:v>
      </x:c>
      <x:c r="S627" s="322"/>
      <x:c r="T627" s="218" t="s">
        <x:v>1228</x:v>
      </x:c>
    </x:row>
    <x:row r="628" spans="1:20" s="273" customFormat="1" hidden="1" customHeight="1">
      <x:c r="A628" s="486" t="s">
        <x:v>30</x:v>
      </x:c>
      <x:c r="B628" s="498" t="s">
        <x:v>4117</x:v>
      </x:c>
      <x:c r="C628" s="296" t="s">
        <x:v>5018</x:v>
      </x:c>
      <x:c r="D628" s="269">
        <x:f t="shared" si="70"/>
        <x:v>3048.9000000000001</x:v>
      </x:c>
      <x:c r="E628" s="317" t="s">
        <x:v>2047</x:v>
      </x:c>
      <x:c r="F628" s="317" t="s">
        <x:v>2008</x:v>
      </x:c>
      <x:c r="G628" s="317"/>
      <x:c r="H628" s="518" t="s">
        <x:v>2064</x:v>
      </x:c>
      <x:c r="I628" s="317"/>
      <x:c r="J628" s="317" t="s">
        <x:v>11</x:v>
      </x:c>
      <x:c r="K628" s="322">
        <x:v>3048.9000000000001</x:v>
      </x:c>
      <x:c r="L628" s="322"/>
      <x:c r="M628" s="322"/>
      <x:c r="N628" s="322">
        <x:v>3048.9000000000001</x:v>
      </x:c>
      <x:c r="O628" s="322"/>
      <x:c r="P628" s="322"/>
      <x:c r="Q628" s="322"/>
      <x:c r="R628" s="322">
        <x:v>3048.9000000000001</x:v>
      </x:c>
      <x:c r="S628" s="322"/>
      <x:c r="T628" s="218" t="s">
        <x:v>5046</x:v>
      </x:c>
    </x:row>
    <x:row r="629" spans="1:20" s="273" customFormat="1" hidden="1" customHeight="1">
      <x:c r="A629" s="486" t="s">
        <x:v>30</x:v>
      </x:c>
      <x:c r="B629" s="558" t="s">
        <x:v>753</x:v>
      </x:c>
      <x:c r="C629" s="296" t="s">
        <x:v>987</x:v>
      </x:c>
      <x:c r="D629" s="269">
        <x:f t="shared" si="70"/>
        <x:v>1648.9000000000001</x:v>
      </x:c>
      <x:c r="E629" s="317" t="s">
        <x:v>2219</x:v>
      </x:c>
      <x:c r="F629" s="317" t="s">
        <x:v>2259</x:v>
      </x:c>
      <x:c r="G629" s="317"/>
      <x:c r="H629" s="317" t="s">
        <x:v>2219</x:v>
      </x:c>
      <x:c r="I629" s="317"/>
      <x:c r="J629" s="317" t="s">
        <x:v>976</x:v>
      </x:c>
      <x:c r="K629" s="322">
        <x:v>1648.9000000000001</x:v>
      </x:c>
      <x:c r="L629" s="322"/>
      <x:c r="M629" s="322"/>
      <x:c r="N629" s="322">
        <x:v>1648.9000000000001</x:v>
      </x:c>
      <x:c r="O629" s="322"/>
      <x:c r="P629" s="322"/>
      <x:c r="Q629" s="322"/>
      <x:c r="R629" s="322">
        <x:v>1648.9000000000001</x:v>
      </x:c>
      <x:c r="S629" s="322"/>
      <x:c r="T629" s="218" t="s">
        <x:v>4116</x:v>
      </x:c>
    </x:row>
    <x:row r="630" spans="1:20" s="273" customFormat="1" hidden="1" customHeight="1">
      <x:c r="A630" s="486" t="s">
        <x:v>30</x:v>
      </x:c>
      <x:c r="B630" s="558" t="s">
        <x:v>689</x:v>
      </x:c>
      <x:c r="C630" s="296" t="s">
        <x:v>508</x:v>
      </x:c>
      <x:c r="D630" s="269">
        <x:f t="shared" si="70"/>
        <x:v>4489</x:v>
      </x:c>
      <x:c r="E630" s="317" t="s">
        <x:v>4768</x:v>
      </x:c>
      <x:c r="F630" s="321"/>
      <x:c r="G630" s="321"/>
      <x:c r="H630" s="317" t="s">
        <x:v>2127</x:v>
      </x:c>
      <x:c r="I630" s="321"/>
      <x:c r="J630" s="317" t="s">
        <x:v>2021</x:v>
      </x:c>
      <x:c r="K630" s="322">
        <x:v>4489</x:v>
      </x:c>
      <x:c r="L630" s="322"/>
      <x:c r="M630" s="322"/>
      <x:c r="N630" s="322">
        <x:v>4489</x:v>
      </x:c>
      <x:c r="O630" s="322"/>
      <x:c r="P630" s="322"/>
      <x:c r="Q630" s="322"/>
      <x:c r="R630" s="322">
        <x:v>4489</x:v>
      </x:c>
      <x:c r="S630" s="322"/>
      <x:c r="T630" s="218" t="s">
        <x:v>723</x:v>
      </x:c>
    </x:row>
    <x:row r="631" spans="1:20" s="273" customFormat="1" hidden="1" customHeight="1">
      <x:c r="A631" s="486" t="s">
        <x:v>30</x:v>
      </x:c>
      <x:c r="B631" s="498" t="s">
        <x:v>2696</x:v>
      </x:c>
      <x:c r="C631" s="296" t="s">
        <x:v>533</x:v>
      </x:c>
      <x:c r="D631" s="269">
        <x:f t="shared" si="70"/>
        <x:v>5838</x:v>
      </x:c>
      <x:c r="E631" s="521" t="s">
        <x:v>3445</x:v>
      </x:c>
      <x:c r="F631" s="298" t="s">
        <x:v>3220</x:v>
      </x:c>
      <x:c r="G631" s="298" t="s">
        <x:v>1210</x:v>
      </x:c>
      <x:c r="H631" s="298" t="s">
        <x:v>1086</x:v>
      </x:c>
      <x:c r="I631" s="321"/>
      <x:c r="J631" s="298" t="s">
        <x:v>1210</x:v>
      </x:c>
      <x:c r="K631" s="517"/>
      <x:c r="L631" s="517"/>
      <x:c r="M631" s="322">
        <x:v>5838</x:v>
      </x:c>
      <x:c r="N631" s="322"/>
      <x:c r="O631" s="322">
        <x:v>5838</x:v>
      </x:c>
      <x:c r="P631" s="322"/>
      <x:c r="Q631" s="322"/>
      <x:c r="R631" s="322">
        <x:v>5838</x:v>
      </x:c>
      <x:c r="S631" s="322"/>
      <x:c r="T631" s="218" t="s">
        <x:v>449</x:v>
      </x:c>
    </x:row>
    <x:row r="632" spans="1:20" s="273" customFormat="1" hidden="1" customHeight="1">
      <x:c r="A632" s="486" t="s">
        <x:v>30</x:v>
      </x:c>
      <x:c r="B632" s="558" t="s">
        <x:v>5041</x:v>
      </x:c>
      <x:c r="C632" s="296" t="s">
        <x:v>960</x:v>
      </x:c>
      <x:c r="D632" s="269">
        <x:f t="shared" si="70"/>
        <x:v>2003.4000000000001</x:v>
      </x:c>
      <x:c r="E632" s="521" t="s">
        <x:v>1979</x:v>
      </x:c>
      <x:c r="F632" s="521" t="s">
        <x:v>1979</x:v>
      </x:c>
      <x:c r="G632" s="298" t="s">
        <x:v>5232</x:v>
      </x:c>
      <x:c r="H632" s="317" t="s">
        <x:v>3418</x:v>
      </x:c>
      <x:c r="I632" s="298"/>
      <x:c r="J632" s="318"/>
      <x:c r="K632" s="517"/>
      <x:c r="L632" s="517"/>
      <x:c r="M632" s="322">
        <x:v>2003.4000000000001</x:v>
      </x:c>
      <x:c r="N632" s="322"/>
      <x:c r="O632" s="322">
        <x:v>2003.4000000000001</x:v>
      </x:c>
      <x:c r="P632" s="322"/>
      <x:c r="Q632" s="322"/>
      <x:c r="R632" s="322">
        <x:v>2003.4000000000001</x:v>
      </x:c>
      <x:c r="S632" s="322"/>
      <x:c r="T632" s="217" t="s">
        <x:v>5275</x:v>
      </x:c>
    </x:row>
    <x:row r="633" spans="1:20" s="273" customFormat="1" hidden="1" customHeight="1">
      <x:c r="A633" s="486" t="s">
        <x:v>30</x:v>
      </x:c>
      <x:c r="B633" s="498" t="s">
        <x:v>2206</x:v>
      </x:c>
      <x:c r="C633" s="296" t="s">
        <x:v>1032</x:v>
      </x:c>
      <x:c r="D633" s="269">
        <x:f t="shared" si="70"/>
        <x:v>2072.3000000000002</x:v>
      </x:c>
      <x:c r="E633" s="298" t="s">
        <x:v>1998</x:v>
      </x:c>
      <x:c r="F633" s="521" t="s">
        <x:v>1979</x:v>
      </x:c>
      <x:c r="G633" s="298" t="s">
        <x:v>543</x:v>
      </x:c>
      <x:c r="H633" s="317" t="s">
        <x:v>523</x:v>
      </x:c>
      <x:c r="I633" s="298"/>
      <x:c r="J633" s="298" t="s">
        <x:v>5247</x:v>
      </x:c>
      <x:c r="K633" s="517"/>
      <x:c r="L633" s="517"/>
      <x:c r="M633" s="322">
        <x:v>2072.3000000000002</x:v>
      </x:c>
      <x:c r="N633" s="322"/>
      <x:c r="O633" s="322">
        <x:v>2072.3000000000002</x:v>
      </x:c>
      <x:c r="P633" s="322"/>
      <x:c r="Q633" s="322"/>
      <x:c r="R633" s="322">
        <x:v>2072.3000000000002</x:v>
      </x:c>
      <x:c r="S633" s="322"/>
      <x:c r="T633" s="217" t="s">
        <x:v>5275</x:v>
      </x:c>
    </x:row>
    <x:row r="634" spans="1:20" s="273" customFormat="1" hidden="1" customHeight="1">
      <x:c r="A634" s="486" t="s">
        <x:v>30</x:v>
      </x:c>
      <x:c r="B634" s="498" t="s">
        <x:v>2009</x:v>
      </x:c>
      <x:c r="C634" s="296" t="s">
        <x:v>978</x:v>
      </x:c>
      <x:c r="D634" s="269" t="str">
        <x:f t="shared" si="70"/>
        <x:v>오답</x:v>
      </x:c>
      <x:c r="E634" s="521" t="s">
        <x:v>2277</x:v>
      </x:c>
      <x:c r="F634" s="521" t="s">
        <x:v>3159</x:v>
      </x:c>
      <x:c r="G634" s="298" t="s">
        <x:v>3115</x:v>
      </x:c>
      <x:c r="H634" s="317" t="s">
        <x:v>21</x:v>
      </x:c>
      <x:c r="I634" s="298"/>
      <x:c r="J634" s="298" t="s">
        <x:v>3115</x:v>
      </x:c>
      <x:c r="K634" s="517"/>
      <x:c r="L634" s="517"/>
      <x:c r="M634" s="322">
        <x:v>2773.0999999999999</x:v>
      </x:c>
      <x:c r="N634" s="322"/>
      <x:c r="O634" s="322"/>
      <x:c r="P634" s="322"/>
      <x:c r="Q634" s="322">
        <x:v>2773.0999999999999</x:v>
      </x:c>
      <x:c r="R634" s="322"/>
      <x:c r="S634" s="322">
        <x:v>2773.0999999999999</x:v>
      </x:c>
      <x:c r="T634" s="218" t="s">
        <x:v>6984</x:v>
      </x:c>
    </x:row>
    <x:row r="635" spans="1:20" s="273" customFormat="1" hidden="1" customHeight="1">
      <x:c r="A635" s="486" t="s">
        <x:v>30</x:v>
      </x:c>
      <x:c r="B635" s="558" t="s">
        <x:v>713</x:v>
      </x:c>
      <x:c r="C635" s="296" t="s">
        <x:v>995</x:v>
      </x:c>
      <x:c r="D635" s="269">
        <x:f t="shared" si="70"/>
        <x:v>1296</x:v>
      </x:c>
      <x:c r="E635" s="317" t="s">
        <x:v>2221</x:v>
      </x:c>
      <x:c r="F635" s="321"/>
      <x:c r="G635" s="321"/>
      <x:c r="H635" s="321"/>
      <x:c r="I635" s="321"/>
      <x:c r="J635" s="317" t="s">
        <x:v>981</x:v>
      </x:c>
      <x:c r="K635" s="322">
        <x:v>1296</x:v>
      </x:c>
      <x:c r="L635" s="322"/>
      <x:c r="M635" s="322"/>
      <x:c r="N635" s="322">
        <x:v>1296</x:v>
      </x:c>
      <x:c r="O635" s="322"/>
      <x:c r="P635" s="322"/>
      <x:c r="Q635" s="322"/>
      <x:c r="R635" s="322">
        <x:v>1296</x:v>
      </x:c>
      <x:c r="S635" s="322"/>
      <x:c r="T635" s="218" t="s">
        <x:v>4648</x:v>
      </x:c>
    </x:row>
    <x:row r="636" spans="1:20" s="273" customFormat="1" hidden="1" customHeight="1">
      <x:c r="A636" s="486" t="s">
        <x:v>30</x:v>
      </x:c>
      <x:c r="B636" s="558" t="s">
        <x:v>2437</x:v>
      </x:c>
      <x:c r="C636" s="296" t="s">
        <x:v>970</x:v>
      </x:c>
      <x:c r="D636" s="269">
        <x:f t="shared" si="70"/>
        <x:v>1499.8</x:v>
      </x:c>
      <x:c r="E636" s="317" t="s">
        <x:v>1981</x:v>
      </x:c>
      <x:c r="F636" s="317" t="s">
        <x:v>2286</x:v>
      </x:c>
      <x:c r="G636" s="317"/>
      <x:c r="H636" s="317"/>
      <x:c r="I636" s="317"/>
      <x:c r="J636" s="317" t="s">
        <x:v>1341</x:v>
      </x:c>
      <x:c r="K636" s="322">
        <x:v>1499.8</x:v>
      </x:c>
      <x:c r="L636" s="322"/>
      <x:c r="M636" s="322"/>
      <x:c r="N636" s="322">
        <x:v>1499.8</x:v>
      </x:c>
      <x:c r="O636" s="322"/>
      <x:c r="P636" s="322"/>
      <x:c r="Q636" s="322"/>
      <x:c r="R636" s="322">
        <x:v>1499.8</x:v>
      </x:c>
      <x:c r="S636" s="322"/>
      <x:c r="T636" s="218" t="s">
        <x:v>305</x:v>
      </x:c>
    </x:row>
    <x:row r="637" spans="1:20" s="273" customFormat="1" hidden="1" customHeight="1">
      <x:c r="A637" s="486" t="s">
        <x:v>30</x:v>
      </x:c>
      <x:c r="B637" s="484" t="s">
        <x:v>4003</x:v>
      </x:c>
      <x:c r="C637" s="296" t="s">
        <x:v>491</x:v>
      </x:c>
      <x:c r="D637" s="269" t="str">
        <x:f t="shared" si="70"/>
        <x:v>오답</x:v>
      </x:c>
      <x:c r="E637" s="317" t="s">
        <x:v>517</x:v>
      </x:c>
      <x:c r="F637" s="317" t="s">
        <x:v>3442</x:v>
      </x:c>
      <x:c r="G637" s="317" t="s">
        <x:v>21</x:v>
      </x:c>
      <x:c r="H637" s="317" t="s">
        <x:v>21</x:v>
      </x:c>
      <x:c r="I637" s="317"/>
      <x:c r="J637" s="317" t="s">
        <x:v>2028</x:v>
      </x:c>
      <x:c r="K637" s="517"/>
      <x:c r="L637" s="517"/>
      <x:c r="M637" s="322">
        <x:v>7543.8999999999996</x:v>
      </x:c>
      <x:c r="N637" s="322"/>
      <x:c r="O637" s="322"/>
      <x:c r="P637" s="322"/>
      <x:c r="Q637" s="322">
        <x:v>7543.8999999999996</x:v>
      </x:c>
      <x:c r="R637" s="517"/>
      <x:c r="S637" s="322">
        <x:v>7543.8999999999996</x:v>
      </x:c>
      <x:c r="T637" s="218" t="s">
        <x:v>511</x:v>
      </x:c>
    </x:row>
    <x:row r="638" spans="1:20" s="273" customFormat="1" hidden="1" customHeight="1">
      <x:c r="A638" s="486" t="s">
        <x:v>30</x:v>
      </x:c>
      <x:c r="B638" s="558" t="s">
        <x:v>743</x:v>
      </x:c>
      <x:c r="C638" s="296" t="s">
        <x:v>1002</x:v>
      </x:c>
      <x:c r="D638" s="269" t="str">
        <x:f t="shared" si="70"/>
        <x:v>오답</x:v>
      </x:c>
      <x:c r="E638" s="317" t="s">
        <x:v>2275</x:v>
      </x:c>
      <x:c r="F638" s="321"/>
      <x:c r="G638" s="321"/>
      <x:c r="H638" s="321"/>
      <x:c r="I638" s="321"/>
      <x:c r="J638" s="317" t="s">
        <x:v>964</x:v>
      </x:c>
      <x:c r="K638" s="322">
        <x:v>3840.3000000000002</x:v>
      </x:c>
      <x:c r="L638" s="322"/>
      <x:c r="M638" s="322"/>
      <x:c r="N638" s="322"/>
      <x:c r="O638" s="322"/>
      <x:c r="P638" s="322"/>
      <x:c r="Q638" s="322">
        <x:v>3840.3000000000002</x:v>
      </x:c>
      <x:c r="R638" s="322"/>
      <x:c r="S638" s="322">
        <x:v>3840.3000000000002</x:v>
      </x:c>
      <x:c r="T638" s="218" t="s">
        <x:v>988</x:v>
      </x:c>
    </x:row>
    <x:row r="639" spans="1:20" s="273" customFormat="1" hidden="1" customHeight="1">
      <x:c r="A639" s="486" t="s">
        <x:v>30</x:v>
      </x:c>
      <x:c r="B639" s="498" t="s">
        <x:v>4475</x:v>
      </x:c>
      <x:c r="C639" s="296" t="s">
        <x:v>4502</x:v>
      </x:c>
      <x:c r="D639" s="269">
        <x:f t="shared" si="70"/>
        <x:v>3337.6999999999998</x:v>
      </x:c>
      <x:c r="E639" s="317" t="s">
        <x:v>436</x:v>
      </x:c>
      <x:c r="F639" s="317" t="s">
        <x:v>2128</x:v>
      </x:c>
      <x:c r="G639" s="317"/>
      <x:c r="H639" s="317" t="s">
        <x:v>436</x:v>
      </x:c>
      <x:c r="I639" s="317"/>
      <x:c r="J639" s="317" t="s">
        <x:v>2128</x:v>
      </x:c>
      <x:c r="K639" s="322">
        <x:v>3337.6999999999998</x:v>
      </x:c>
      <x:c r="L639" s="322"/>
      <x:c r="M639" s="322"/>
      <x:c r="N639" s="322">
        <x:v>3337.6999999999998</x:v>
      </x:c>
      <x:c r="O639" s="322"/>
      <x:c r="P639" s="322"/>
      <x:c r="Q639" s="322"/>
      <x:c r="R639" s="322">
        <x:v>3337.6999999999998</x:v>
      </x:c>
      <x:c r="S639" s="322"/>
      <x:c r="T639" s="218" t="s">
        <x:v>999</x:v>
      </x:c>
    </x:row>
    <x:row r="640" spans="1:20" s="273" customFormat="1" hidden="1" customHeight="1">
      <x:c r="A640" s="486" t="s">
        <x:v>30</x:v>
      </x:c>
      <x:c r="B640" s="498" t="s">
        <x:v>4020</x:v>
      </x:c>
      <x:c r="C640" s="296" t="s">
        <x:v>5014</x:v>
      </x:c>
      <x:c r="D640" s="269">
        <x:f>IF(SUM(K640:M640)=SUM(N640:O640),SUM(K640:M640),"오답")</x:f>
        <x:v>1426.9000000000001</x:v>
      </x:c>
      <x:c r="E640" s="521" t="s">
        <x:v>3159</x:v>
      </x:c>
      <x:c r="F640" s="521" t="s">
        <x:v>3159</x:v>
      </x:c>
      <x:c r="G640" s="298" t="s">
        <x:v>3346</x:v>
      </x:c>
      <x:c r="H640" s="317" t="s">
        <x:v>21</x:v>
      </x:c>
      <x:c r="I640" s="298"/>
      <x:c r="J640" s="298"/>
      <x:c r="K640" s="517"/>
      <x:c r="L640" s="517"/>
      <x:c r="M640" s="322">
        <x:v>1426.9000000000001</x:v>
      </x:c>
      <x:c r="N640" s="322"/>
      <x:c r="O640" s="322">
        <x:v>1426.9000000000001</x:v>
      </x:c>
      <x:c r="P640" s="322"/>
      <x:c r="Q640" s="322"/>
      <x:c r="R640" s="322"/>
      <x:c r="S640" s="322">
        <x:v>1426.9000000000001</x:v>
      </x:c>
      <x:c r="T640" s="218" t="s">
        <x:v>6984</x:v>
      </x:c>
    </x:row>
    <x:row r="641" spans="1:20" s="273" customFormat="1" hidden="1" customHeight="1">
      <x:c r="A641" s="909" t="s">
        <x:v>30</x:v>
      </x:c>
      <x:c r="B641" s="910" t="s">
        <x:v>6090</x:v>
      </x:c>
      <x:c r="C641" s="911" t="s">
        <x:v>6093</x:v>
      </x:c>
      <x:c r="D641" s="728">
        <x:v>2000</x:v>
      </x:c>
      <x:c r="E641" s="769" t="s">
        <x:v>7520</x:v>
      </x:c>
      <x:c r="F641" s="769" t="s">
        <x:v>5668</x:v>
      </x:c>
      <x:c r="G641" s="774" t="s">
        <x:v>194</x:v>
      </x:c>
      <x:c r="H641" s="850"/>
      <x:c r="I641" s="774"/>
      <x:c r="J641" s="774"/>
      <x:c r="K641" s="847">
        <x:v>2000</x:v>
      </x:c>
      <x:c r="L641" s="847"/>
      <x:c r="M641" s="848"/>
      <x:c r="N641" s="848">
        <x:v>2000</x:v>
      </x:c>
      <x:c r="O641" s="848"/>
      <x:c r="P641" s="848"/>
      <x:c r="Q641" s="848"/>
      <x:c r="R641" s="848"/>
      <x:c r="S641" s="848">
        <x:v>2000</x:v>
      </x:c>
      <x:c r="T641" s="805"/>
    </x:row>
    <x:row r="642" spans="1:20" ht="69.950000000000003" hidden="1" customHeight="1">
      <x:c r="A642" s="1016" t="s">
        <x:v>25</x:v>
      </x:c>
      <x:c r="B642" s="979" t="s">
        <x:v>42</x:v>
      </x:c>
      <x:c r="C642" s="264" t="s">
        <x:v>2720</x:v>
      </x:c>
      <x:c r="D642" s="684">
        <x:f>SUM(D$644:D$690)</x:f>
        <x:v>130054.70000000003</x:v>
      </x:c>
      <x:c r="E642" s="303"/>
      <x:c r="F642" s="303"/>
      <x:c r="G642" s="303"/>
      <x:c r="H642" s="303"/>
      <x:c r="I642" s="303"/>
      <x:c r="J642" s="303"/>
      <x:c r="K642" s="684">
        <x:f>SUM(K$644:K$690)</x:f>
        <x:v>0</x:v>
      </x:c>
      <x:c r="L642" s="684">
        <x:f t="shared" ref="L642:S642" si="71">SUM(L$644:L$690)</x:f>
        <x:v>110083.90000000002</x:v>
      </x:c>
      <x:c r="M642" s="684">
        <x:f t="shared" si="71"/>
        <x:v>26876.799999999999</x:v>
      </x:c>
      <x:c r="N642" s="684">
        <x:f t="shared" si="71"/>
        <x:v>121474.10000000002</x:v>
      </x:c>
      <x:c r="O642" s="684">
        <x:f t="shared" si="71"/>
        <x:v>8580.6000000000004</x:v>
      </x:c>
      <x:c r="P642" s="684">
        <x:f t="shared" si="71"/>
        <x:v>1906</x:v>
      </x:c>
      <x:c r="Q642" s="684">
        <x:f t="shared" si="71"/>
        <x:v>5000</x:v>
      </x:c>
      <x:c r="R642" s="684">
        <x:f t="shared" si="71"/>
        <x:v>130460.70000000003</x:v>
      </x:c>
      <x:c r="S642" s="684">
        <x:f t="shared" si="71"/>
        <x:v>6500</x:v>
      </x:c>
      <x:c r="T642" s="220"/>
    </x:row>
    <x:row r="643" spans="1:20" ht="69.950000000000003" hidden="1" customHeight="1">
      <x:c r="A643" s="1017"/>
      <x:c r="B643" s="980"/>
      <x:c r="C643" s="264" t="s">
        <x:v>1516</x:v>
      </x:c>
      <x:c r="D643" s="310">
        <x:f>COUNTA(D$644:D$690)</x:f>
        <x:v>47</x:v>
      </x:c>
      <x:c r="E643" s="310"/>
      <x:c r="F643" s="310"/>
      <x:c r="G643" s="310"/>
      <x:c r="H643" s="310"/>
      <x:c r="I643" s="310"/>
      <x:c r="J643" s="310"/>
      <x:c r="K643" s="310"/>
      <x:c r="L643" s="310"/>
      <x:c r="M643" s="310"/>
      <x:c r="N643" s="310">
        <x:f>COUNTA(N$644:N$690)</x:f>
        <x:v>39</x:v>
      </x:c>
      <x:c r="O643" s="310">
        <x:f t="shared" ref="O643:S643" si="72">COUNTA(O$644:O$690)</x:f>
        <x:v>4</x:v>
      </x:c>
      <x:c r="P643" s="310">
        <x:f t="shared" si="72"/>
        <x:v>1</x:v>
      </x:c>
      <x:c r="Q643" s="310">
        <x:f t="shared" si="72"/>
        <x:v>3</x:v>
      </x:c>
      <x:c r="R643" s="310">
        <x:f t="shared" si="72"/>
        <x:v>43</x:v>
      </x:c>
      <x:c r="S643" s="310">
        <x:f t="shared" si="72"/>
        <x:v>4</x:v>
      </x:c>
      <x:c r="T643" s="234"/>
    </x:row>
    <x:row r="644" spans="1:20" s="273" customFormat="1" hidden="1" customHeight="1">
      <x:c r="A644" s="486" t="s">
        <x:v>25</x:v>
      </x:c>
      <x:c r="B644" s="498" t="s">
        <x:v>2629</x:v>
      </x:c>
      <x:c r="C644" s="296" t="s">
        <x:v>3949</x:v>
      </x:c>
      <x:c r="D644" s="269">
        <x:f t="shared" ref="D644:D690" si="73">IF(SUM(K644:M644)=SUM(N644:O644),SUM(K644:M644),"오답")</x:f>
        <x:v>625.70000000000005</x:v>
      </x:c>
      <x:c r="E644" s="298" t="s">
        <x:v>2172</x:v>
      </x:c>
      <x:c r="F644" s="298" t="s">
        <x:v>2200</x:v>
      </x:c>
      <x:c r="G644" s="298" t="s">
        <x:v>2172</x:v>
      </x:c>
      <x:c r="H644" s="298" t="s">
        <x:v>2172</x:v>
      </x:c>
      <x:c r="I644" s="503" t="s">
        <x:v>6690</x:v>
      </x:c>
      <x:c r="J644" s="298" t="s">
        <x:v>3953</x:v>
      </x:c>
      <x:c r="K644" s="298"/>
      <x:c r="L644" s="269">
        <x:v>625.70000000000005</x:v>
      </x:c>
      <x:c r="M644" s="269"/>
      <x:c r="N644" s="269">
        <x:v>625.70000000000005</x:v>
      </x:c>
      <x:c r="O644" s="269"/>
      <x:c r="P644" s="269"/>
      <x:c r="Q644" s="269"/>
      <x:c r="R644" s="269">
        <x:v>625.70000000000005</x:v>
      </x:c>
      <x:c r="S644" s="269"/>
      <x:c r="T644" s="218" t="s">
        <x:v>2473</x:v>
      </x:c>
    </x:row>
    <x:row r="645" spans="1:20" s="273" customFormat="1" hidden="1" customHeight="1">
      <x:c r="A645" s="486" t="s">
        <x:v>25</x:v>
      </x:c>
      <x:c r="B645" s="498" t="s">
        <x:v>343</x:v>
      </x:c>
      <x:c r="C645" s="296" t="s">
        <x:v>2194</x:v>
      </x:c>
      <x:c r="D645" s="269">
        <x:f t="shared" si="73"/>
        <x:v>1197.4000000000001</x:v>
      </x:c>
      <x:c r="E645" s="298" t="s">
        <x:v>417</x:v>
      </x:c>
      <x:c r="F645" s="298" t="s">
        <x:v>1912</x:v>
      </x:c>
      <x:c r="G645" s="298" t="s">
        <x:v>431</x:v>
      </x:c>
      <x:c r="H645" s="298"/>
      <x:c r="I645" s="503" t="s">
        <x:v>6199</x:v>
      </x:c>
      <x:c r="J645" s="298" t="s">
        <x:v>2000</x:v>
      </x:c>
      <x:c r="K645" s="298"/>
      <x:c r="L645" s="269">
        <x:v>1197.4000000000001</x:v>
      </x:c>
      <x:c r="M645" s="269"/>
      <x:c r="N645" s="269">
        <x:v>1197.4000000000001</x:v>
      </x:c>
      <x:c r="O645" s="269"/>
      <x:c r="P645" s="269"/>
      <x:c r="Q645" s="269"/>
      <x:c r="R645" s="269">
        <x:v>1197.4000000000001</x:v>
      </x:c>
      <x:c r="S645" s="269"/>
      <x:c r="T645" s="218"/>
    </x:row>
    <x:row r="646" spans="1:20" s="273" customFormat="1" hidden="1" customHeight="1">
      <x:c r="A646" s="486" t="s">
        <x:v>25</x:v>
      </x:c>
      <x:c r="B646" s="498" t="s">
        <x:v>2976</x:v>
      </x:c>
      <x:c r="C646" s="296" t="s">
        <x:v>1989</x:v>
      </x:c>
      <x:c r="D646" s="269">
        <x:f t="shared" si="73"/>
        <x:v>2143.4000000000001</x:v>
      </x:c>
      <x:c r="E646" s="298" t="s">
        <x:v>429</x:v>
      </x:c>
      <x:c r="F646" s="318"/>
      <x:c r="G646" s="298" t="s">
        <x:v>429</x:v>
      </x:c>
      <x:c r="H646" s="298" t="s">
        <x:v>429</x:v>
      </x:c>
      <x:c r="I646" s="503" t="s">
        <x:v>6199</x:v>
      </x:c>
      <x:c r="J646" s="298" t="s">
        <x:v>2006</x:v>
      </x:c>
      <x:c r="K646" s="298"/>
      <x:c r="L646" s="269">
        <x:v>2143.4000000000001</x:v>
      </x:c>
      <x:c r="M646" s="269"/>
      <x:c r="N646" s="269">
        <x:v>2143.4000000000001</x:v>
      </x:c>
      <x:c r="O646" s="269"/>
      <x:c r="P646" s="269"/>
      <x:c r="Q646" s="269"/>
      <x:c r="R646" s="269">
        <x:v>2143.4000000000001</x:v>
      </x:c>
      <x:c r="S646" s="269"/>
      <x:c r="T646" s="218" t="s">
        <x:v>2473</x:v>
      </x:c>
    </x:row>
    <x:row r="647" spans="1:20" s="273" customFormat="1" hidden="1" customHeight="1">
      <x:c r="A647" s="486" t="s">
        <x:v>25</x:v>
      </x:c>
      <x:c r="B647" s="498" t="s">
        <x:v>2612</x:v>
      </x:c>
      <x:c r="C647" s="296" t="s">
        <x:v>5059</x:v>
      </x:c>
      <x:c r="D647" s="269">
        <x:f t="shared" si="73"/>
        <x:v>1485.4000000000001</x:v>
      </x:c>
      <x:c r="E647" s="298" t="s">
        <x:v>1983</x:v>
      </x:c>
      <x:c r="F647" s="298" t="s">
        <x:v>1015</x:v>
      </x:c>
      <x:c r="G647" s="298" t="s">
        <x:v>2263</x:v>
      </x:c>
      <x:c r="H647" s="298"/>
      <x:c r="I647" s="503" t="s">
        <x:v>6263</x:v>
      </x:c>
      <x:c r="J647" s="298" t="s">
        <x:v>2021</x:v>
      </x:c>
      <x:c r="K647" s="298"/>
      <x:c r="L647" s="269">
        <x:v>1485.4000000000001</x:v>
      </x:c>
      <x:c r="M647" s="269"/>
      <x:c r="N647" s="269">
        <x:v>1485.4000000000001</x:v>
      </x:c>
      <x:c r="O647" s="269"/>
      <x:c r="P647" s="269"/>
      <x:c r="Q647" s="269"/>
      <x:c r="R647" s="269">
        <x:v>1485.4000000000001</x:v>
      </x:c>
      <x:c r="S647" s="269"/>
      <x:c r="T647" s="218" t="s">
        <x:v>729</x:v>
      </x:c>
    </x:row>
    <x:row r="648" spans="1:20" s="273" customFormat="1" hidden="1" customHeight="1">
      <x:c r="A648" s="486" t="s">
        <x:v>25</x:v>
      </x:c>
      <x:c r="B648" s="498" t="s">
        <x:v>412</x:v>
      </x:c>
      <x:c r="C648" s="296" t="s">
        <x:v>434</x:v>
      </x:c>
      <x:c r="D648" s="269">
        <x:f t="shared" si="73"/>
        <x:v>1600.4000000000001</x:v>
      </x:c>
      <x:c r="E648" s="298" t="s">
        <x:v>3978</x:v>
      </x:c>
      <x:c r="F648" s="298" t="s">
        <x:v>2204</x:v>
      </x:c>
      <x:c r="G648" s="298" t="s">
        <x:v>1995</x:v>
      </x:c>
      <x:c r="H648" s="298"/>
      <x:c r="I648" s="503" t="s">
        <x:v>6723</x:v>
      </x:c>
      <x:c r="J648" s="298" t="s">
        <x:v>3906</x:v>
      </x:c>
      <x:c r="K648" s="298"/>
      <x:c r="L648" s="269">
        <x:v>1600.4000000000001</x:v>
      </x:c>
      <x:c r="M648" s="269"/>
      <x:c r="N648" s="269">
        <x:v>1600.4000000000001</x:v>
      </x:c>
      <x:c r="O648" s="269"/>
      <x:c r="P648" s="269"/>
      <x:c r="Q648" s="269"/>
      <x:c r="R648" s="269">
        <x:v>1600.4000000000001</x:v>
      </x:c>
      <x:c r="S648" s="269"/>
      <x:c r="T648" s="218" t="s">
        <x:v>2441</x:v>
      </x:c>
    </x:row>
    <x:row r="649" spans="1:20" s="273" customFormat="1" hidden="1" customHeight="1">
      <x:c r="A649" s="486" t="s">
        <x:v>25</x:v>
      </x:c>
      <x:c r="B649" s="498" t="s">
        <x:v>5057</x:v>
      </x:c>
      <x:c r="C649" s="296" t="s">
        <x:v>3340</x:v>
      </x:c>
      <x:c r="D649" s="269">
        <x:f t="shared" si="73"/>
        <x:v>1508.0999999999999</x:v>
      </x:c>
      <x:c r="E649" s="298" t="s">
        <x:v>1996</x:v>
      </x:c>
      <x:c r="F649" s="298" t="s">
        <x:v>2285</x:v>
      </x:c>
      <x:c r="G649" s="298" t="s">
        <x:v>1996</x:v>
      </x:c>
      <x:c r="H649" s="298" t="s">
        <x:v>1996</x:v>
      </x:c>
      <x:c r="I649" s="298"/>
      <x:c r="J649" s="298" t="s">
        <x:v>2285</x:v>
      </x:c>
      <x:c r="K649" s="298"/>
      <x:c r="L649" s="269"/>
      <x:c r="M649" s="269">
        <x:v>1508.0999999999999</x:v>
      </x:c>
      <x:c r="N649" s="269">
        <x:v>1508.0999999999999</x:v>
      </x:c>
      <x:c r="O649" s="269"/>
      <x:c r="P649" s="269"/>
      <x:c r="Q649" s="269"/>
      <x:c r="R649" s="269">
        <x:v>1508.0999999999999</x:v>
      </x:c>
      <x:c r="S649" s="269"/>
      <x:c r="T649" s="218" t="s">
        <x:v>2447</x:v>
      </x:c>
    </x:row>
    <x:row r="650" spans="1:20" s="273" customFormat="1" hidden="1" customHeight="1">
      <x:c r="A650" s="486" t="s">
        <x:v>25</x:v>
      </x:c>
      <x:c r="B650" s="498" t="s">
        <x:v>5052</x:v>
      </x:c>
      <x:c r="C650" s="296" t="s">
        <x:v>3961</x:v>
      </x:c>
      <x:c r="D650" s="269">
        <x:f t="shared" si="73"/>
        <x:v>1507</x:v>
      </x:c>
      <x:c r="E650" s="298" t="s">
        <x:v>1996</x:v>
      </x:c>
      <x:c r="F650" s="298" t="s">
        <x:v>2285</x:v>
      </x:c>
      <x:c r="G650" s="298" t="s">
        <x:v>1996</x:v>
      </x:c>
      <x:c r="H650" s="298" t="s">
        <x:v>1996</x:v>
      </x:c>
      <x:c r="I650" s="298"/>
      <x:c r="J650" s="298" t="s">
        <x:v>2285</x:v>
      </x:c>
      <x:c r="K650" s="298"/>
      <x:c r="L650" s="269"/>
      <x:c r="M650" s="269">
        <x:v>1507</x:v>
      </x:c>
      <x:c r="N650" s="269">
        <x:v>1507</x:v>
      </x:c>
      <x:c r="O650" s="269"/>
      <x:c r="P650" s="269"/>
      <x:c r="Q650" s="269"/>
      <x:c r="R650" s="269">
        <x:v>1507</x:v>
      </x:c>
      <x:c r="S650" s="269"/>
      <x:c r="T650" s="218" t="s">
        <x:v>2447</x:v>
      </x:c>
    </x:row>
    <x:row r="651" spans="1:20" s="273" customFormat="1" hidden="1" customHeight="1">
      <x:c r="A651" s="486" t="s">
        <x:v>25</x:v>
      </x:c>
      <x:c r="B651" s="498" t="s">
        <x:v>5039</x:v>
      </x:c>
      <x:c r="C651" s="296" t="s">
        <x:v>3947</x:v>
      </x:c>
      <x:c r="D651" s="269">
        <x:f t="shared" si="73"/>
        <x:v>1506</x:v>
      </x:c>
      <x:c r="E651" s="298" t="s">
        <x:v>1996</x:v>
      </x:c>
      <x:c r="F651" s="298" t="s">
        <x:v>2285</x:v>
      </x:c>
      <x:c r="G651" s="298" t="s">
        <x:v>1996</x:v>
      </x:c>
      <x:c r="H651" s="298" t="s">
        <x:v>1996</x:v>
      </x:c>
      <x:c r="I651" s="298"/>
      <x:c r="J651" s="298" t="s">
        <x:v>2285</x:v>
      </x:c>
      <x:c r="K651" s="298"/>
      <x:c r="L651" s="269"/>
      <x:c r="M651" s="269">
        <x:v>1506</x:v>
      </x:c>
      <x:c r="N651" s="269">
        <x:v>1506</x:v>
      </x:c>
      <x:c r="O651" s="269"/>
      <x:c r="P651" s="269"/>
      <x:c r="Q651" s="269"/>
      <x:c r="R651" s="269">
        <x:v>1506</x:v>
      </x:c>
      <x:c r="S651" s="269"/>
      <x:c r="T651" s="218" t="s">
        <x:v>2447</x:v>
      </x:c>
    </x:row>
    <x:row r="652" spans="1:20" s="273" customFormat="1" hidden="1" customHeight="1">
      <x:c r="A652" s="486" t="s">
        <x:v>25</x:v>
      </x:c>
      <x:c r="B652" s="562" t="s">
        <x:v>5064</x:v>
      </x:c>
      <x:c r="C652" s="296" t="s">
        <x:v>432</x:v>
      </x:c>
      <x:c r="D652" s="269">
        <x:f t="shared" si="73"/>
        <x:v>4741</x:v>
      </x:c>
      <x:c r="E652" s="298" t="s">
        <x:v>421</x:v>
      </x:c>
      <x:c r="F652" s="298" t="s">
        <x:v>1188</x:v>
      </x:c>
      <x:c r="G652" s="298" t="s">
        <x:v>2265</x:v>
      </x:c>
      <x:c r="H652" s="298" t="s">
        <x:v>544</x:v>
      </x:c>
      <x:c r="I652" s="318" t="s">
        <x:v>6106</x:v>
      </x:c>
      <x:c r="J652" s="298" t="s">
        <x:v>2265</x:v>
      </x:c>
      <x:c r="K652" s="298"/>
      <x:c r="L652" s="269">
        <x:v>309</x:v>
      </x:c>
      <x:c r="M652" s="269">
        <x:v>4432</x:v>
      </x:c>
      <x:c r="N652" s="269">
        <x:v>4741</x:v>
      </x:c>
      <x:c r="O652" s="269"/>
      <x:c r="P652" s="269"/>
      <x:c r="Q652" s="269"/>
      <x:c r="R652" s="269">
        <x:v>4741</x:v>
      </x:c>
      <x:c r="S652" s="269"/>
      <x:c r="T652" s="218" t="s">
        <x:v>2357</x:v>
      </x:c>
    </x:row>
    <x:row r="653" spans="1:20" s="273" customFormat="1" hidden="1" customHeight="1">
      <x:c r="A653" s="486" t="s">
        <x:v>25</x:v>
      </x:c>
      <x:c r="B653" s="498" t="s">
        <x:v>738</x:v>
      </x:c>
      <x:c r="C653" s="296" t="s">
        <x:v>5066</x:v>
      </x:c>
      <x:c r="D653" s="269">
        <x:f t="shared" si="73"/>
        <x:v>900.79999999999995</x:v>
      </x:c>
      <x:c r="E653" s="298" t="s">
        <x:v>1983</x:v>
      </x:c>
      <x:c r="F653" s="298" t="s">
        <x:v>7314</x:v>
      </x:c>
      <x:c r="G653" s="298" t="s">
        <x:v>1980</x:v>
      </x:c>
      <x:c r="H653" s="298"/>
      <x:c r="I653" s="503" t="s">
        <x:v>6231</x:v>
      </x:c>
      <x:c r="J653" s="298" t="s">
        <x:v>2278</x:v>
      </x:c>
      <x:c r="K653" s="298"/>
      <x:c r="L653" s="269">
        <x:v>900.79999999999995</x:v>
      </x:c>
      <x:c r="M653" s="269"/>
      <x:c r="N653" s="269">
        <x:v>900.79999999999995</x:v>
      </x:c>
      <x:c r="O653" s="269"/>
      <x:c r="P653" s="269"/>
      <x:c r="Q653" s="269"/>
      <x:c r="R653" s="269">
        <x:v>900.79999999999995</x:v>
      </x:c>
      <x:c r="S653" s="269"/>
      <x:c r="T653" s="218" t="s">
        <x:v>729</x:v>
      </x:c>
    </x:row>
    <x:row r="654" spans="1:20" s="273" customFormat="1" hidden="1" customHeight="1">
      <x:c r="A654" s="486" t="s">
        <x:v>25</x:v>
      </x:c>
      <x:c r="B654" s="498" t="s">
        <x:v>2462</x:v>
      </x:c>
      <x:c r="C654" s="296" t="s">
        <x:v>3985</x:v>
      </x:c>
      <x:c r="D654" s="269">
        <x:f t="shared" si="73"/>
        <x:v>3000.1999999999998</x:v>
      </x:c>
      <x:c r="E654" s="298" t="s">
        <x:v>2172</x:v>
      </x:c>
      <x:c r="F654" s="298" t="s">
        <x:v>2200</x:v>
      </x:c>
      <x:c r="G654" s="298" t="s">
        <x:v>2172</x:v>
      </x:c>
      <x:c r="H654" s="298" t="s">
        <x:v>2172</x:v>
      </x:c>
      <x:c r="I654" s="503" t="s">
        <x:v>6690</x:v>
      </x:c>
      <x:c r="J654" s="298" t="s">
        <x:v>3953</x:v>
      </x:c>
      <x:c r="K654" s="298"/>
      <x:c r="L654" s="269">
        <x:v>3000.1999999999998</x:v>
      </x:c>
      <x:c r="M654" s="269"/>
      <x:c r="N654" s="269">
        <x:v>3000.1999999999998</x:v>
      </x:c>
      <x:c r="O654" s="269"/>
      <x:c r="P654" s="269"/>
      <x:c r="Q654" s="269"/>
      <x:c r="R654" s="269">
        <x:v>3000.1999999999998</x:v>
      </x:c>
      <x:c r="S654" s="269"/>
      <x:c r="T654" s="218" t="s">
        <x:v>2473</x:v>
      </x:c>
    </x:row>
    <x:row r="655" spans="1:20" s="273" customFormat="1" hidden="1" customHeight="1">
      <x:c r="A655" s="486" t="s">
        <x:v>25</x:v>
      </x:c>
      <x:c r="B655" s="498" t="s">
        <x:v>3941</x:v>
      </x:c>
      <x:c r="C655" s="296" t="s">
        <x:v>5053</x:v>
      </x:c>
      <x:c r="D655" s="269">
        <x:f t="shared" si="73"/>
        <x:v>4845.8999999999996</x:v>
      </x:c>
      <x:c r="E655" s="298" t="s">
        <x:v>1994</x:v>
      </x:c>
      <x:c r="F655" s="298" t="s">
        <x:v>2151</x:v>
      </x:c>
      <x:c r="G655" s="298" t="s">
        <x:v>2005</x:v>
      </x:c>
      <x:c r="H655" s="298"/>
      <x:c r="I655" s="503" t="s">
        <x:v>6218</x:v>
      </x:c>
      <x:c r="J655" s="298" t="s">
        <x:v>2151</x:v>
      </x:c>
      <x:c r="K655" s="298"/>
      <x:c r="L655" s="269">
        <x:v>4845.8999999999996</x:v>
      </x:c>
      <x:c r="M655" s="269"/>
      <x:c r="N655" s="269">
        <x:v>4845.8999999999996</x:v>
      </x:c>
      <x:c r="O655" s="269"/>
      <x:c r="P655" s="269"/>
      <x:c r="Q655" s="269"/>
      <x:c r="R655" s="269">
        <x:v>4845.8999999999996</x:v>
      </x:c>
      <x:c r="S655" s="269"/>
      <x:c r="T655" s="218" t="s">
        <x:v>2623</x:v>
      </x:c>
    </x:row>
    <x:row r="656" spans="1:20" s="273" customFormat="1" hidden="1" customHeight="1">
      <x:c r="A656" s="486" t="s">
        <x:v>25</x:v>
      </x:c>
      <x:c r="B656" s="498" t="s">
        <x:v>2930</x:v>
      </x:c>
      <x:c r="C656" s="296" t="s">
        <x:v>2362</x:v>
      </x:c>
      <x:c r="D656" s="269">
        <x:f t="shared" si="73"/>
        <x:v>2368</x:v>
      </x:c>
      <x:c r="E656" s="298" t="s">
        <x:v>1987</x:v>
      </x:c>
      <x:c r="F656" s="298" t="s">
        <x:v>2282</x:v>
      </x:c>
      <x:c r="G656" s="298" t="s">
        <x:v>1987</x:v>
      </x:c>
      <x:c r="H656" s="298" t="s">
        <x:v>1987</x:v>
      </x:c>
      <x:c r="I656" s="503" t="s">
        <x:v>6705</x:v>
      </x:c>
      <x:c r="J656" s="298" t="s">
        <x:v>2273</x:v>
      </x:c>
      <x:c r="K656" s="298"/>
      <x:c r="L656" s="269">
        <x:v>2368</x:v>
      </x:c>
      <x:c r="M656" s="269"/>
      <x:c r="N656" s="269">
        <x:v>2368</x:v>
      </x:c>
      <x:c r="O656" s="269"/>
      <x:c r="P656" s="269"/>
      <x:c r="Q656" s="269"/>
      <x:c r="R656" s="269">
        <x:v>2368</x:v>
      </x:c>
      <x:c r="S656" s="269"/>
      <x:c r="T656" s="218" t="s">
        <x:v>2464</x:v>
      </x:c>
    </x:row>
    <x:row r="657" spans="1:20" s="273" customFormat="1" hidden="1" customHeight="1">
      <x:c r="A657" s="486" t="s">
        <x:v>25</x:v>
      </x:c>
      <x:c r="B657" s="498" t="s">
        <x:v>2470</x:v>
      </x:c>
      <x:c r="C657" s="296" t="s">
        <x:v>3951</x:v>
      </x:c>
      <x:c r="D657" s="269">
        <x:f t="shared" si="73"/>
        <x:v>1930.2</x:v>
      </x:c>
      <x:c r="E657" s="298" t="s">
        <x:v>1987</x:v>
      </x:c>
      <x:c r="F657" s="298" t="s">
        <x:v>2282</x:v>
      </x:c>
      <x:c r="G657" s="298" t="s">
        <x:v>1987</x:v>
      </x:c>
      <x:c r="H657" s="298" t="s">
        <x:v>1987</x:v>
      </x:c>
      <x:c r="I657" s="503" t="s">
        <x:v>6705</x:v>
      </x:c>
      <x:c r="J657" s="298" t="s">
        <x:v>2273</x:v>
      </x:c>
      <x:c r="K657" s="298"/>
      <x:c r="L657" s="269">
        <x:v>1930.2</x:v>
      </x:c>
      <x:c r="M657" s="269"/>
      <x:c r="N657" s="269">
        <x:v>1930.2</x:v>
      </x:c>
      <x:c r="O657" s="269"/>
      <x:c r="P657" s="269"/>
      <x:c r="Q657" s="269"/>
      <x:c r="R657" s="269">
        <x:v>1930.2</x:v>
      </x:c>
      <x:c r="S657" s="269"/>
      <x:c r="T657" s="218" t="s">
        <x:v>2464</x:v>
      </x:c>
    </x:row>
    <x:row r="658" spans="1:20" s="273" customFormat="1" hidden="1" customHeight="1">
      <x:c r="A658" s="486" t="s">
        <x:v>25</x:v>
      </x:c>
      <x:c r="B658" s="498" t="s">
        <x:v>5094</x:v>
      </x:c>
      <x:c r="C658" s="296" t="s">
        <x:v>2205</x:v>
      </x:c>
      <x:c r="D658" s="269">
        <x:f t="shared" si="73"/>
        <x:v>6285</x:v>
      </x:c>
      <x:c r="E658" s="298" t="s">
        <x:v>2196</x:v>
      </x:c>
      <x:c r="F658" s="298" t="s">
        <x:v>2173</x:v>
      </x:c>
      <x:c r="G658" s="298" t="s">
        <x:v>2196</x:v>
      </x:c>
      <x:c r="H658" s="298"/>
      <x:c r="I658" s="503" t="s">
        <x:v>6249</x:v>
      </x:c>
      <x:c r="J658" s="298" t="s">
        <x:v>442</x:v>
      </x:c>
      <x:c r="K658" s="298"/>
      <x:c r="L658" s="269">
        <x:v>6285</x:v>
      </x:c>
      <x:c r="M658" s="269"/>
      <x:c r="N658" s="269">
        <x:v>6285</x:v>
      </x:c>
      <x:c r="O658" s="269"/>
      <x:c r="P658" s="269"/>
      <x:c r="Q658" s="269"/>
      <x:c r="R658" s="269">
        <x:v>6285</x:v>
      </x:c>
      <x:c r="S658" s="269"/>
      <x:c r="T658" s="218" t="s">
        <x:v>12</x:v>
      </x:c>
    </x:row>
    <x:row r="659" spans="1:20" s="273" customFormat="1" hidden="1" customHeight="1">
      <x:c r="A659" s="486" t="s">
        <x:v>25</x:v>
      </x:c>
      <x:c r="B659" s="295" t="s">
        <x:v>2456</x:v>
      </x:c>
      <x:c r="C659" s="296" t="s">
        <x:v>5019</x:v>
      </x:c>
      <x:c r="D659" s="269">
        <x:f t="shared" si="73"/>
        <x:v>1637.5</x:v>
      </x:c>
      <x:c r="E659" s="554" t="s">
        <x:v>2202</x:v>
      </x:c>
      <x:c r="F659" s="554" t="s">
        <x:v>2158</x:v>
      </x:c>
      <x:c r="G659" s="298" t="s">
        <x:v>2202</x:v>
      </x:c>
      <x:c r="H659" s="298"/>
      <x:c r="I659" s="503" t="s">
        <x:v>6237</x:v>
      </x:c>
      <x:c r="J659" s="554" t="s">
        <x:v>3963</x:v>
      </x:c>
      <x:c r="K659" s="554"/>
      <x:c r="L659" s="336">
        <x:v>1637.5</x:v>
      </x:c>
      <x:c r="M659" s="563"/>
      <x:c r="N659" s="336">
        <x:v>1637.5</x:v>
      </x:c>
      <x:c r="O659" s="336"/>
      <x:c r="P659" s="563"/>
      <x:c r="Q659" s="563"/>
      <x:c r="R659" s="336">
        <x:v>1637.5</x:v>
      </x:c>
      <x:c r="S659" s="563"/>
      <x:c r="T659" s="218" t="s">
        <x:v>2953</x:v>
      </x:c>
    </x:row>
    <x:row r="660" spans="1:20" s="273" customFormat="1" hidden="1" customHeight="1">
      <x:c r="A660" s="486" t="s">
        <x:v>25</x:v>
      </x:c>
      <x:c r="B660" s="498" t="s">
        <x:v>693</x:v>
      </x:c>
      <x:c r="C660" s="296" t="s">
        <x:v>2165</x:v>
      </x:c>
      <x:c r="D660" s="269">
        <x:f t="shared" si="73"/>
        <x:v>4019</x:v>
      </x:c>
      <x:c r="E660" s="298" t="s">
        <x:v>2247</x:v>
      </x:c>
      <x:c r="F660" s="298" t="s">
        <x:v>3987</x:v>
      </x:c>
      <x:c r="G660" s="298" t="s">
        <x:v>2247</x:v>
      </x:c>
      <x:c r="H660" s="298" t="s">
        <x:v>2004</x:v>
      </x:c>
      <x:c r="I660" s="503" t="s">
        <x:v>6217</x:v>
      </x:c>
      <x:c r="J660" s="298" t="s">
        <x:v>3959</x:v>
      </x:c>
      <x:c r="K660" s="318"/>
      <x:c r="L660" s="269">
        <x:v>4019</x:v>
      </x:c>
      <x:c r="M660" s="269"/>
      <x:c r="N660" s="269">
        <x:v>4019</x:v>
      </x:c>
      <x:c r="O660" s="269"/>
      <x:c r="P660" s="269"/>
      <x:c r="Q660" s="269"/>
      <x:c r="R660" s="269">
        <x:v>4019</x:v>
      </x:c>
      <x:c r="S660" s="269"/>
      <x:c r="T660" s="218"/>
    </x:row>
    <x:row r="661" spans="1:20" s="273" customFormat="1" hidden="1" customHeight="1">
      <x:c r="A661" s="486" t="s">
        <x:v>25</x:v>
      </x:c>
      <x:c r="B661" s="498" t="s">
        <x:v>752</x:v>
      </x:c>
      <x:c r="C661" s="296" t="s">
        <x:v>5025</x:v>
      </x:c>
      <x:c r="D661" s="269">
        <x:f t="shared" si="73"/>
        <x:v>1810</x:v>
      </x:c>
      <x:c r="E661" s="298" t="s">
        <x:v>2281</x:v>
      </x:c>
      <x:c r="F661" s="298"/>
      <x:c r="G661" s="298" t="s">
        <x:v>1978</x:v>
      </x:c>
      <x:c r="H661" s="298" t="s">
        <x:v>2281</x:v>
      </x:c>
      <x:c r="I661" s="503" t="s">
        <x:v>6229</x:v>
      </x:c>
      <x:c r="J661" s="298" t="s">
        <x:v>2281</x:v>
      </x:c>
      <x:c r="K661" s="298"/>
      <x:c r="L661" s="269">
        <x:v>1810</x:v>
      </x:c>
      <x:c r="M661" s="269"/>
      <x:c r="N661" s="269">
        <x:v>1810</x:v>
      </x:c>
      <x:c r="O661" s="269"/>
      <x:c r="P661" s="269"/>
      <x:c r="Q661" s="269"/>
      <x:c r="R661" s="269">
        <x:v>1810</x:v>
      </x:c>
      <x:c r="S661" s="269"/>
      <x:c r="T661" s="218" t="s">
        <x:v>2457</x:v>
      </x:c>
    </x:row>
    <x:row r="662" spans="1:20" s="273" customFormat="1" hidden="1" customHeight="1">
      <x:c r="A662" s="486" t="s">
        <x:v>25</x:v>
      </x:c>
      <x:c r="B662" s="498" t="s">
        <x:v>752</x:v>
      </x:c>
      <x:c r="C662" s="296" t="s">
        <x:v>419</x:v>
      </x:c>
      <x:c r="D662" s="269" t="str">
        <x:f t="shared" si="73"/>
        <x:v>오답</x:v>
      </x:c>
      <x:c r="E662" s="298" t="s">
        <x:v>3823</x:v>
      </x:c>
      <x:c r="F662" s="317" t="s">
        <x:v>3823</x:v>
      </x:c>
      <x:c r="G662" s="317" t="s">
        <x:v>3823</x:v>
      </x:c>
      <x:c r="H662" s="317" t="s">
        <x:v>3823</x:v>
      </x:c>
      <x:c r="I662" s="503"/>
      <x:c r="J662" s="317" t="s">
        <x:v>3823</x:v>
      </x:c>
      <x:c r="K662" s="318"/>
      <x:c r="L662" s="269">
        <x:v>1906</x:v>
      </x:c>
      <x:c r="M662" s="269"/>
      <x:c r="N662" s="269"/>
      <x:c r="O662" s="269"/>
      <x:c r="P662" s="269">
        <x:v>1906</x:v>
      </x:c>
      <x:c r="Q662" s="269"/>
      <x:c r="R662" s="269">
        <x:v>1906</x:v>
      </x:c>
      <x:c r="S662" s="269"/>
      <x:c r="T662" s="218" t="s">
        <x:v>6982</x:v>
      </x:c>
    </x:row>
    <x:row r="663" spans="1:20" s="273" customFormat="1" hidden="1" customHeight="1">
      <x:c r="A663" s="486" t="s">
        <x:v>25</x:v>
      </x:c>
      <x:c r="B663" s="498" t="s">
        <x:v>2967</x:v>
      </x:c>
      <x:c r="C663" s="296" t="s">
        <x:v>5028</x:v>
      </x:c>
      <x:c r="D663" s="269">
        <x:f t="shared" si="73"/>
        <x:v>1667.5</x:v>
      </x:c>
      <x:c r="E663" s="298" t="s">
        <x:v>2281</x:v>
      </x:c>
      <x:c r="F663" s="298"/>
      <x:c r="G663" s="298" t="s">
        <x:v>1978</x:v>
      </x:c>
      <x:c r="H663" s="298" t="s">
        <x:v>2281</x:v>
      </x:c>
      <x:c r="I663" s="503" t="s">
        <x:v>6240</x:v>
      </x:c>
      <x:c r="J663" s="298" t="s">
        <x:v>2368</x:v>
      </x:c>
      <x:c r="K663" s="298"/>
      <x:c r="L663" s="269">
        <x:v>1667.5</x:v>
      </x:c>
      <x:c r="M663" s="269"/>
      <x:c r="N663" s="269">
        <x:v>1667.5</x:v>
      </x:c>
      <x:c r="O663" s="269"/>
      <x:c r="P663" s="269"/>
      <x:c r="Q663" s="269"/>
      <x:c r="R663" s="269">
        <x:v>1667.5</x:v>
      </x:c>
      <x:c r="S663" s="269"/>
      <x:c r="T663" s="218" t="s">
        <x:v>2457</x:v>
      </x:c>
    </x:row>
    <x:row r="664" spans="1:20" s="273" customFormat="1" hidden="1" customHeight="1">
      <x:c r="A664" s="486" t="s">
        <x:v>25</x:v>
      </x:c>
      <x:c r="B664" s="498" t="s">
        <x:v>2979</x:v>
      </x:c>
      <x:c r="C664" s="296" t="s">
        <x:v>357</x:v>
      </x:c>
      <x:c r="D664" s="269">
        <x:f t="shared" si="73"/>
        <x:v>1171.3</x:v>
      </x:c>
      <x:c r="E664" s="298" t="s">
        <x:v>1983</x:v>
      </x:c>
      <x:c r="F664" s="298"/>
      <x:c r="G664" s="298" t="s">
        <x:v>1980</x:v>
      </x:c>
      <x:c r="H664" s="298"/>
      <x:c r="I664" s="503" t="s">
        <x:v>6231</x:v>
      </x:c>
      <x:c r="J664" s="298" t="s">
        <x:v>3090</x:v>
      </x:c>
      <x:c r="K664" s="298"/>
      <x:c r="L664" s="269">
        <x:v>1171.3</x:v>
      </x:c>
      <x:c r="M664" s="269"/>
      <x:c r="N664" s="269">
        <x:v>1171.3</x:v>
      </x:c>
      <x:c r="O664" s="269"/>
      <x:c r="P664" s="269"/>
      <x:c r="Q664" s="269"/>
      <x:c r="R664" s="269">
        <x:v>1171.3</x:v>
      </x:c>
      <x:c r="S664" s="269"/>
      <x:c r="T664" s="218" t="s">
        <x:v>729</x:v>
      </x:c>
    </x:row>
    <x:row r="665" spans="1:20" s="273" customFormat="1" hidden="1" customHeight="1">
      <x:c r="A665" s="486" t="s">
        <x:v>25</x:v>
      </x:c>
      <x:c r="B665" s="498" t="s">
        <x:v>2628</x:v>
      </x:c>
      <x:c r="C665" s="296" t="s">
        <x:v>3974</x:v>
      </x:c>
      <x:c r="D665" s="269">
        <x:f t="shared" si="73"/>
        <x:v>2053.5</x:v>
      </x:c>
      <x:c r="E665" s="298" t="s">
        <x:v>3894</x:v>
      </x:c>
      <x:c r="F665" s="298" t="s">
        <x:v>3982</x:v>
      </x:c>
      <x:c r="G665" s="298" t="s">
        <x:v>3894</x:v>
      </x:c>
      <x:c r="H665" s="298"/>
      <x:c r="I665" s="503" t="s">
        <x:v>6240</x:v>
      </x:c>
      <x:c r="J665" s="298" t="s">
        <x:v>440</x:v>
      </x:c>
      <x:c r="K665" s="298"/>
      <x:c r="L665" s="269">
        <x:v>2053.5</x:v>
      </x:c>
      <x:c r="M665" s="269"/>
      <x:c r="N665" s="269">
        <x:v>2053.5</x:v>
      </x:c>
      <x:c r="O665" s="269"/>
      <x:c r="P665" s="269"/>
      <x:c r="Q665" s="269"/>
      <x:c r="R665" s="269">
        <x:v>2053.5</x:v>
      </x:c>
      <x:c r="S665" s="269"/>
      <x:c r="T665" s="218" t="s">
        <x:v>2952</x:v>
      </x:c>
    </x:row>
    <x:row r="666" spans="1:20" s="273" customFormat="1" hidden="1" customHeight="1">
      <x:c r="A666" s="486" t="s">
        <x:v>25</x:v>
      </x:c>
      <x:c r="B666" s="498" t="s">
        <x:v>2956</x:v>
      </x:c>
      <x:c r="C666" s="296" t="s">
        <x:v>3972</x:v>
      </x:c>
      <x:c r="D666" s="269">
        <x:f t="shared" si="73"/>
        <x:v>1500</x:v>
      </x:c>
      <x:c r="E666" s="298" t="s">
        <x:v>5604</x:v>
      </x:c>
      <x:c r="F666" s="318"/>
      <x:c r="G666" s="298" t="s">
        <x:v>5604</x:v>
      </x:c>
      <x:c r="H666" s="298"/>
      <x:c r="I666" s="318"/>
      <x:c r="J666" s="318"/>
      <x:c r="K666" s="318"/>
      <x:c r="L666" s="269"/>
      <x:c r="M666" s="269">
        <x:v>1500</x:v>
      </x:c>
      <x:c r="N666" s="269"/>
      <x:c r="O666" s="269">
        <x:v>1500</x:v>
      </x:c>
      <x:c r="P666" s="269"/>
      <x:c r="Q666" s="269"/>
      <x:c r="R666" s="269"/>
      <x:c r="S666" s="269">
        <x:v>1500</x:v>
      </x:c>
      <x:c r="T666" s="218" t="s">
        <x:v>3960</x:v>
      </x:c>
    </x:row>
    <x:row r="667" spans="1:20" s="273" customFormat="1" hidden="1" customHeight="1">
      <x:c r="A667" s="486" t="s">
        <x:v>25</x:v>
      </x:c>
      <x:c r="B667" s="498" t="s">
        <x:v>2972</x:v>
      </x:c>
      <x:c r="C667" s="296" t="s">
        <x:v>3976</x:v>
      </x:c>
      <x:c r="D667" s="269" t="str">
        <x:f t="shared" si="73"/>
        <x:v>오답</x:v>
      </x:c>
      <x:c r="E667" s="298" t="s">
        <x:v>5422</x:v>
      </x:c>
      <x:c r="F667" s="298" t="s">
        <x:v>2254</x:v>
      </x:c>
      <x:c r="G667" s="298" t="s">
        <x:v>5781</x:v>
      </x:c>
      <x:c r="H667" s="298"/>
      <x:c r="I667" s="298"/>
      <x:c r="J667" s="318"/>
      <x:c r="K667" s="318"/>
      <x:c r="L667" s="269"/>
      <x:c r="M667" s="269">
        <x:v>1500</x:v>
      </x:c>
      <x:c r="N667" s="269"/>
      <x:c r="O667" s="269"/>
      <x:c r="P667" s="269"/>
      <x:c r="Q667" s="269">
        <x:v>1500</x:v>
      </x:c>
      <x:c r="R667" s="269"/>
      <x:c r="S667" s="269">
        <x:v>1500</x:v>
      </x:c>
      <x:c r="T667" s="218" t="s">
        <x:v>3960</x:v>
      </x:c>
    </x:row>
    <x:row r="668" spans="1:20" s="273" customFormat="1" hidden="1" customHeight="1">
      <x:c r="A668" s="486" t="s">
        <x:v>25</x:v>
      </x:c>
      <x:c r="B668" s="498" t="s">
        <x:v>2463</x:v>
      </x:c>
      <x:c r="C668" s="296" t="s">
        <x:v>351</x:v>
      </x:c>
      <x:c r="D668" s="269">
        <x:f t="shared" si="73"/>
        <x:v>1500</x:v>
      </x:c>
      <x:c r="E668" s="298" t="s">
        <x:v>4444</x:v>
      </x:c>
      <x:c r="F668" s="298" t="s">
        <x:v>2254</x:v>
      </x:c>
      <x:c r="G668" s="298" t="s">
        <x:v>2254</x:v>
      </x:c>
      <x:c r="H668" s="298"/>
      <x:c r="I668" s="298"/>
      <x:c r="J668" s="318"/>
      <x:c r="K668" s="318"/>
      <x:c r="L668" s="269"/>
      <x:c r="M668" s="269">
        <x:v>1500</x:v>
      </x:c>
      <x:c r="N668" s="269"/>
      <x:c r="O668" s="269">
        <x:v>1500</x:v>
      </x:c>
      <x:c r="P668" s="269"/>
      <x:c r="Q668" s="269"/>
      <x:c r="R668" s="269">
        <x:v>1500</x:v>
      </x:c>
      <x:c r="S668" s="269"/>
      <x:c r="T668" s="218" t="s">
        <x:v>3960</x:v>
      </x:c>
    </x:row>
    <x:row r="669" spans="1:20" s="273" customFormat="1" hidden="1" customHeight="1">
      <x:c r="A669" s="486" t="s">
        <x:v>25</x:v>
      </x:c>
      <x:c r="B669" s="498" t="s">
        <x:v>430</x:v>
      </x:c>
      <x:c r="C669" s="296" t="s">
        <x:v>3956</x:v>
      </x:c>
      <x:c r="D669" s="269">
        <x:f t="shared" si="73"/>
        <x:v>1599.9000000000001</x:v>
      </x:c>
      <x:c r="E669" s="298" t="s">
        <x:v>3978</x:v>
      </x:c>
      <x:c r="F669" s="298" t="s">
        <x:v>2204</x:v>
      </x:c>
      <x:c r="G669" s="298" t="s">
        <x:v>1995</x:v>
      </x:c>
      <x:c r="H669" s="298"/>
      <x:c r="I669" s="503" t="s">
        <x:v>6723</x:v>
      </x:c>
      <x:c r="J669" s="298" t="s">
        <x:v>2224</x:v>
      </x:c>
      <x:c r="K669" s="298"/>
      <x:c r="L669" s="269">
        <x:v>1599.9000000000001</x:v>
      </x:c>
      <x:c r="M669" s="269"/>
      <x:c r="N669" s="269">
        <x:v>1599.9000000000001</x:v>
      </x:c>
      <x:c r="O669" s="269"/>
      <x:c r="P669" s="269"/>
      <x:c r="Q669" s="269"/>
      <x:c r="R669" s="269">
        <x:v>1599.9000000000001</x:v>
      </x:c>
      <x:c r="S669" s="269"/>
      <x:c r="T669" s="218" t="s">
        <x:v>2441</x:v>
      </x:c>
    </x:row>
    <x:row r="670" spans="1:20" s="273" customFormat="1" hidden="1" customHeight="1">
      <x:c r="A670" s="486" t="s">
        <x:v>25</x:v>
      </x:c>
      <x:c r="B670" s="295" t="s">
        <x:v>2471</x:v>
      </x:c>
      <x:c r="C670" s="296" t="s">
        <x:v>3952</x:v>
      </x:c>
      <x:c r="D670" s="269">
        <x:f t="shared" si="73"/>
        <x:v>1517.3</x:v>
      </x:c>
      <x:c r="E670" s="554" t="s">
        <x:v>2202</x:v>
      </x:c>
      <x:c r="F670" s="554" t="s">
        <x:v>2158</x:v>
      </x:c>
      <x:c r="G670" s="298" t="s">
        <x:v>2202</x:v>
      </x:c>
      <x:c r="H670" s="298"/>
      <x:c r="I670" s="503" t="s">
        <x:v>6237</x:v>
      </x:c>
      <x:c r="J670" s="554" t="s">
        <x:v>3963</x:v>
      </x:c>
      <x:c r="K670" s="554"/>
      <x:c r="L670" s="336">
        <x:v>1517.3</x:v>
      </x:c>
      <x:c r="M670" s="563"/>
      <x:c r="N670" s="336">
        <x:v>1517.3</x:v>
      </x:c>
      <x:c r="O670" s="336"/>
      <x:c r="P670" s="563"/>
      <x:c r="Q670" s="563"/>
      <x:c r="R670" s="336">
        <x:v>1517.3</x:v>
      </x:c>
      <x:c r="S670" s="563"/>
      <x:c r="T670" s="218" t="s">
        <x:v>2953</x:v>
      </x:c>
    </x:row>
    <x:row r="671" spans="1:20" s="273" customFormat="1" hidden="1" customHeight="1">
      <x:c r="A671" s="860" t="s">
        <x:v>25</x:v>
      </x:c>
      <x:c r="B671" s="861" t="s">
        <x:v>69</x:v>
      </x:c>
      <x:c r="C671" s="862" t="s">
        <x:v>537</x:v>
      </x:c>
      <x:c r="D671" s="863">
        <x:f>IF(SUM(K671:M671)=SUM(N671:N671),SUM(K671:M671),"오답")</x:f>
        <x:v>3191.0999999999999</x:v>
      </x:c>
      <x:c r="E671" s="864" t="s">
        <x:v>2341</x:v>
      </x:c>
      <x:c r="F671" s="864" t="s">
        <x:v>1221</x:v>
      </x:c>
      <x:c r="G671" s="864" t="s">
        <x:v>1093</x:v>
      </x:c>
      <x:c r="H671" s="864" t="s">
        <x:v>2367</x:v>
      </x:c>
      <x:c r="I671" s="865" t="s">
        <x:v>6105</x:v>
      </x:c>
      <x:c r="J671" s="747" t="s">
        <x:v>1099</x:v>
      </x:c>
      <x:c r="K671" s="860"/>
      <x:c r="L671" s="866"/>
      <x:c r="M671" s="866">
        <x:v>3191.0999999999999</x:v>
      </x:c>
      <x:c r="N671" s="866">
        <x:v>3191.0999999999999</x:v>
      </x:c>
      <x:c r="O671" s="867"/>
      <x:c r="P671" s="866"/>
      <x:c r="Q671" s="866"/>
      <x:c r="R671" s="866">
        <x:v>3191.0999999999999</x:v>
      </x:c>
      <x:c r="S671" s="866"/>
      <x:c r="T671" s="868" t="s">
        <x:v>472</x:v>
      </x:c>
    </x:row>
    <x:row r="672" spans="1:20" s="273" customFormat="1" hidden="1" customHeight="1">
      <x:c r="A672" s="860" t="s">
        <x:v>25</x:v>
      </x:c>
      <x:c r="B672" s="869" t="s">
        <x:v>2465</x:v>
      </x:c>
      <x:c r="C672" s="745" t="s">
        <x:v>3931</x:v>
      </x:c>
      <x:c r="D672" s="863" t="str">
        <x:f t="shared" ref="D672:D674" si="74">IF(SUM(K672:M672)=SUM(N672:O672),SUM(K672:M672),"오답")</x:f>
        <x:v>오답</x:v>
      </x:c>
      <x:c r="E672" s="747" t="s">
        <x:v>4404</x:v>
      </x:c>
      <x:c r="F672" s="747" t="s">
        <x:v>7304</x:v>
      </x:c>
      <x:c r="G672" s="747" t="s">
        <x:v>7304</x:v>
      </x:c>
      <x:c r="H672" s="747"/>
      <x:c r="I672" s="747"/>
      <x:c r="J672" s="747" t="s">
        <x:v>2283</x:v>
      </x:c>
      <x:c r="K672" s="747"/>
      <x:c r="L672" s="863"/>
      <x:c r="M672" s="863">
        <x:v>2000</x:v>
      </x:c>
      <x:c r="N672" s="863"/>
      <x:c r="O672" s="863"/>
      <x:c r="P672" s="863"/>
      <x:c r="Q672" s="863">
        <x:v>2000</x:v>
      </x:c>
      <x:c r="R672" s="863"/>
      <x:c r="S672" s="863">
        <x:v>2000</x:v>
      </x:c>
      <x:c r="T672" s="536" t="s">
        <x:v>3960</x:v>
      </x:c>
    </x:row>
    <x:row r="673" spans="1:20" s="273" customFormat="1" hidden="1" customHeight="1">
      <x:c r="A673" s="860" t="s">
        <x:v>25</x:v>
      </x:c>
      <x:c r="B673" s="869" t="s">
        <x:v>2631</x:v>
      </x:c>
      <x:c r="C673" s="745" t="s">
        <x:v>413</x:v>
      </x:c>
      <x:c r="D673" s="863">
        <x:f t="shared" si="74"/>
        <x:v>2431</x:v>
      </x:c>
      <x:c r="E673" s="747" t="s">
        <x:v>2247</x:v>
      </x:c>
      <x:c r="F673" s="860"/>
      <x:c r="G673" s="747" t="s">
        <x:v>2247</x:v>
      </x:c>
      <x:c r="H673" s="747" t="s">
        <x:v>2004</x:v>
      </x:c>
      <x:c r="I673" s="865" t="s">
        <x:v>6733</x:v>
      </x:c>
      <x:c r="J673" s="747" t="s">
        <x:v>3950</x:v>
      </x:c>
      <x:c r="K673" s="860"/>
      <x:c r="L673" s="863">
        <x:v>2431</x:v>
      </x:c>
      <x:c r="M673" s="863"/>
      <x:c r="N673" s="863">
        <x:v>2431</x:v>
      </x:c>
      <x:c r="O673" s="863"/>
      <x:c r="P673" s="863"/>
      <x:c r="Q673" s="863"/>
      <x:c r="R673" s="863">
        <x:v>2431</x:v>
      </x:c>
      <x:c r="S673" s="863"/>
      <x:c r="T673" s="536"/>
    </x:row>
    <x:row r="674" spans="1:20" s="273" customFormat="1" hidden="1" customHeight="1">
      <x:c r="A674" s="860" t="s">
        <x:v>25</x:v>
      </x:c>
      <x:c r="B674" s="869" t="s">
        <x:v>2474</x:v>
      </x:c>
      <x:c r="C674" s="745" t="s">
        <x:v>1997</x:v>
      </x:c>
      <x:c r="D674" s="863">
        <x:f t="shared" si="74"/>
        <x:v>1532</x:v>
      </x:c>
      <x:c r="E674" s="747" t="s">
        <x:v>421</x:v>
      </x:c>
      <x:c r="F674" s="747" t="s">
        <x:v>1188</x:v>
      </x:c>
      <x:c r="G674" s="747" t="s">
        <x:v>2289</x:v>
      </x:c>
      <x:c r="H674" s="747" t="s">
        <x:v>544</x:v>
      </x:c>
      <x:c r="I674" s="860" t="s">
        <x:v>6106</x:v>
      </x:c>
      <x:c r="J674" s="747" t="s">
        <x:v>2289</x:v>
      </x:c>
      <x:c r="K674" s="747"/>
      <x:c r="L674" s="863">
        <x:v>380</x:v>
      </x:c>
      <x:c r="M674" s="863">
        <x:v>1152</x:v>
      </x:c>
      <x:c r="N674" s="863">
        <x:v>1532</x:v>
      </x:c>
      <x:c r="O674" s="863"/>
      <x:c r="P674" s="863"/>
      <x:c r="Q674" s="863"/>
      <x:c r="R674" s="863">
        <x:v>1532</x:v>
      </x:c>
      <x:c r="S674" s="863"/>
      <x:c r="T674" s="536" t="s">
        <x:v>2357</x:v>
      </x:c>
    </x:row>
    <x:row r="675" spans="1:20" s="273" customFormat="1" hidden="1" customHeight="1">
      <x:c r="A675" s="486" t="s">
        <x:v>25</x:v>
      </x:c>
      <x:c r="B675" s="498" t="s">
        <x:v>411</x:v>
      </x:c>
      <x:c r="C675" s="296" t="s">
        <x:v>3925</x:v>
      </x:c>
      <x:c r="D675" s="269">
        <x:f t="shared" si="73"/>
        <x:v>2089.8000000000002</x:v>
      </x:c>
      <x:c r="E675" s="298" t="s">
        <x:v>3978</x:v>
      </x:c>
      <x:c r="F675" s="298" t="s">
        <x:v>2204</x:v>
      </x:c>
      <x:c r="G675" s="298" t="s">
        <x:v>2224</x:v>
      </x:c>
      <x:c r="H675" s="298"/>
      <x:c r="I675" s="503" t="s">
        <x:v>6723</x:v>
      </x:c>
      <x:c r="J675" s="298" t="s">
        <x:v>3970</x:v>
      </x:c>
      <x:c r="K675" s="298"/>
      <x:c r="L675" s="269">
        <x:v>2089.8000000000002</x:v>
      </x:c>
      <x:c r="M675" s="269"/>
      <x:c r="N675" s="269">
        <x:v>2089.8000000000002</x:v>
      </x:c>
      <x:c r="O675" s="269"/>
      <x:c r="P675" s="269"/>
      <x:c r="Q675" s="269"/>
      <x:c r="R675" s="269">
        <x:v>2089.8000000000002</x:v>
      </x:c>
      <x:c r="S675" s="269"/>
      <x:c r="T675" s="218" t="s">
        <x:v>2441</x:v>
      </x:c>
    </x:row>
    <x:row r="676" spans="1:20" s="273" customFormat="1" hidden="1" customHeight="1">
      <x:c r="A676" s="486" t="s">
        <x:v>25</x:v>
      </x:c>
      <x:c r="B676" s="498" t="s">
        <x:v>732</x:v>
      </x:c>
      <x:c r="C676" s="296" t="s">
        <x:v>5056</x:v>
      </x:c>
      <x:c r="D676" s="269">
        <x:f t="shared" si="73"/>
        <x:v>1449.2</x:v>
      </x:c>
      <x:c r="E676" s="298" t="s">
        <x:v>1983</x:v>
      </x:c>
      <x:c r="F676" s="298"/>
      <x:c r="G676" s="298" t="s">
        <x:v>2263</x:v>
      </x:c>
      <x:c r="H676" s="298"/>
      <x:c r="I676" s="503" t="s">
        <x:v>6209</x:v>
      </x:c>
      <x:c r="J676" s="298" t="s">
        <x:v>1341</x:v>
      </x:c>
      <x:c r="K676" s="298"/>
      <x:c r="L676" s="269">
        <x:v>1449.2</x:v>
      </x:c>
      <x:c r="M676" s="269"/>
      <x:c r="N676" s="269">
        <x:v>1449.2</x:v>
      </x:c>
      <x:c r="O676" s="269"/>
      <x:c r="P676" s="269"/>
      <x:c r="Q676" s="269"/>
      <x:c r="R676" s="269">
        <x:v>1449.2</x:v>
      </x:c>
      <x:c r="S676" s="269"/>
      <x:c r="T676" s="218" t="s">
        <x:v>729</x:v>
      </x:c>
    </x:row>
    <x:row r="677" spans="1:20" s="273" customFormat="1" hidden="1" customHeight="1">
      <x:c r="A677" s="486" t="s">
        <x:v>25</x:v>
      </x:c>
      <x:c r="B677" s="295" t="s">
        <x:v>2982</x:v>
      </x:c>
      <x:c r="C677" s="296" t="s">
        <x:v>5065</x:v>
      </x:c>
      <x:c r="D677" s="269">
        <x:f t="shared" si="73"/>
        <x:v>8957.7000000000007</x:v>
      </x:c>
      <x:c r="E677" s="554" t="s">
        <x:v>2202</x:v>
      </x:c>
      <x:c r="F677" s="554" t="s">
        <x:v>2158</x:v>
      </x:c>
      <x:c r="G677" s="298" t="s">
        <x:v>2202</x:v>
      </x:c>
      <x:c r="H677" s="298"/>
      <x:c r="I677" s="503" t="s">
        <x:v>6237</x:v>
      </x:c>
      <x:c r="J677" s="554" t="s">
        <x:v>3963</x:v>
      </x:c>
      <x:c r="K677" s="554"/>
      <x:c r="L677" s="336">
        <x:v>8957.7000000000007</x:v>
      </x:c>
      <x:c r="M677" s="505"/>
      <x:c r="N677" s="336">
        <x:v>8957.7000000000007</x:v>
      </x:c>
      <x:c r="O677" s="336"/>
      <x:c r="P677" s="505"/>
      <x:c r="Q677" s="505"/>
      <x:c r="R677" s="336">
        <x:v>8957.7000000000007</x:v>
      </x:c>
      <x:c r="S677" s="505"/>
      <x:c r="T677" s="218" t="s">
        <x:v>2953</x:v>
      </x:c>
    </x:row>
    <x:row r="678" spans="1:20" s="273" customFormat="1" hidden="1" customHeight="1">
      <x:c r="A678" s="486" t="s">
        <x:v>25</x:v>
      </x:c>
      <x:c r="B678" s="498" t="s">
        <x:v>2624</x:v>
      </x:c>
      <x:c r="C678" s="296" t="s">
        <x:v>416</x:v>
      </x:c>
      <x:c r="D678" s="269">
        <x:f t="shared" si="73"/>
        <x:v>4285</x:v>
      </x:c>
      <x:c r="E678" s="298" t="s">
        <x:v>2247</x:v>
      </x:c>
      <x:c r="F678" s="298" t="s">
        <x:v>423</x:v>
      </x:c>
      <x:c r="G678" s="298" t="s">
        <x:v>2247</x:v>
      </x:c>
      <x:c r="H678" s="298" t="s">
        <x:v>2004</x:v>
      </x:c>
      <x:c r="I678" s="503" t="s">
        <x:v>6217</x:v>
      </x:c>
      <x:c r="J678" s="298" t="s">
        <x:v>335</x:v>
      </x:c>
      <x:c r="K678" s="318"/>
      <x:c r="L678" s="269">
        <x:v>4285</x:v>
      </x:c>
      <x:c r="M678" s="269"/>
      <x:c r="N678" s="269">
        <x:v>4285</x:v>
      </x:c>
      <x:c r="O678" s="269"/>
      <x:c r="P678" s="269"/>
      <x:c r="Q678" s="269"/>
      <x:c r="R678" s="269">
        <x:v>4285</x:v>
      </x:c>
      <x:c r="S678" s="269"/>
      <x:c r="T678" s="218"/>
    </x:row>
    <x:row r="679" spans="1:20" s="273" customFormat="1" hidden="1" customHeight="1">
      <x:c r="A679" s="486" t="s">
        <x:v>25</x:v>
      </x:c>
      <x:c r="B679" s="540" t="s">
        <x:v>5078</x:v>
      </x:c>
      <x:c r="C679" s="564" t="s">
        <x:v>5058</x:v>
      </x:c>
      <x:c r="D679" s="269">
        <x:f t="shared" si="73"/>
        <x:v>3570.5999999999999</x:v>
      </x:c>
      <x:c r="E679" s="298" t="s">
        <x:v>2169</x:v>
      </x:c>
      <x:c r="F679" s="495" t="s">
        <x:v>1225</x:v>
      </x:c>
      <x:c r="G679" s="298" t="s">
        <x:v>1075</x:v>
      </x:c>
      <x:c r="H679" s="298" t="s">
        <x:v>1123</x:v>
      </x:c>
      <x:c r="I679" s="298"/>
      <x:c r="J679" s="495" t="s">
        <x:v>1075</x:v>
      </x:c>
      <x:c r="K679" s="525"/>
      <x:c r="L679" s="494"/>
      <x:c r="M679" s="494">
        <x:v>3570.5999999999999</x:v>
      </x:c>
      <x:c r="N679" s="494"/>
      <x:c r="O679" s="494">
        <x:v>3570.5999999999999</x:v>
      </x:c>
      <x:c r="P679" s="494"/>
      <x:c r="Q679" s="494"/>
      <x:c r="R679" s="494">
        <x:v>3570.5999999999999</x:v>
      </x:c>
      <x:c r="S679" s="494"/>
      <x:c r="T679" s="519" t="s">
        <x:v>1204</x:v>
      </x:c>
    </x:row>
    <x:row r="680" spans="1:20" s="273" customFormat="1" hidden="1" customHeight="1">
      <x:c r="A680" s="486" t="s">
        <x:v>25</x:v>
      </x:c>
      <x:c r="B680" s="498" t="s">
        <x:v>2949</x:v>
      </x:c>
      <x:c r="C680" s="296" t="s">
        <x:v>3939</x:v>
      </x:c>
      <x:c r="D680" s="269">
        <x:f t="shared" si="73"/>
        <x:v>2500.5999999999999</x:v>
      </x:c>
      <x:c r="E680" s="298" t="s">
        <x:v>2172</x:v>
      </x:c>
      <x:c r="F680" s="298" t="s">
        <x:v>2200</x:v>
      </x:c>
      <x:c r="G680" s="298" t="s">
        <x:v>2172</x:v>
      </x:c>
      <x:c r="H680" s="298" t="s">
        <x:v>2172</x:v>
      </x:c>
      <x:c r="I680" s="503" t="s">
        <x:v>6690</x:v>
      </x:c>
      <x:c r="J680" s="298" t="s">
        <x:v>3953</x:v>
      </x:c>
      <x:c r="K680" s="298"/>
      <x:c r="L680" s="269">
        <x:v>2500.5999999999999</x:v>
      </x:c>
      <x:c r="M680" s="269"/>
      <x:c r="N680" s="269">
        <x:v>2500.5999999999999</x:v>
      </x:c>
      <x:c r="O680" s="269"/>
      <x:c r="P680" s="269"/>
      <x:c r="Q680" s="269"/>
      <x:c r="R680" s="269">
        <x:v>2500.5999999999999</x:v>
      </x:c>
      <x:c r="S680" s="269"/>
      <x:c r="T680" s="218" t="s">
        <x:v>2473</x:v>
      </x:c>
    </x:row>
    <x:row r="681" spans="1:20" s="273" customFormat="1" hidden="1" customHeight="1">
      <x:c r="A681" s="486" t="s">
        <x:v>25</x:v>
      </x:c>
      <x:c r="B681" s="498" t="s">
        <x:v>2442</x:v>
      </x:c>
      <x:c r="C681" s="296" t="s">
        <x:v>4518</x:v>
      </x:c>
      <x:c r="D681" s="269" t="str">
        <x:f t="shared" si="73"/>
        <x:v>오답</x:v>
      </x:c>
      <x:c r="E681" s="298" t="s">
        <x:v>5422</x:v>
      </x:c>
      <x:c r="F681" s="298" t="s">
        <x:v>2254</x:v>
      </x:c>
      <x:c r="G681" s="298" t="s">
        <x:v>2254</x:v>
      </x:c>
      <x:c r="H681" s="298"/>
      <x:c r="I681" s="298"/>
      <x:c r="J681" s="298" t="s">
        <x:v>2283</x:v>
      </x:c>
      <x:c r="K681" s="298"/>
      <x:c r="L681" s="269"/>
      <x:c r="M681" s="269">
        <x:v>1500</x:v>
      </x:c>
      <x:c r="N681" s="269"/>
      <x:c r="O681" s="269"/>
      <x:c r="P681" s="269"/>
      <x:c r="Q681" s="269">
        <x:v>1500</x:v>
      </x:c>
      <x:c r="R681" s="269"/>
      <x:c r="S681" s="269">
        <x:v>1500</x:v>
      </x:c>
      <x:c r="T681" s="218" t="s">
        <x:v>3960</x:v>
      </x:c>
    </x:row>
    <x:row r="682" spans="1:20" s="273" customFormat="1" hidden="1" customHeight="1">
      <x:c r="A682" s="486" t="s">
        <x:v>25</x:v>
      </x:c>
      <x:c r="B682" s="498" t="s">
        <x:v>746</x:v>
      </x:c>
      <x:c r="C682" s="296" t="s">
        <x:v>5061</x:v>
      </x:c>
      <x:c r="D682" s="269">
        <x:f t="shared" si="73"/>
        <x:v>8339.8999999999996</x:v>
      </x:c>
      <x:c r="E682" s="298" t="s">
        <x:v>1983</x:v>
      </x:c>
      <x:c r="F682" s="298" t="s">
        <x:v>2244</x:v>
      </x:c>
      <x:c r="G682" s="298" t="s">
        <x:v>1978</x:v>
      </x:c>
      <x:c r="H682" s="298"/>
      <x:c r="I682" s="503" t="s">
        <x:v>6216</x:v>
      </x:c>
      <x:c r="J682" s="298" t="s">
        <x:v>3919</x:v>
      </x:c>
      <x:c r="K682" s="298"/>
      <x:c r="L682" s="269">
        <x:v>8339.8999999999996</x:v>
      </x:c>
      <x:c r="M682" s="269"/>
      <x:c r="N682" s="269">
        <x:v>8339.8999999999996</x:v>
      </x:c>
      <x:c r="O682" s="269"/>
      <x:c r="P682" s="269"/>
      <x:c r="Q682" s="269"/>
      <x:c r="R682" s="269">
        <x:v>8339.8999999999996</x:v>
      </x:c>
      <x:c r="S682" s="269"/>
      <x:c r="T682" s="218" t="s">
        <x:v>2457</x:v>
      </x:c>
    </x:row>
    <x:row r="683" spans="1:20" s="273" customFormat="1" hidden="1" customHeight="1">
      <x:c r="A683" s="486" t="s">
        <x:v>25</x:v>
      </x:c>
      <x:c r="B683" s="498" t="s">
        <x:v>2469</x:v>
      </x:c>
      <x:c r="C683" s="296" t="s">
        <x:v>5033</x:v>
      </x:c>
      <x:c r="D683" s="269">
        <x:f t="shared" si="73"/>
        <x:v>9427.1000000000004</x:v>
      </x:c>
      <x:c r="E683" s="298" t="s">
        <x:v>2161</x:v>
      </x:c>
      <x:c r="F683" s="298" t="s">
        <x:v>2161</x:v>
      </x:c>
      <x:c r="G683" s="298" t="s">
        <x:v>3992</x:v>
      </x:c>
      <x:c r="H683" s="298"/>
      <x:c r="I683" s="503" t="s">
        <x:v>6215</x:v>
      </x:c>
      <x:c r="J683" s="298" t="s">
        <x:v>1990</x:v>
      </x:c>
      <x:c r="K683" s="298"/>
      <x:c r="L683" s="269">
        <x:v>9427.1000000000004</x:v>
      </x:c>
      <x:c r="M683" s="269"/>
      <x:c r="N683" s="269">
        <x:v>9427.1000000000004</x:v>
      </x:c>
      <x:c r="O683" s="269"/>
      <x:c r="P683" s="269"/>
      <x:c r="Q683" s="269"/>
      <x:c r="R683" s="269">
        <x:v>9427.1000000000004</x:v>
      </x:c>
      <x:c r="S683" s="269"/>
      <x:c r="T683" s="218"/>
    </x:row>
    <x:row r="684" spans="1:20" s="273" customFormat="1" hidden="1" customHeight="1">
      <x:c r="A684" s="486" t="s">
        <x:v>25</x:v>
      </x:c>
      <x:c r="B684" s="498" t="s">
        <x:v>435</x:v>
      </x:c>
      <x:c r="C684" s="296" t="s">
        <x:v>5069</x:v>
      </x:c>
      <x:c r="D684" s="269">
        <x:f t="shared" si="73"/>
        <x:v>1683.8</x:v>
      </x:c>
      <x:c r="E684" s="298" t="s">
        <x:v>1994</x:v>
      </x:c>
      <x:c r="F684" s="298" t="s">
        <x:v>2151</x:v>
      </x:c>
      <x:c r="G684" s="298" t="s">
        <x:v>2005</x:v>
      </x:c>
      <x:c r="H684" s="298"/>
      <x:c r="I684" s="503" t="s">
        <x:v>6218</x:v>
      </x:c>
      <x:c r="J684" s="298" t="s">
        <x:v>2151</x:v>
      </x:c>
      <x:c r="K684" s="298"/>
      <x:c r="L684" s="269">
        <x:v>1683.8</x:v>
      </x:c>
      <x:c r="M684" s="269"/>
      <x:c r="N684" s="269">
        <x:v>1683.8</x:v>
      </x:c>
      <x:c r="O684" s="269"/>
      <x:c r="P684" s="269"/>
      <x:c r="Q684" s="269"/>
      <x:c r="R684" s="269">
        <x:v>1683.8</x:v>
      </x:c>
      <x:c r="S684" s="269"/>
      <x:c r="T684" s="218" t="s">
        <x:v>2623</x:v>
      </x:c>
    </x:row>
    <x:row r="685" spans="1:20" s="273" customFormat="1" hidden="1" customHeight="1">
      <x:c r="A685" s="486" t="s">
        <x:v>25</x:v>
      </x:c>
      <x:c r="B685" s="295" t="s">
        <x:v>3966</x:v>
      </x:c>
      <x:c r="C685" s="296" t="s">
        <x:v>5042</x:v>
      </x:c>
      <x:c r="D685" s="269">
        <x:f t="shared" si="73"/>
        <x:v>2202.8000000000002</x:v>
      </x:c>
      <x:c r="E685" s="298" t="s">
        <x:v>1994</x:v>
      </x:c>
      <x:c r="F685" s="298" t="s">
        <x:v>2151</x:v>
      </x:c>
      <x:c r="G685" s="298" t="s">
        <x:v>1995</x:v>
      </x:c>
      <x:c r="H685" s="298"/>
      <x:c r="I685" s="503" t="s">
        <x:v>6218</x:v>
      </x:c>
      <x:c r="J685" s="298" t="s">
        <x:v>2151</x:v>
      </x:c>
      <x:c r="K685" s="298"/>
      <x:c r="L685" s="269">
        <x:v>2202.8000000000002</x:v>
      </x:c>
      <x:c r="M685" s="269"/>
      <x:c r="N685" s="269">
        <x:v>2202.8000000000002</x:v>
      </x:c>
      <x:c r="O685" s="269"/>
      <x:c r="P685" s="269"/>
      <x:c r="Q685" s="269"/>
      <x:c r="R685" s="269">
        <x:v>2202.8000000000002</x:v>
      </x:c>
      <x:c r="S685" s="269"/>
      <x:c r="T685" s="218" t="s">
        <x:v>2623</x:v>
      </x:c>
    </x:row>
    <x:row r="686" spans="1:20" s="273" customFormat="1" hidden="1" customHeight="1">
      <x:c r="A686" s="486" t="s">
        <x:v>25</x:v>
      </x:c>
      <x:c r="B686" s="295" t="s">
        <x:v>3924</x:v>
      </x:c>
      <x:c r="C686" s="296" t="s">
        <x:v>5036</x:v>
      </x:c>
      <x:c r="D686" s="269">
        <x:f t="shared" si="73"/>
        <x:v>2384.5</x:v>
      </x:c>
      <x:c r="E686" s="298" t="s">
        <x:v>1994</x:v>
      </x:c>
      <x:c r="F686" s="298" t="s">
        <x:v>2151</x:v>
      </x:c>
      <x:c r="G686" s="298" t="s">
        <x:v>2005</x:v>
      </x:c>
      <x:c r="H686" s="298"/>
      <x:c r="I686" s="503" t="s">
        <x:v>6218</x:v>
      </x:c>
      <x:c r="J686" s="298" t="s">
        <x:v>2151</x:v>
      </x:c>
      <x:c r="K686" s="298"/>
      <x:c r="L686" s="269">
        <x:v>2384.5</x:v>
      </x:c>
      <x:c r="M686" s="269" t="s">
        <x:v>20</x:v>
      </x:c>
      <x:c r="N686" s="269">
        <x:v>2384.5</x:v>
      </x:c>
      <x:c r="O686" s="269"/>
      <x:c r="P686" s="269"/>
      <x:c r="Q686" s="269"/>
      <x:c r="R686" s="269">
        <x:v>2384.5</x:v>
      </x:c>
      <x:c r="S686" s="269"/>
      <x:c r="T686" s="218" t="s">
        <x:v>2623</x:v>
      </x:c>
    </x:row>
    <x:row r="687" spans="1:20" s="273" customFormat="1" hidden="1" customHeight="1">
      <x:c r="A687" s="486" t="s">
        <x:v>25</x:v>
      </x:c>
      <x:c r="B687" s="498" t="s">
        <x:v>2449</x:v>
      </x:c>
      <x:c r="C687" s="296" t="s">
        <x:v>3965</x:v>
      </x:c>
      <x:c r="D687" s="269">
        <x:f t="shared" si="73"/>
        <x:v>2368.0999999999999</x:v>
      </x:c>
      <x:c r="E687" s="298" t="s">
        <x:v>2172</x:v>
      </x:c>
      <x:c r="F687" s="298" t="s">
        <x:v>2200</x:v>
      </x:c>
      <x:c r="G687" s="298" t="s">
        <x:v>2172</x:v>
      </x:c>
      <x:c r="H687" s="298" t="s">
        <x:v>2172</x:v>
      </x:c>
      <x:c r="I687" s="503" t="s">
        <x:v>6690</x:v>
      </x:c>
      <x:c r="J687" s="298" t="s">
        <x:v>3953</x:v>
      </x:c>
      <x:c r="K687" s="298"/>
      <x:c r="L687" s="269">
        <x:v>2368.0999999999999</x:v>
      </x:c>
      <x:c r="M687" s="269"/>
      <x:c r="N687" s="269">
        <x:v>2368.0999999999999</x:v>
      </x:c>
      <x:c r="O687" s="269"/>
      <x:c r="P687" s="269"/>
      <x:c r="Q687" s="269"/>
      <x:c r="R687" s="269">
        <x:v>2368.0999999999999</x:v>
      </x:c>
      <x:c r="S687" s="269"/>
      <x:c r="T687" s="218" t="s">
        <x:v>2473</x:v>
      </x:c>
    </x:row>
    <x:row r="688" spans="1:20" s="273" customFormat="1" hidden="1" customHeight="1">
      <x:c r="A688" s="486" t="s">
        <x:v>25</x:v>
      </x:c>
      <x:c r="B688" s="498" t="s">
        <x:v>2957</x:v>
      </x:c>
      <x:c r="C688" s="296" t="s">
        <x:v>3948</x:v>
      </x:c>
      <x:c r="D688" s="269">
        <x:f t="shared" si="73"/>
        <x:v>6634</x:v>
      </x:c>
      <x:c r="E688" s="298" t="s">
        <x:v>2172</x:v>
      </x:c>
      <x:c r="F688" s="298" t="s">
        <x:v>2200</x:v>
      </x:c>
      <x:c r="G688" s="298" t="s">
        <x:v>2172</x:v>
      </x:c>
      <x:c r="H688" s="298" t="s">
        <x:v>2172</x:v>
      </x:c>
      <x:c r="I688" s="503" t="s">
        <x:v>6690</x:v>
      </x:c>
      <x:c r="J688" s="298" t="s">
        <x:v>2170</x:v>
      </x:c>
      <x:c r="K688" s="298"/>
      <x:c r="L688" s="269">
        <x:v>6634</x:v>
      </x:c>
      <x:c r="M688" s="269"/>
      <x:c r="N688" s="269">
        <x:v>6634</x:v>
      </x:c>
      <x:c r="O688" s="269"/>
      <x:c r="P688" s="269"/>
      <x:c r="Q688" s="269"/>
      <x:c r="R688" s="269">
        <x:v>6634</x:v>
      </x:c>
      <x:c r="S688" s="269"/>
      <x:c r="T688" s="218" t="s">
        <x:v>2473</x:v>
      </x:c>
    </x:row>
    <x:row r="689" spans="1:20" s="273" customFormat="1" hidden="1" customHeight="1">
      <x:c r="A689" s="486" t="s">
        <x:v>25</x:v>
      </x:c>
      <x:c r="B689" s="498" t="s">
        <x:v>731</x:v>
      </x:c>
      <x:c r="C689" s="296" t="s">
        <x:v>5026</x:v>
      </x:c>
      <x:c r="D689" s="269">
        <x:f t="shared" si="73"/>
        <x:v>10877</x:v>
      </x:c>
      <x:c r="E689" s="298" t="s">
        <x:v>2161</x:v>
      </x:c>
      <x:c r="F689" s="298" t="s">
        <x:v>2161</x:v>
      </x:c>
      <x:c r="G689" s="298" t="s">
        <x:v>3992</x:v>
      </x:c>
      <x:c r="H689" s="298"/>
      <x:c r="I689" s="298"/>
      <x:c r="J689" s="298" t="s">
        <x:v>2240</x:v>
      </x:c>
      <x:c r="K689" s="298"/>
      <x:c r="L689" s="269">
        <x:v>10877</x:v>
      </x:c>
      <x:c r="M689" s="269"/>
      <x:c r="N689" s="269">
        <x:v>10877</x:v>
      </x:c>
      <x:c r="O689" s="269"/>
      <x:c r="P689" s="269"/>
      <x:c r="Q689" s="269"/>
      <x:c r="R689" s="269">
        <x:v>10877</x:v>
      </x:c>
      <x:c r="S689" s="269"/>
      <x:c r="T689" s="218"/>
    </x:row>
    <x:row r="690" spans="1:20" s="273" customFormat="1" hidden="1" customHeight="1">
      <x:c r="A690" s="486" t="s">
        <x:v>25</x:v>
      </x:c>
      <x:c r="B690" s="498" t="s">
        <x:v>6955</x:v>
      </x:c>
      <x:c r="C690" s="296" t="s">
        <x:v>6977</x:v>
      </x:c>
      <x:c r="D690" s="269">
        <x:f t="shared" si="73"/>
        <x:v>2010</x:v>
      </x:c>
      <x:c r="E690" s="298" t="s">
        <x:v>5820</x:v>
      </x:c>
      <x:c r="F690" s="298" t="s">
        <x:v>5820</x:v>
      </x:c>
      <x:c r="G690" s="298" t="s">
        <x:v>5820</x:v>
      </x:c>
      <x:c r="H690" s="298" t="s">
        <x:v>5820</x:v>
      </x:c>
      <x:c r="I690" s="318"/>
      <x:c r="J690" s="298" t="s">
        <x:v>5820</x:v>
      </x:c>
      <x:c r="K690" s="318"/>
      <x:c r="L690" s="269"/>
      <x:c r="M690" s="269">
        <x:v>2010</x:v>
      </x:c>
      <x:c r="N690" s="269"/>
      <x:c r="O690" s="269">
        <x:v>2010</x:v>
      </x:c>
      <x:c r="P690" s="269"/>
      <x:c r="Q690" s="269"/>
      <x:c r="R690" s="269">
        <x:v>2010</x:v>
      </x:c>
      <x:c r="S690" s="269"/>
      <x:c r="T690" s="218" t="s">
        <x:v>6978</x:v>
      </x:c>
    </x:row>
    <x:row r="691" spans="1:20" ht="69.950000000000003" hidden="1" customHeight="1">
      <x:c r="A691" s="1016" t="s">
        <x:v>38</x:v>
      </x:c>
      <x:c r="B691" s="979" t="s">
        <x:v>42</x:v>
      </x:c>
      <x:c r="C691" s="264" t="s">
        <x:v>2720</x:v>
      </x:c>
      <x:c r="D691" s="684">
        <x:f>SUM(D$693:D$816)</x:f>
        <x:v>323138.39999999985</x:v>
      </x:c>
      <x:c r="E691" s="303"/>
      <x:c r="F691" s="303"/>
      <x:c r="G691" s="303"/>
      <x:c r="H691" s="303"/>
      <x:c r="I691" s="303"/>
      <x:c r="J691" s="303"/>
      <x:c r="K691" s="684">
        <x:f t="shared" ref="K691:S691" si="75">SUM(K$693:K$816)</x:f>
        <x:v>0</x:v>
      </x:c>
      <x:c r="L691" s="684">
        <x:f t="shared" si="75"/>
        <x:v>290220.09999999998</x:v>
      </x:c>
      <x:c r="M691" s="684">
        <x:f t="shared" si="75"/>
        <x:v>150866.40000000002</x:v>
      </x:c>
      <x:c r="N691" s="684">
        <x:f t="shared" si="75"/>
        <x:v>290220.09999999998</x:v>
      </x:c>
      <x:c r="O691" s="684">
        <x:f t="shared" si="75"/>
        <x:v>32918.300000000003</x:v>
      </x:c>
      <x:c r="P691" s="684">
        <x:f t="shared" si="75"/>
        <x:v>117948.09999999999</x:v>
      </x:c>
      <x:c r="Q691" s="684">
        <x:f t="shared" si="75"/>
        <x:v>0</x:v>
      </x:c>
      <x:c r="R691" s="684">
        <x:f t="shared" si="75"/>
        <x:v>417257.49999999994</x:v>
      </x:c>
      <x:c r="S691" s="684">
        <x:f t="shared" si="75"/>
        <x:v>23829</x:v>
      </x:c>
      <x:c r="T691" s="233"/>
    </x:row>
    <x:row r="692" spans="1:20" ht="69.950000000000003" hidden="1" customHeight="1">
      <x:c r="A692" s="1017"/>
      <x:c r="B692" s="980"/>
      <x:c r="C692" s="264" t="s">
        <x:v>1516</x:v>
      </x:c>
      <x:c r="D692" s="310">
        <x:f>COUNTA(D$693:D$816)</x:f>
        <x:v>124</x:v>
      </x:c>
      <x:c r="E692" s="310"/>
      <x:c r="F692" s="310"/>
      <x:c r="G692" s="310"/>
      <x:c r="H692" s="310"/>
      <x:c r="I692" s="310"/>
      <x:c r="J692" s="310"/>
      <x:c r="K692" s="310"/>
      <x:c r="L692" s="310"/>
      <x:c r="M692" s="310"/>
      <x:c r="N692" s="310">
        <x:f t="shared" ref="N692:S692" si="76">COUNTA(N$693:N$816)</x:f>
        <x:v>92</x:v>
      </x:c>
      <x:c r="O692" s="310">
        <x:f t="shared" si="76"/>
        <x:v>4</x:v>
      </x:c>
      <x:c r="P692" s="310">
        <x:f t="shared" si="76"/>
        <x:v>28</x:v>
      </x:c>
      <x:c r="Q692" s="310">
        <x:f t="shared" si="76"/>
        <x:v>0</x:v>
      </x:c>
      <x:c r="R692" s="310">
        <x:f t="shared" si="76"/>
        <x:v>122</x:v>
      </x:c>
      <x:c r="S692" s="310">
        <x:f t="shared" si="76"/>
        <x:v>2</x:v>
      </x:c>
      <x:c r="T692" s="234"/>
    </x:row>
    <x:row r="693" spans="1:20" s="273" customFormat="1" hidden="1" customHeight="1">
      <x:c r="A693" s="319" t="s">
        <x:v>38</x:v>
      </x:c>
      <x:c r="B693" s="295" t="s">
        <x:v>5060</x:v>
      </x:c>
      <x:c r="C693" s="296" t="s">
        <x:v>445</x:v>
      </x:c>
      <x:c r="D693" s="565">
        <x:f t="shared" ref="D693:D696" si="77">IF(SUM(K693:M693)=SUM(N693:O693),SUM(K693:M693),"오답")</x:f>
        <x:v>3015.4000000000001</x:v>
      </x:c>
      <x:c r="E693" s="317" t="s">
        <x:v>2208</x:v>
      </x:c>
      <x:c r="F693" s="317" t="s">
        <x:v>2176</x:v>
      </x:c>
      <x:c r="G693" s="317" t="s">
        <x:v>2208</x:v>
      </x:c>
      <x:c r="H693" s="317" t="s">
        <x:v>2208</x:v>
      </x:c>
      <x:c r="I693" s="317" t="s">
        <x:v>6221</x:v>
      </x:c>
      <x:c r="J693" s="321"/>
      <x:c r="K693" s="321"/>
      <x:c r="L693" s="322">
        <x:v>3015.4000000000001</x:v>
      </x:c>
      <x:c r="M693" s="322"/>
      <x:c r="N693" s="322">
        <x:v>3015.4000000000001</x:v>
      </x:c>
      <x:c r="O693" s="322"/>
      <x:c r="P693" s="322"/>
      <x:c r="Q693" s="322"/>
      <x:c r="R693" s="322">
        <x:v>3015.4000000000001</x:v>
      </x:c>
      <x:c r="S693" s="322"/>
      <x:c r="T693" s="218" t="s">
        <x:v>5055</x:v>
      </x:c>
    </x:row>
    <x:row r="694" spans="1:20" s="273" customFormat="1" hidden="1" customHeight="1">
      <x:c r="A694" s="319" t="s">
        <x:v>38</x:v>
      </x:c>
      <x:c r="B694" s="295" t="s">
        <x:v>1530</x:v>
      </x:c>
      <x:c r="C694" s="296" t="s">
        <x:v>5082</x:v>
      </x:c>
      <x:c r="D694" s="565">
        <x:f t="shared" si="77"/>
        <x:v>6611.8999999999996</x:v>
      </x:c>
      <x:c r="E694" s="317" t="s">
        <x:v>4182</x:v>
      </x:c>
      <x:c r="F694" s="317" t="s">
        <x:v>4955</x:v>
      </x:c>
      <x:c r="G694" s="317" t="s">
        <x:v>5385</x:v>
      </x:c>
      <x:c r="H694" s="321"/>
      <x:c r="I694" s="321" t="s">
        <x:v>3016</x:v>
      </x:c>
      <x:c r="J694" s="317" t="s">
        <x:v>2001</x:v>
      </x:c>
      <x:c r="K694" s="317"/>
      <x:c r="L694" s="322">
        <x:v>6611.8999999999996</x:v>
      </x:c>
      <x:c r="M694" s="322"/>
      <x:c r="N694" s="322">
        <x:v>6611.8999999999996</x:v>
      </x:c>
      <x:c r="O694" s="322"/>
      <x:c r="P694" s="322"/>
      <x:c r="Q694" s="322"/>
      <x:c r="R694" s="322">
        <x:v>6611.8999999999996</x:v>
      </x:c>
      <x:c r="S694" s="322"/>
      <x:c r="T694" s="218" t="s">
        <x:v>5063</x:v>
      </x:c>
    </x:row>
    <x:row r="695" spans="1:20" s="273" customFormat="1" hidden="1" customHeight="1">
      <x:c r="A695" s="319" t="s">
        <x:v>38</x:v>
      </x:c>
      <x:c r="B695" s="295" t="s">
        <x:v>1509</x:v>
      </x:c>
      <x:c r="C695" s="296" t="s">
        <x:v>6185</x:v>
      </x:c>
      <x:c r="D695" s="565">
        <x:f t="shared" si="77"/>
        <x:v>7280</x:v>
      </x:c>
      <x:c r="E695" s="317" t="s">
        <x:v>2211</x:v>
      </x:c>
      <x:c r="F695" s="317" t="s">
        <x:v>3190</x:v>
      </x:c>
      <x:c r="G695" s="317" t="s">
        <x:v>2001</x:v>
      </x:c>
      <x:c r="H695" s="317"/>
      <x:c r="I695" s="317" t="s">
        <x:v>6035</x:v>
      </x:c>
      <x:c r="J695" s="317" t="s">
        <x:v>5196</x:v>
      </x:c>
      <x:c r="K695" s="317"/>
      <x:c r="L695" s="322">
        <x:v>7280</x:v>
      </x:c>
      <x:c r="M695" s="322"/>
      <x:c r="N695" s="322">
        <x:v>7280</x:v>
      </x:c>
      <x:c r="O695" s="322"/>
      <x:c r="P695" s="322"/>
      <x:c r="Q695" s="322"/>
      <x:c r="R695" s="322">
        <x:v>7280</x:v>
      </x:c>
      <x:c r="S695" s="322"/>
      <x:c r="T695" s="218" t="s">
        <x:v>2960</x:v>
      </x:c>
    </x:row>
    <x:row r="696" spans="1:20" s="273" customFormat="1" hidden="1" customHeight="1">
      <x:c r="A696" s="319" t="s">
        <x:v>38</x:v>
      </x:c>
      <x:c r="B696" s="295" t="s">
        <x:v>6224</x:v>
      </x:c>
      <x:c r="C696" s="296" t="s">
        <x:v>5219</x:v>
      </x:c>
      <x:c r="D696" s="565">
        <x:f t="shared" si="77"/>
        <x:v>2029</x:v>
      </x:c>
      <x:c r="E696" s="317" t="s">
        <x:v>2207</x:v>
      </x:c>
      <x:c r="F696" s="317" t="s">
        <x:v>5179</x:v>
      </x:c>
      <x:c r="G696" s="317" t="s">
        <x:v>5182</x:v>
      </x:c>
      <x:c r="H696" s="321"/>
      <x:c r="I696" s="321"/>
      <x:c r="J696" s="317" t="s">
        <x:v>5182</x:v>
      </x:c>
      <x:c r="K696" s="321"/>
      <x:c r="L696" s="322"/>
      <x:c r="M696" s="322">
        <x:v>2029</x:v>
      </x:c>
      <x:c r="N696" s="322"/>
      <x:c r="O696" s="322">
        <x:v>2029</x:v>
      </x:c>
      <x:c r="P696" s="322"/>
      <x:c r="Q696" s="322"/>
      <x:c r="R696" s="322"/>
      <x:c r="S696" s="322">
        <x:v>2029</x:v>
      </x:c>
      <x:c r="T696" s="218" t="s">
        <x:v>2201</x:v>
      </x:c>
    </x:row>
    <x:row r="697" spans="1:20" s="273" customFormat="1" hidden="1" customHeight="1">
      <x:c r="A697" s="319" t="s">
        <x:v>38</x:v>
      </x:c>
      <x:c r="B697" s="295" t="s">
        <x:v>1493</x:v>
      </x:c>
      <x:c r="C697" s="296" t="s">
        <x:v>6202</x:v>
      </x:c>
      <x:c r="D697" s="565">
        <x:f t="shared" ref="D697:D713" si="78">IF(SUM(K697:M697)=SUM(N697:O697),SUM(K697:M697),"오답")</x:f>
        <x:v>1920</x:v>
      </x:c>
      <x:c r="E697" s="317" t="s">
        <x:v>2211</x:v>
      </x:c>
      <x:c r="F697" s="317" t="s">
        <x:v>3181</x:v>
      </x:c>
      <x:c r="G697" s="317"/>
      <x:c r="H697" s="317"/>
      <x:c r="I697" s="317" t="s">
        <x:v>6035</x:v>
      </x:c>
      <x:c r="J697" s="317" t="s">
        <x:v>3206</x:v>
      </x:c>
      <x:c r="K697" s="317"/>
      <x:c r="L697" s="322">
        <x:v>1920</x:v>
      </x:c>
      <x:c r="M697" s="322"/>
      <x:c r="N697" s="322">
        <x:v>1920</x:v>
      </x:c>
      <x:c r="O697" s="322"/>
      <x:c r="P697" s="322"/>
      <x:c r="Q697" s="322"/>
      <x:c r="R697" s="322">
        <x:v>1920</x:v>
      </x:c>
      <x:c r="S697" s="322"/>
      <x:c r="T697" s="218"/>
    </x:row>
    <x:row r="698" spans="1:20" s="273" customFormat="1" hidden="1" customHeight="1">
      <x:c r="A698" s="319" t="s">
        <x:v>38</x:v>
      </x:c>
      <x:c r="B698" s="295" t="s">
        <x:v>4485</x:v>
      </x:c>
      <x:c r="C698" s="296" t="s">
        <x:v>4128</x:v>
      </x:c>
      <x:c r="D698" s="565">
        <x:f t="shared" si="78"/>
        <x:v>2500.1999999999998</x:v>
      </x:c>
      <x:c r="E698" s="317" t="s">
        <x:v>2214</x:v>
      </x:c>
      <x:c r="F698" s="317" t="s">
        <x:v>1291</x:v>
      </x:c>
      <x:c r="G698" s="317"/>
      <x:c r="H698" s="317"/>
      <x:c r="I698" s="317" t="s">
        <x:v>3027</x:v>
      </x:c>
      <x:c r="J698" s="317" t="s">
        <x:v>4508</x:v>
      </x:c>
      <x:c r="K698" s="317"/>
      <x:c r="L698" s="322">
        <x:v>2500.1999999999998</x:v>
      </x:c>
      <x:c r="M698" s="322"/>
      <x:c r="N698" s="322">
        <x:v>2500.1999999999998</x:v>
      </x:c>
      <x:c r="O698" s="322"/>
      <x:c r="P698" s="322"/>
      <x:c r="Q698" s="322"/>
      <x:c r="R698" s="322">
        <x:v>2500.1999999999998</x:v>
      </x:c>
      <x:c r="S698" s="322"/>
      <x:c r="T698" s="218" t="s">
        <x:v>2505</x:v>
      </x:c>
    </x:row>
    <x:row r="699" spans="1:20" s="273" customFormat="1" hidden="1" customHeight="1">
      <x:c r="A699" s="319" t="s">
        <x:v>38</x:v>
      </x:c>
      <x:c r="B699" s="295" t="s">
        <x:v>4186</x:v>
      </x:c>
      <x:c r="C699" s="296" t="s">
        <x:v>6156</x:v>
      </x:c>
      <x:c r="D699" s="565">
        <x:f t="shared" si="78"/>
        <x:v>2300.1999999999998</x:v>
      </x:c>
      <x:c r="E699" s="317" t="s">
        <x:v>3185</x:v>
      </x:c>
      <x:c r="F699" s="317" t="s">
        <x:v>3207</x:v>
      </x:c>
      <x:c r="G699" s="317"/>
      <x:c r="H699" s="317"/>
      <x:c r="I699" s="317" t="s">
        <x:v>6024</x:v>
      </x:c>
      <x:c r="J699" s="317" t="s">
        <x:v>4208</x:v>
      </x:c>
      <x:c r="K699" s="317"/>
      <x:c r="L699" s="322">
        <x:v>2300.1999999999998</x:v>
      </x:c>
      <x:c r="M699" s="322"/>
      <x:c r="N699" s="322">
        <x:v>2300.1999999999998</x:v>
      </x:c>
      <x:c r="O699" s="322"/>
      <x:c r="P699" s="322"/>
      <x:c r="Q699" s="322"/>
      <x:c r="R699" s="322">
        <x:v>2300.1999999999998</x:v>
      </x:c>
      <x:c r="S699" s="322"/>
      <x:c r="T699" s="218" t="s">
        <x:v>2965</x:v>
      </x:c>
    </x:row>
    <x:row r="700" spans="1:20" s="273" customFormat="1" hidden="1" customHeight="1">
      <x:c r="A700" s="319" t="s">
        <x:v>38</x:v>
      </x:c>
      <x:c r="B700" s="295" t="s">
        <x:v>4154</x:v>
      </x:c>
      <x:c r="C700" s="296" t="s">
        <x:v>4821</x:v>
      </x:c>
      <x:c r="D700" s="565">
        <x:f t="shared" si="78"/>
        <x:v>2104.0999999999999</x:v>
      </x:c>
      <x:c r="E700" s="317" t="s">
        <x:v>3185</x:v>
      </x:c>
      <x:c r="F700" s="317" t="s">
        <x:v>4123</x:v>
      </x:c>
      <x:c r="G700" s="317"/>
      <x:c r="H700" s="317"/>
      <x:c r="I700" s="317" t="s">
        <x:v>6054</x:v>
      </x:c>
      <x:c r="J700" s="317" t="s">
        <x:v>3175</x:v>
      </x:c>
      <x:c r="K700" s="317"/>
      <x:c r="L700" s="322">
        <x:v>2104.0999999999999</x:v>
      </x:c>
      <x:c r="M700" s="322"/>
      <x:c r="N700" s="322">
        <x:v>2104.0999999999999</x:v>
      </x:c>
      <x:c r="O700" s="322"/>
      <x:c r="P700" s="322"/>
      <x:c r="Q700" s="322"/>
      <x:c r="R700" s="322">
        <x:v>2104.0999999999999</x:v>
      </x:c>
      <x:c r="S700" s="322"/>
      <x:c r="T700" s="218" t="s">
        <x:v>2968</x:v>
      </x:c>
    </x:row>
    <x:row r="701" spans="1:20" s="273" customFormat="1" hidden="1" customHeight="1">
      <x:c r="A701" s="319" t="s">
        <x:v>38</x:v>
      </x:c>
      <x:c r="B701" s="295" t="s">
        <x:v>4216</x:v>
      </x:c>
      <x:c r="C701" s="296" t="s">
        <x:v>6184</x:v>
      </x:c>
      <x:c r="D701" s="565">
        <x:f t="shared" si="78"/>
        <x:v>1682.5999999999999</x:v>
      </x:c>
      <x:c r="E701" s="317" t="s">
        <x:v>3185</x:v>
      </x:c>
      <x:c r="F701" s="317" t="s">
        <x:v>3207</x:v>
      </x:c>
      <x:c r="G701" s="317"/>
      <x:c r="H701" s="317"/>
      <x:c r="I701" s="317" t="s">
        <x:v>6024</x:v>
      </x:c>
      <x:c r="J701" s="317" t="s">
        <x:v>3175</x:v>
      </x:c>
      <x:c r="K701" s="317"/>
      <x:c r="L701" s="322">
        <x:v>1682.5999999999999</x:v>
      </x:c>
      <x:c r="M701" s="322"/>
      <x:c r="N701" s="322">
        <x:v>1682.5999999999999</x:v>
      </x:c>
      <x:c r="O701" s="322"/>
      <x:c r="P701" s="322"/>
      <x:c r="Q701" s="322"/>
      <x:c r="R701" s="322">
        <x:v>1682.5999999999999</x:v>
      </x:c>
      <x:c r="S701" s="322"/>
      <x:c r="T701" s="218" t="s">
        <x:v>2965</x:v>
      </x:c>
    </x:row>
    <x:row r="702" spans="1:20" s="273" customFormat="1" hidden="1" customHeight="1">
      <x:c r="A702" s="319" t="s">
        <x:v>38</x:v>
      </x:c>
      <x:c r="B702" s="295" t="s">
        <x:v>2603</x:v>
      </x:c>
      <x:c r="C702" s="296" t="s">
        <x:v>2174</x:v>
      </x:c>
      <x:c r="D702" s="565">
        <x:f t="shared" si="78"/>
        <x:v>5572</x:v>
      </x:c>
      <x:c r="E702" s="317" t="s">
        <x:v>4496</x:v>
      </x:c>
      <x:c r="F702" s="317" t="s">
        <x:v>2231</x:v>
      </x:c>
      <x:c r="G702" s="321"/>
      <x:c r="H702" s="317" t="s">
        <x:v>5322</x:v>
      </x:c>
      <x:c r="I702" s="321"/>
      <x:c r="J702" s="317" t="s">
        <x:v>2203</x:v>
      </x:c>
      <x:c r="K702" s="317"/>
      <x:c r="L702" s="322">
        <x:v>5572</x:v>
      </x:c>
      <x:c r="M702" s="322"/>
      <x:c r="N702" s="322">
        <x:v>5572</x:v>
      </x:c>
      <x:c r="O702" s="322"/>
      <x:c r="P702" s="322"/>
      <x:c r="Q702" s="322"/>
      <x:c r="R702" s="322">
        <x:v>5572</x:v>
      </x:c>
      <x:c r="S702" s="322"/>
      <x:c r="T702" s="218"/>
    </x:row>
    <x:row r="703" spans="1:20" s="273" customFormat="1" hidden="1" customHeight="1">
      <x:c r="A703" s="319" t="s">
        <x:v>38</x:v>
      </x:c>
      <x:c r="B703" s="295" t="s">
        <x:v>4550</x:v>
      </x:c>
      <x:c r="C703" s="296" t="s">
        <x:v>4524</x:v>
      </x:c>
      <x:c r="D703" s="565">
        <x:f t="shared" si="78"/>
        <x:v>8963.8999999999996</x:v>
      </x:c>
      <x:c r="E703" s="298" t="s">
        <x:v>2209</x:v>
      </x:c>
      <x:c r="F703" s="298" t="s">
        <x:v>2183</x:v>
      </x:c>
      <x:c r="G703" s="317" t="s">
        <x:v>3569</x:v>
      </x:c>
      <x:c r="H703" s="298" t="s">
        <x:v>2209</x:v>
      </x:c>
      <x:c r="I703" s="317" t="s">
        <x:v>5079</x:v>
      </x:c>
      <x:c r="J703" s="317" t="s">
        <x:v>3569</x:v>
      </x:c>
      <x:c r="K703" s="321"/>
      <x:c r="L703" s="566">
        <x:v>8963.8999999999996</x:v>
      </x:c>
      <x:c r="M703" s="567"/>
      <x:c r="N703" s="566">
        <x:v>8963.8999999999996</x:v>
      </x:c>
      <x:c r="O703" s="566"/>
      <x:c r="P703" s="567"/>
      <x:c r="Q703" s="322"/>
      <x:c r="R703" s="566">
        <x:v>8963.8999999999996</x:v>
      </x:c>
      <x:c r="S703" s="567"/>
      <x:c r="T703" s="217" t="s">
        <x:v>2971</x:v>
      </x:c>
    </x:row>
    <x:row r="704" spans="1:20" s="273" customFormat="1" hidden="1" customHeight="1">
      <x:c r="A704" s="319" t="s">
        <x:v>38</x:v>
      </x:c>
      <x:c r="B704" s="295" t="s">
        <x:v>2642</x:v>
      </x:c>
      <x:c r="C704" s="296" t="s">
        <x:v>6164</x:v>
      </x:c>
      <x:c r="D704" s="565">
        <x:f t="shared" si="78"/>
        <x:v>7988.3999999999996</x:v>
      </x:c>
      <x:c r="E704" s="317" t="s">
        <x:v>4768</x:v>
      </x:c>
      <x:c r="F704" s="317" t="s">
        <x:v>3521</x:v>
      </x:c>
      <x:c r="G704" s="317" t="s">
        <x:v>1020</x:v>
      </x:c>
      <x:c r="H704" s="317" t="s">
        <x:v>4920</x:v>
      </x:c>
      <x:c r="I704" s="317" t="s">
        <x:v>6042</x:v>
      </x:c>
      <x:c r="J704" s="317" t="s">
        <x:v>3205</x:v>
      </x:c>
      <x:c r="K704" s="317"/>
      <x:c r="L704" s="322">
        <x:v>7988.3999999999996</x:v>
      </x:c>
      <x:c r="M704" s="322"/>
      <x:c r="N704" s="322">
        <x:v>7988.3999999999996</x:v>
      </x:c>
      <x:c r="O704" s="322"/>
      <x:c r="P704" s="322"/>
      <x:c r="Q704" s="322"/>
      <x:c r="R704" s="322">
        <x:v>7988.3999999999996</x:v>
      </x:c>
      <x:c r="S704" s="322"/>
      <x:c r="T704" s="218" t="s">
        <x:v>4521</x:v>
      </x:c>
    </x:row>
    <x:row r="705" spans="1:20" s="273" customFormat="1" hidden="1" customHeight="1">
      <x:c r="A705" s="319" t="s">
        <x:v>38</x:v>
      </x:c>
      <x:c r="B705" s="295" t="s">
        <x:v>1490</x:v>
      </x:c>
      <x:c r="C705" s="296" t="s">
        <x:v>6173</x:v>
      </x:c>
      <x:c r="D705" s="565">
        <x:f t="shared" si="78"/>
        <x:v>2297.1999999999998</x:v>
      </x:c>
      <x:c r="E705" s="317" t="s">
        <x:v>355</x:v>
      </x:c>
      <x:c r="F705" s="317" t="s">
        <x:v>4165</x:v>
      </x:c>
      <x:c r="G705" s="317" t="s">
        <x:v>355</x:v>
      </x:c>
      <x:c r="H705" s="317" t="s">
        <x:v>355</x:v>
      </x:c>
      <x:c r="I705" s="317" t="s">
        <x:v>6716</x:v>
      </x:c>
      <x:c r="J705" s="317" t="s">
        <x:v>4299</x:v>
      </x:c>
      <x:c r="K705" s="317"/>
      <x:c r="L705" s="269">
        <x:v>2297.1999999999998</x:v>
      </x:c>
      <x:c r="M705" s="322"/>
      <x:c r="N705" s="269">
        <x:v>2297.1999999999998</x:v>
      </x:c>
      <x:c r="O705" s="269"/>
      <x:c r="P705" s="322"/>
      <x:c r="Q705" s="322"/>
      <x:c r="R705" s="269">
        <x:v>2297.1999999999998</x:v>
      </x:c>
      <x:c r="S705" s="322"/>
      <x:c r="T705" s="218" t="s">
        <x:v>2614</x:v>
      </x:c>
    </x:row>
    <x:row r="706" spans="1:20" s="273" customFormat="1" hidden="1" customHeight="1">
      <x:c r="A706" s="319" t="s">
        <x:v>38</x:v>
      </x:c>
      <x:c r="B706" s="295" t="s">
        <x:v>2721</x:v>
      </x:c>
      <x:c r="C706" s="296" t="s">
        <x:v>1512</x:v>
      </x:c>
      <x:c r="D706" s="565">
        <x:f t="shared" si="78"/>
        <x:v>3691.9000000000001</x:v>
      </x:c>
      <x:c r="E706" s="317" t="s">
        <x:v>355</x:v>
      </x:c>
      <x:c r="F706" s="317" t="s">
        <x:v>4165</x:v>
      </x:c>
      <x:c r="G706" s="317" t="s">
        <x:v>355</x:v>
      </x:c>
      <x:c r="H706" s="317" t="s">
        <x:v>355</x:v>
      </x:c>
      <x:c r="I706" s="317" t="s">
        <x:v>6716</x:v>
      </x:c>
      <x:c r="J706" s="317" t="s">
        <x:v>4299</x:v>
      </x:c>
      <x:c r="K706" s="317"/>
      <x:c r="L706" s="269">
        <x:v>3691.9000000000001</x:v>
      </x:c>
      <x:c r="M706" s="322"/>
      <x:c r="N706" s="269">
        <x:v>3691.9000000000001</x:v>
      </x:c>
      <x:c r="O706" s="269"/>
      <x:c r="P706" s="322"/>
      <x:c r="Q706" s="322"/>
      <x:c r="R706" s="269">
        <x:v>3691.9000000000001</x:v>
      </x:c>
      <x:c r="S706" s="322"/>
      <x:c r="T706" s="218" t="s">
        <x:v>2614</x:v>
      </x:c>
    </x:row>
    <x:row r="707" spans="1:20" s="273" customFormat="1" hidden="1" customHeight="1">
      <x:c r="A707" s="319" t="s">
        <x:v>38</x:v>
      </x:c>
      <x:c r="B707" s="295" t="s">
        <x:v>2707</x:v>
      </x:c>
      <x:c r="C707" s="296" t="s">
        <x:v>6181</x:v>
      </x:c>
      <x:c r="D707" s="565">
        <x:f t="shared" si="78"/>
        <x:v>1803.3</x:v>
      </x:c>
      <x:c r="E707" s="317" t="s">
        <x:v>355</x:v>
      </x:c>
      <x:c r="F707" s="317" t="s">
        <x:v>4165</x:v>
      </x:c>
      <x:c r="G707" s="317" t="s">
        <x:v>355</x:v>
      </x:c>
      <x:c r="H707" s="317" t="s">
        <x:v>355</x:v>
      </x:c>
      <x:c r="I707" s="317"/>
      <x:c r="J707" s="317" t="s">
        <x:v>4299</x:v>
      </x:c>
      <x:c r="K707" s="317"/>
      <x:c r="L707" s="269">
        <x:v>1803.3</x:v>
      </x:c>
      <x:c r="M707" s="322"/>
      <x:c r="N707" s="269">
        <x:v>1803.3</x:v>
      </x:c>
      <x:c r="O707" s="269"/>
      <x:c r="P707" s="322"/>
      <x:c r="Q707" s="322"/>
      <x:c r="R707" s="269">
        <x:v>1803.3</x:v>
      </x:c>
      <x:c r="S707" s="322"/>
      <x:c r="T707" s="218" t="s">
        <x:v>2614</x:v>
      </x:c>
    </x:row>
    <x:row r="708" spans="1:20" s="273" customFormat="1" hidden="1" customHeight="1">
      <x:c r="A708" s="319" t="s">
        <x:v>38</x:v>
      </x:c>
      <x:c r="B708" s="568" t="s">
        <x:v>5256</x:v>
      </x:c>
      <x:c r="C708" s="296" t="s">
        <x:v>214</x:v>
      </x:c>
      <x:c r="D708" s="565" t="str">
        <x:f t="shared" si="78"/>
        <x:v>오답</x:v>
      </x:c>
      <x:c r="E708" s="317" t="s">
        <x:v>3403</x:v>
      </x:c>
      <x:c r="F708" s="507" t="s">
        <x:v>3117</x:v>
      </x:c>
      <x:c r="G708" s="317" t="s">
        <x:v>3403</x:v>
      </x:c>
      <x:c r="H708" s="317" t="s">
        <x:v>3403</x:v>
      </x:c>
      <x:c r="I708" s="321"/>
      <x:c r="J708" s="317" t="s">
        <x:v>3403</x:v>
      </x:c>
      <x:c r="K708" s="321"/>
      <x:c r="L708" s="322"/>
      <x:c r="M708" s="567">
        <x:v>1596</x:v>
      </x:c>
      <x:c r="N708" s="322"/>
      <x:c r="O708" s="567"/>
      <x:c r="P708" s="567">
        <x:v>1596</x:v>
      </x:c>
      <x:c r="Q708" s="322"/>
      <x:c r="R708" s="567">
        <x:v>1596</x:v>
      </x:c>
      <x:c r="S708" s="567"/>
      <x:c r="T708" s="239" t="s">
        <x:v>4907</x:v>
      </x:c>
    </x:row>
    <x:row r="709" spans="1:20" s="273" customFormat="1" hidden="1" customHeight="1">
      <x:c r="A709" s="319" t="s">
        <x:v>38</x:v>
      </x:c>
      <x:c r="B709" s="568" t="s">
        <x:v>5239</x:v>
      </x:c>
      <x:c r="C709" s="296" t="s">
        <x:v>4846</x:v>
      </x:c>
      <x:c r="D709" s="565" t="str">
        <x:f t="shared" si="78"/>
        <x:v>오답</x:v>
      </x:c>
      <x:c r="E709" s="317" t="s">
        <x:v>3403</x:v>
      </x:c>
      <x:c r="F709" s="507" t="s">
        <x:v>3117</x:v>
      </x:c>
      <x:c r="G709" s="317" t="s">
        <x:v>3403</x:v>
      </x:c>
      <x:c r="H709" s="317" t="s">
        <x:v>3403</x:v>
      </x:c>
      <x:c r="I709" s="321"/>
      <x:c r="J709" s="507" t="s">
        <x:v>3117</x:v>
      </x:c>
      <x:c r="K709" s="321"/>
      <x:c r="L709" s="322"/>
      <x:c r="M709" s="567">
        <x:v>7486</x:v>
      </x:c>
      <x:c r="N709" s="322"/>
      <x:c r="O709" s="567"/>
      <x:c r="P709" s="567">
        <x:v>7486</x:v>
      </x:c>
      <x:c r="Q709" s="322"/>
      <x:c r="R709" s="567">
        <x:v>7486</x:v>
      </x:c>
      <x:c r="S709" s="567"/>
      <x:c r="T709" s="239" t="s">
        <x:v>4907</x:v>
      </x:c>
    </x:row>
    <x:row r="710" spans="1:20" s="273" customFormat="1" hidden="1" customHeight="1">
      <x:c r="A710" s="319" t="s">
        <x:v>38</x:v>
      </x:c>
      <x:c r="B710" s="568" t="s">
        <x:v>1809</x:v>
      </x:c>
      <x:c r="C710" s="296" t="s">
        <x:v>1848</x:v>
      </x:c>
      <x:c r="D710" s="565" t="str">
        <x:f t="shared" si="78"/>
        <x:v>오답</x:v>
      </x:c>
      <x:c r="E710" s="317" t="s">
        <x:v>3403</x:v>
      </x:c>
      <x:c r="F710" s="507" t="s">
        <x:v>3117</x:v>
      </x:c>
      <x:c r="G710" s="317" t="s">
        <x:v>3403</x:v>
      </x:c>
      <x:c r="H710" s="317" t="s">
        <x:v>3403</x:v>
      </x:c>
      <x:c r="I710" s="321"/>
      <x:c r="J710" s="317" t="s">
        <x:v>3403</x:v>
      </x:c>
      <x:c r="K710" s="321"/>
      <x:c r="L710" s="322"/>
      <x:c r="M710" s="567">
        <x:v>1789</x:v>
      </x:c>
      <x:c r="N710" s="322"/>
      <x:c r="O710" s="567"/>
      <x:c r="P710" s="567">
        <x:v>1789</x:v>
      </x:c>
      <x:c r="Q710" s="322"/>
      <x:c r="R710" s="567">
        <x:v>1789</x:v>
      </x:c>
      <x:c r="S710" s="567"/>
      <x:c r="T710" s="239" t="s">
        <x:v>4907</x:v>
      </x:c>
    </x:row>
    <x:row r="711" spans="1:20" s="273" customFormat="1" hidden="1" customHeight="1">
      <x:c r="A711" s="319" t="s">
        <x:v>38</x:v>
      </x:c>
      <x:c r="B711" s="568" t="s">
        <x:v>1035</x:v>
      </x:c>
      <x:c r="C711" s="296" t="s">
        <x:v>5450</x:v>
      </x:c>
      <x:c r="D711" s="565" t="str">
        <x:f t="shared" si="78"/>
        <x:v>오답</x:v>
      </x:c>
      <x:c r="E711" s="317" t="s">
        <x:v>3403</x:v>
      </x:c>
      <x:c r="F711" s="507" t="s">
        <x:v>3117</x:v>
      </x:c>
      <x:c r="G711" s="317" t="s">
        <x:v>3403</x:v>
      </x:c>
      <x:c r="H711" s="317" t="s">
        <x:v>3403</x:v>
      </x:c>
      <x:c r="I711" s="321"/>
      <x:c r="J711" s="317" t="s">
        <x:v>3403</x:v>
      </x:c>
      <x:c r="K711" s="321"/>
      <x:c r="L711" s="322"/>
      <x:c r="M711" s="567">
        <x:v>8440</x:v>
      </x:c>
      <x:c r="N711" s="322"/>
      <x:c r="O711" s="567"/>
      <x:c r="P711" s="567">
        <x:v>8440</x:v>
      </x:c>
      <x:c r="Q711" s="322"/>
      <x:c r="R711" s="567">
        <x:v>8440</x:v>
      </x:c>
      <x:c r="S711" s="567"/>
      <x:c r="T711" s="239" t="s">
        <x:v>4907</x:v>
      </x:c>
    </x:row>
    <x:row r="712" spans="1:20" s="273" customFormat="1" hidden="1" customHeight="1">
      <x:c r="A712" s="319" t="s">
        <x:v>38</x:v>
      </x:c>
      <x:c r="B712" s="568" t="s">
        <x:v>2369</x:v>
      </x:c>
      <x:c r="C712" s="296" t="s">
        <x:v>2361</x:v>
      </x:c>
      <x:c r="D712" s="565" t="str">
        <x:f t="shared" si="78"/>
        <x:v>오답</x:v>
      </x:c>
      <x:c r="E712" s="317" t="s">
        <x:v>3403</x:v>
      </x:c>
      <x:c r="F712" s="507" t="s">
        <x:v>3117</x:v>
      </x:c>
      <x:c r="G712" s="317" t="s">
        <x:v>3403</x:v>
      </x:c>
      <x:c r="H712" s="317" t="s">
        <x:v>3403</x:v>
      </x:c>
      <x:c r="I712" s="321"/>
      <x:c r="J712" s="317" t="s">
        <x:v>3403</x:v>
      </x:c>
      <x:c r="K712" s="321"/>
      <x:c r="L712" s="322"/>
      <x:c r="M712" s="567">
        <x:v>4222</x:v>
      </x:c>
      <x:c r="N712" s="322"/>
      <x:c r="O712" s="567"/>
      <x:c r="P712" s="567">
        <x:v>4222</x:v>
      </x:c>
      <x:c r="Q712" s="322"/>
      <x:c r="R712" s="567">
        <x:v>4222</x:v>
      </x:c>
      <x:c r="S712" s="567"/>
      <x:c r="T712" s="239" t="s">
        <x:v>4907</x:v>
      </x:c>
    </x:row>
    <x:row r="713" spans="1:20" s="273" customFormat="1" hidden="1" customHeight="1">
      <x:c r="A713" s="319" t="s">
        <x:v>38</x:v>
      </x:c>
      <x:c r="B713" s="568" t="s">
        <x:v>519</x:v>
      </x:c>
      <x:c r="C713" s="296" t="s">
        <x:v>3347</x:v>
      </x:c>
      <x:c r="D713" s="565" t="str">
        <x:f t="shared" si="78"/>
        <x:v>오답</x:v>
      </x:c>
      <x:c r="E713" s="317" t="s">
        <x:v>3403</x:v>
      </x:c>
      <x:c r="F713" s="507" t="s">
        <x:v>3117</x:v>
      </x:c>
      <x:c r="G713" s="317" t="s">
        <x:v>3403</x:v>
      </x:c>
      <x:c r="H713" s="317" t="s">
        <x:v>3403</x:v>
      </x:c>
      <x:c r="I713" s="321"/>
      <x:c r="J713" s="317" t="s">
        <x:v>3403</x:v>
      </x:c>
      <x:c r="K713" s="321"/>
      <x:c r="L713" s="322"/>
      <x:c r="M713" s="567">
        <x:v>1851</x:v>
      </x:c>
      <x:c r="N713" s="322"/>
      <x:c r="O713" s="567"/>
      <x:c r="P713" s="567">
        <x:v>1851</x:v>
      </x:c>
      <x:c r="Q713" s="322"/>
      <x:c r="R713" s="567">
        <x:v>1851</x:v>
      </x:c>
      <x:c r="S713" s="567"/>
      <x:c r="T713" s="239" t="s">
        <x:v>4907</x:v>
      </x:c>
    </x:row>
    <x:row r="714" spans="1:20" s="273" customFormat="1" hidden="1" customHeight="1">
      <x:c r="A714" s="319" t="s">
        <x:v>38</x:v>
      </x:c>
      <x:c r="B714" s="568" t="s">
        <x:v>2406</x:v>
      </x:c>
      <x:c r="C714" s="296" t="s">
        <x:v>5727</x:v>
      </x:c>
      <x:c r="D714" s="565" t="str">
        <x:f t="shared" ref="D714:D737" si="79">IF(SUM(K714:M714)=SUM(N714:O714),SUM(K714:M714),"오답")</x:f>
        <x:v>오답</x:v>
      </x:c>
      <x:c r="E714" s="317" t="s">
        <x:v>3403</x:v>
      </x:c>
      <x:c r="F714" s="507" t="s">
        <x:v>3117</x:v>
      </x:c>
      <x:c r="G714" s="317" t="s">
        <x:v>3403</x:v>
      </x:c>
      <x:c r="H714" s="317" t="s">
        <x:v>3403</x:v>
      </x:c>
      <x:c r="I714" s="321"/>
      <x:c r="J714" s="507" t="s">
        <x:v>3117</x:v>
      </x:c>
      <x:c r="K714" s="321"/>
      <x:c r="L714" s="322"/>
      <x:c r="M714" s="567">
        <x:v>5117</x:v>
      </x:c>
      <x:c r="N714" s="322"/>
      <x:c r="O714" s="567"/>
      <x:c r="P714" s="567">
        <x:v>5117</x:v>
      </x:c>
      <x:c r="Q714" s="322"/>
      <x:c r="R714" s="567">
        <x:v>5117</x:v>
      </x:c>
      <x:c r="S714" s="567"/>
      <x:c r="T714" s="239" t="s">
        <x:v>4907</x:v>
      </x:c>
    </x:row>
    <x:row r="715" spans="1:20" s="273" customFormat="1" hidden="1" customHeight="1">
      <x:c r="A715" s="319" t="s">
        <x:v>38</x:v>
      </x:c>
      <x:c r="B715" s="568" t="s">
        <x:v>2410</x:v>
      </x:c>
      <x:c r="C715" s="296" t="s">
        <x:v>2344</x:v>
      </x:c>
      <x:c r="D715" s="565" t="str">
        <x:f t="shared" si="79"/>
        <x:v>오답</x:v>
      </x:c>
      <x:c r="E715" s="317" t="s">
        <x:v>3403</x:v>
      </x:c>
      <x:c r="F715" s="507" t="s">
        <x:v>3117</x:v>
      </x:c>
      <x:c r="G715" s="317" t="s">
        <x:v>3403</x:v>
      </x:c>
      <x:c r="H715" s="317" t="s">
        <x:v>3403</x:v>
      </x:c>
      <x:c r="I715" s="321"/>
      <x:c r="J715" s="317" t="s">
        <x:v>3403</x:v>
      </x:c>
      <x:c r="K715" s="321"/>
      <x:c r="L715" s="322"/>
      <x:c r="M715" s="567">
        <x:v>2853</x:v>
      </x:c>
      <x:c r="N715" s="322"/>
      <x:c r="O715" s="567"/>
      <x:c r="P715" s="567">
        <x:v>2853</x:v>
      </x:c>
      <x:c r="Q715" s="322"/>
      <x:c r="R715" s="567">
        <x:v>2853</x:v>
      </x:c>
      <x:c r="S715" s="567"/>
      <x:c r="T715" s="239" t="s">
        <x:v>4907</x:v>
      </x:c>
    </x:row>
    <x:row r="716" spans="1:20" s="273" customFormat="1" hidden="1" customHeight="1">
      <x:c r="A716" s="319" t="s">
        <x:v>38</x:v>
      </x:c>
      <x:c r="B716" s="568" t="s">
        <x:v>2337</x:v>
      </x:c>
      <x:c r="C716" s="296" t="s">
        <x:v>528</x:v>
      </x:c>
      <x:c r="D716" s="565" t="str">
        <x:f t="shared" si="79"/>
        <x:v>오답</x:v>
      </x:c>
      <x:c r="E716" s="317" t="s">
        <x:v>3403</x:v>
      </x:c>
      <x:c r="F716" s="507" t="s">
        <x:v>3117</x:v>
      </x:c>
      <x:c r="G716" s="317" t="s">
        <x:v>3403</x:v>
      </x:c>
      <x:c r="H716" s="317" t="s">
        <x:v>3403</x:v>
      </x:c>
      <x:c r="I716" s="321"/>
      <x:c r="J716" s="507" t="s">
        <x:v>3448</x:v>
      </x:c>
      <x:c r="K716" s="321"/>
      <x:c r="L716" s="322"/>
      <x:c r="M716" s="567">
        <x:v>3404</x:v>
      </x:c>
      <x:c r="N716" s="322"/>
      <x:c r="O716" s="567"/>
      <x:c r="P716" s="567">
        <x:v>3404</x:v>
      </x:c>
      <x:c r="Q716" s="322"/>
      <x:c r="R716" s="567">
        <x:v>3404</x:v>
      </x:c>
      <x:c r="S716" s="567"/>
      <x:c r="T716" s="239" t="s">
        <x:v>4907</x:v>
      </x:c>
    </x:row>
    <x:row r="717" spans="1:20" s="273" customFormat="1" hidden="1" customHeight="1">
      <x:c r="A717" s="319" t="s">
        <x:v>38</x:v>
      </x:c>
      <x:c r="B717" s="295" t="s">
        <x:v>5241</x:v>
      </x:c>
      <x:c r="C717" s="296" t="s">
        <x:v>7284</x:v>
      </x:c>
      <x:c r="D717" s="565" t="str">
        <x:f t="shared" si="79"/>
        <x:v>오답</x:v>
      </x:c>
      <x:c r="E717" s="317" t="s">
        <x:v>3403</x:v>
      </x:c>
      <x:c r="F717" s="507" t="s">
        <x:v>3117</x:v>
      </x:c>
      <x:c r="G717" s="317" t="s">
        <x:v>3403</x:v>
      </x:c>
      <x:c r="H717" s="317" t="s">
        <x:v>3403</x:v>
      </x:c>
      <x:c r="I717" s="321"/>
      <x:c r="J717" s="317" t="s">
        <x:v>3403</x:v>
      </x:c>
      <x:c r="K717" s="321"/>
      <x:c r="L717" s="322"/>
      <x:c r="M717" s="567">
        <x:v>2882</x:v>
      </x:c>
      <x:c r="N717" s="322"/>
      <x:c r="O717" s="567"/>
      <x:c r="P717" s="567">
        <x:v>2882</x:v>
      </x:c>
      <x:c r="Q717" s="322"/>
      <x:c r="R717" s="567">
        <x:v>2882</x:v>
      </x:c>
      <x:c r="S717" s="567"/>
      <x:c r="T717" s="239" t="s">
        <x:v>4907</x:v>
      </x:c>
    </x:row>
    <x:row r="718" spans="1:20" s="273" customFormat="1" hidden="1" customHeight="1">
      <x:c r="A718" s="319" t="s">
        <x:v>38</x:v>
      </x:c>
      <x:c r="B718" s="568" t="s">
        <x:v>2339</x:v>
      </x:c>
      <x:c r="C718" s="296" t="s">
        <x:v>2353</x:v>
      </x:c>
      <x:c r="D718" s="565" t="str">
        <x:f t="shared" si="79"/>
        <x:v>오답</x:v>
      </x:c>
      <x:c r="E718" s="317" t="s">
        <x:v>3403</x:v>
      </x:c>
      <x:c r="F718" s="507" t="s">
        <x:v>3117</x:v>
      </x:c>
      <x:c r="G718" s="317" t="s">
        <x:v>3403</x:v>
      </x:c>
      <x:c r="H718" s="317" t="s">
        <x:v>3403</x:v>
      </x:c>
      <x:c r="I718" s="321"/>
      <x:c r="J718" s="507" t="s">
        <x:v>3117</x:v>
      </x:c>
      <x:c r="K718" s="321"/>
      <x:c r="L718" s="322"/>
      <x:c r="M718" s="567">
        <x:v>2915</x:v>
      </x:c>
      <x:c r="N718" s="322"/>
      <x:c r="O718" s="567"/>
      <x:c r="P718" s="567">
        <x:v>2915</x:v>
      </x:c>
      <x:c r="Q718" s="322"/>
      <x:c r="R718" s="567">
        <x:v>2915</x:v>
      </x:c>
      <x:c r="S718" s="567"/>
      <x:c r="T718" s="239" t="s">
        <x:v>4907</x:v>
      </x:c>
    </x:row>
    <x:row r="719" spans="1:20" s="273" customFormat="1" hidden="1" customHeight="1">
      <x:c r="A719" s="319" t="s">
        <x:v>38</x:v>
      </x:c>
      <x:c r="B719" s="568" t="s">
        <x:v>2373</x:v>
      </x:c>
      <x:c r="C719" s="296" t="s">
        <x:v>4429</x:v>
      </x:c>
      <x:c r="D719" s="565" t="str">
        <x:f t="shared" si="79"/>
        <x:v>오답</x:v>
      </x:c>
      <x:c r="E719" s="507" t="s">
        <x:v>3117</x:v>
      </x:c>
      <x:c r="F719" s="507" t="s">
        <x:v>3117</x:v>
      </x:c>
      <x:c r="G719" s="507" t="s">
        <x:v>3117</x:v>
      </x:c>
      <x:c r="H719" s="507" t="s">
        <x:v>3117</x:v>
      </x:c>
      <x:c r="I719" s="321"/>
      <x:c r="J719" s="507" t="s">
        <x:v>3117</x:v>
      </x:c>
      <x:c r="K719" s="321"/>
      <x:c r="L719" s="322"/>
      <x:c r="M719" s="567">
        <x:v>7474</x:v>
      </x:c>
      <x:c r="N719" s="322"/>
      <x:c r="O719" s="567"/>
      <x:c r="P719" s="567">
        <x:v>7474</x:v>
      </x:c>
      <x:c r="Q719" s="322"/>
      <x:c r="R719" s="567">
        <x:v>7474</x:v>
      </x:c>
      <x:c r="S719" s="567"/>
      <x:c r="T719" s="239" t="s">
        <x:v>4907</x:v>
      </x:c>
    </x:row>
    <x:row r="720" spans="1:20" s="273" customFormat="1" hidden="1" customHeight="1">
      <x:c r="A720" s="319" t="s">
        <x:v>38</x:v>
      </x:c>
      <x:c r="B720" s="568" t="s">
        <x:v>2378</x:v>
      </x:c>
      <x:c r="C720" s="296" t="s">
        <x:v>5500</x:v>
      </x:c>
      <x:c r="D720" s="565" t="str">
        <x:f t="shared" si="79"/>
        <x:v>오답</x:v>
      </x:c>
      <x:c r="E720" s="507" t="s">
        <x:v>3117</x:v>
      </x:c>
      <x:c r="F720" s="507" t="s">
        <x:v>3117</x:v>
      </x:c>
      <x:c r="G720" s="507" t="s">
        <x:v>3117</x:v>
      </x:c>
      <x:c r="H720" s="507" t="s">
        <x:v>3117</x:v>
      </x:c>
      <x:c r="I720" s="321"/>
      <x:c r="J720" s="507" t="s">
        <x:v>3117</x:v>
      </x:c>
      <x:c r="K720" s="321"/>
      <x:c r="L720" s="322"/>
      <x:c r="M720" s="567">
        <x:v>1663</x:v>
      </x:c>
      <x:c r="N720" s="322"/>
      <x:c r="O720" s="567"/>
      <x:c r="P720" s="567">
        <x:v>1663</x:v>
      </x:c>
      <x:c r="Q720" s="322"/>
      <x:c r="R720" s="567">
        <x:v>1663</x:v>
      </x:c>
      <x:c r="S720" s="567"/>
      <x:c r="T720" s="239" t="s">
        <x:v>4907</x:v>
      </x:c>
    </x:row>
    <x:row r="721" spans="1:20" s="273" customFormat="1" hidden="1" customHeight="1">
      <x:c r="A721" s="319" t="s">
        <x:v>38</x:v>
      </x:c>
      <x:c r="B721" s="568" t="s">
        <x:v>2371</x:v>
      </x:c>
      <x:c r="C721" s="296" t="s">
        <x:v>5412</x:v>
      </x:c>
      <x:c r="D721" s="565" t="str">
        <x:f t="shared" si="79"/>
        <x:v>오답</x:v>
      </x:c>
      <x:c r="E721" s="507" t="s">
        <x:v>3117</x:v>
      </x:c>
      <x:c r="F721" s="507" t="s">
        <x:v>3117</x:v>
      </x:c>
      <x:c r="G721" s="507" t="s">
        <x:v>3117</x:v>
      </x:c>
      <x:c r="H721" s="507" t="s">
        <x:v>3117</x:v>
      </x:c>
      <x:c r="I721" s="321"/>
      <x:c r="J721" s="507" t="s">
        <x:v>3117</x:v>
      </x:c>
      <x:c r="K721" s="321"/>
      <x:c r="L721" s="322"/>
      <x:c r="M721" s="567">
        <x:v>8308</x:v>
      </x:c>
      <x:c r="N721" s="322"/>
      <x:c r="O721" s="567"/>
      <x:c r="P721" s="567">
        <x:v>8308</x:v>
      </x:c>
      <x:c r="Q721" s="322"/>
      <x:c r="R721" s="567">
        <x:v>8308</x:v>
      </x:c>
      <x:c r="S721" s="567"/>
      <x:c r="T721" s="239" t="s">
        <x:v>4907</x:v>
      </x:c>
    </x:row>
    <x:row r="722" spans="1:20" s="273" customFormat="1" hidden="1" customHeight="1">
      <x:c r="A722" s="319" t="s">
        <x:v>38</x:v>
      </x:c>
      <x:c r="B722" s="568" t="s">
        <x:v>2396</x:v>
      </x:c>
      <x:c r="C722" s="296" t="s">
        <x:v>1740</x:v>
      </x:c>
      <x:c r="D722" s="565" t="str">
        <x:f t="shared" si="79"/>
        <x:v>오답</x:v>
      </x:c>
      <x:c r="E722" s="507" t="s">
        <x:v>3117</x:v>
      </x:c>
      <x:c r="F722" s="507" t="s">
        <x:v>3117</x:v>
      </x:c>
      <x:c r="G722" s="507" t="s">
        <x:v>3117</x:v>
      </x:c>
      <x:c r="H722" s="507" t="s">
        <x:v>3117</x:v>
      </x:c>
      <x:c r="I722" s="321"/>
      <x:c r="J722" s="507" t="s">
        <x:v>3117</x:v>
      </x:c>
      <x:c r="K722" s="321"/>
      <x:c r="L722" s="322"/>
      <x:c r="M722" s="567">
        <x:v>3564</x:v>
      </x:c>
      <x:c r="N722" s="322"/>
      <x:c r="O722" s="567"/>
      <x:c r="P722" s="567">
        <x:v>3564</x:v>
      </x:c>
      <x:c r="Q722" s="322"/>
      <x:c r="R722" s="567">
        <x:v>3564</x:v>
      </x:c>
      <x:c r="S722" s="567"/>
      <x:c r="T722" s="239" t="s">
        <x:v>4907</x:v>
      </x:c>
    </x:row>
    <x:row r="723" spans="1:20" s="273" customFormat="1" hidden="1" customHeight="1">
      <x:c r="A723" s="319" t="s">
        <x:v>38</x:v>
      </x:c>
      <x:c r="B723" s="295" t="s">
        <x:v>956</x:v>
      </x:c>
      <x:c r="C723" s="296" t="s">
        <x:v>5242</x:v>
      </x:c>
      <x:c r="D723" s="565" t="str">
        <x:f t="shared" si="79"/>
        <x:v>오답</x:v>
      </x:c>
      <x:c r="E723" s="317" t="s">
        <x:v>3403</x:v>
      </x:c>
      <x:c r="F723" s="507" t="s">
        <x:v>3117</x:v>
      </x:c>
      <x:c r="G723" s="317" t="s">
        <x:v>3403</x:v>
      </x:c>
      <x:c r="H723" s="317" t="s">
        <x:v>3403</x:v>
      </x:c>
      <x:c r="I723" s="321"/>
      <x:c r="J723" s="317" t="s">
        <x:v>3403</x:v>
      </x:c>
      <x:c r="K723" s="321"/>
      <x:c r="L723" s="322"/>
      <x:c r="M723" s="567">
        <x:v>8251</x:v>
      </x:c>
      <x:c r="N723" s="322"/>
      <x:c r="O723" s="567"/>
      <x:c r="P723" s="567">
        <x:v>8251</x:v>
      </x:c>
      <x:c r="Q723" s="322"/>
      <x:c r="R723" s="567">
        <x:v>8251</x:v>
      </x:c>
      <x:c r="S723" s="567"/>
      <x:c r="T723" s="239" t="s">
        <x:v>4907</x:v>
      </x:c>
    </x:row>
    <x:row r="724" spans="1:20" s="273" customFormat="1" hidden="1" customHeight="1">
      <x:c r="A724" s="319" t="s">
        <x:v>38</x:v>
      </x:c>
      <x:c r="B724" s="295" t="s">
        <x:v>984</x:v>
      </x:c>
      <x:c r="C724" s="296" t="s">
        <x:v>5253</x:v>
      </x:c>
      <x:c r="D724" s="565" t="str">
        <x:f t="shared" si="79"/>
        <x:v>오답</x:v>
      </x:c>
      <x:c r="E724" s="317" t="s">
        <x:v>3403</x:v>
      </x:c>
      <x:c r="F724" s="507" t="s">
        <x:v>3117</x:v>
      </x:c>
      <x:c r="G724" s="317" t="s">
        <x:v>3403</x:v>
      </x:c>
      <x:c r="H724" s="317" t="s">
        <x:v>3403</x:v>
      </x:c>
      <x:c r="I724" s="321"/>
      <x:c r="J724" s="507" t="s">
        <x:v>3117</x:v>
      </x:c>
      <x:c r="K724" s="321"/>
      <x:c r="L724" s="322"/>
      <x:c r="M724" s="567">
        <x:v>2283</x:v>
      </x:c>
      <x:c r="N724" s="322"/>
      <x:c r="O724" s="567"/>
      <x:c r="P724" s="567">
        <x:v>2283</x:v>
      </x:c>
      <x:c r="Q724" s="322"/>
      <x:c r="R724" s="567">
        <x:v>2283</x:v>
      </x:c>
      <x:c r="S724" s="567"/>
      <x:c r="T724" s="239" t="s">
        <x:v>4907</x:v>
      </x:c>
    </x:row>
    <x:row r="725" spans="1:20" s="273" customFormat="1" hidden="1" customHeight="1">
      <x:c r="A725" s="319" t="s">
        <x:v>38</x:v>
      </x:c>
      <x:c r="B725" s="295" t="s">
        <x:v>4295</x:v>
      </x:c>
      <x:c r="C725" s="296" t="s">
        <x:v>7266</x:v>
      </x:c>
      <x:c r="D725" s="565" t="str">
        <x:f t="shared" si="79"/>
        <x:v>오답</x:v>
      </x:c>
      <x:c r="E725" s="317" t="s">
        <x:v>3403</x:v>
      </x:c>
      <x:c r="F725" s="507" t="s">
        <x:v>3117</x:v>
      </x:c>
      <x:c r="G725" s="317" t="s">
        <x:v>3403</x:v>
      </x:c>
      <x:c r="H725" s="317" t="s">
        <x:v>3403</x:v>
      </x:c>
      <x:c r="I725" s="321"/>
      <x:c r="J725" s="317" t="s">
        <x:v>3403</x:v>
      </x:c>
      <x:c r="K725" s="321"/>
      <x:c r="L725" s="322"/>
      <x:c r="M725" s="567">
        <x:v>1763</x:v>
      </x:c>
      <x:c r="N725" s="322"/>
      <x:c r="O725" s="567"/>
      <x:c r="P725" s="567">
        <x:v>1763</x:v>
      </x:c>
      <x:c r="Q725" s="322"/>
      <x:c r="R725" s="567">
        <x:v>1763</x:v>
      </x:c>
      <x:c r="S725" s="567"/>
      <x:c r="T725" s="239" t="s">
        <x:v>4907</x:v>
      </x:c>
    </x:row>
    <x:row r="726" spans="1:20" s="273" customFormat="1" hidden="1" customHeight="1">
      <x:c r="A726" s="319" t="s">
        <x:v>38</x:v>
      </x:c>
      <x:c r="B726" s="295" t="s">
        <x:v>2390</x:v>
      </x:c>
      <x:c r="C726" s="296" t="s">
        <x:v>515</x:v>
      </x:c>
      <x:c r="D726" s="565" t="str">
        <x:f t="shared" si="79"/>
        <x:v>오답</x:v>
      </x:c>
      <x:c r="E726" s="317" t="s">
        <x:v>3403</x:v>
      </x:c>
      <x:c r="F726" s="507" t="s">
        <x:v>3117</x:v>
      </x:c>
      <x:c r="G726" s="317" t="s">
        <x:v>3403</x:v>
      </x:c>
      <x:c r="H726" s="317" t="s">
        <x:v>3403</x:v>
      </x:c>
      <x:c r="I726" s="321"/>
      <x:c r="J726" s="317" t="s">
        <x:v>3403</x:v>
      </x:c>
      <x:c r="K726" s="321"/>
      <x:c r="L726" s="322"/>
      <x:c r="M726" s="567">
        <x:v>4721</x:v>
      </x:c>
      <x:c r="N726" s="322"/>
      <x:c r="O726" s="567"/>
      <x:c r="P726" s="567">
        <x:v>4721</x:v>
      </x:c>
      <x:c r="Q726" s="322"/>
      <x:c r="R726" s="567">
        <x:v>4721</x:v>
      </x:c>
      <x:c r="S726" s="567"/>
      <x:c r="T726" s="239" t="s">
        <x:v>4907</x:v>
      </x:c>
    </x:row>
    <x:row r="727" spans="1:20" s="273" customFormat="1" hidden="1" customHeight="1">
      <x:c r="A727" s="319" t="s">
        <x:v>38</x:v>
      </x:c>
      <x:c r="B727" s="295" t="s">
        <x:v>5259</x:v>
      </x:c>
      <x:c r="C727" s="296" t="s">
        <x:v>5264</x:v>
      </x:c>
      <x:c r="D727" s="565" t="str">
        <x:f t="shared" si="79"/>
        <x:v>오답</x:v>
      </x:c>
      <x:c r="E727" s="317" t="s">
        <x:v>3403</x:v>
      </x:c>
      <x:c r="F727" s="507" t="s">
        <x:v>3117</x:v>
      </x:c>
      <x:c r="G727" s="317" t="s">
        <x:v>3403</x:v>
      </x:c>
      <x:c r="H727" s="317" t="s">
        <x:v>3403</x:v>
      </x:c>
      <x:c r="I727" s="321"/>
      <x:c r="J727" s="317" t="s">
        <x:v>3403</x:v>
      </x:c>
      <x:c r="K727" s="321"/>
      <x:c r="L727" s="322"/>
      <x:c r="M727" s="567">
        <x:v>2161</x:v>
      </x:c>
      <x:c r="N727" s="322"/>
      <x:c r="O727" s="567"/>
      <x:c r="P727" s="567">
        <x:v>2161</x:v>
      </x:c>
      <x:c r="Q727" s="322"/>
      <x:c r="R727" s="567">
        <x:v>2161</x:v>
      </x:c>
      <x:c r="S727" s="567"/>
      <x:c r="T727" s="239" t="s">
        <x:v>4907</x:v>
      </x:c>
    </x:row>
    <x:row r="728" spans="1:20" s="273" customFormat="1" hidden="1" customHeight="1">
      <x:c r="A728" s="319" t="s">
        <x:v>38</x:v>
      </x:c>
      <x:c r="B728" s="295" t="s">
        <x:v>5243</x:v>
      </x:c>
      <x:c r="C728" s="296" t="s">
        <x:v>1834</x:v>
      </x:c>
      <x:c r="D728" s="565" t="str">
        <x:f t="shared" si="79"/>
        <x:v>오답</x:v>
      </x:c>
      <x:c r="E728" s="317" t="s">
        <x:v>3403</x:v>
      </x:c>
      <x:c r="F728" s="507" t="s">
        <x:v>3117</x:v>
      </x:c>
      <x:c r="G728" s="317" t="s">
        <x:v>3403</x:v>
      </x:c>
      <x:c r="H728" s="317" t="s">
        <x:v>3403</x:v>
      </x:c>
      <x:c r="I728" s="321"/>
      <x:c r="J728" s="317" t="s">
        <x:v>3403</x:v>
      </x:c>
      <x:c r="K728" s="321"/>
      <x:c r="L728" s="322"/>
      <x:c r="M728" s="567">
        <x:v>3795</x:v>
      </x:c>
      <x:c r="N728" s="322"/>
      <x:c r="O728" s="567"/>
      <x:c r="P728" s="567">
        <x:v>3795</x:v>
      </x:c>
      <x:c r="Q728" s="322"/>
      <x:c r="R728" s="567">
        <x:v>3795</x:v>
      </x:c>
      <x:c r="S728" s="567"/>
      <x:c r="T728" s="239" t="s">
        <x:v>4907</x:v>
      </x:c>
    </x:row>
    <x:row r="729" spans="1:20" s="273" customFormat="1" hidden="1" customHeight="1">
      <x:c r="A729" s="319" t="s">
        <x:v>38</x:v>
      </x:c>
      <x:c r="B729" s="295" t="s">
        <x:v>4830</x:v>
      </x:c>
      <x:c r="C729" s="296" t="s">
        <x:v>5255</x:v>
      </x:c>
      <x:c r="D729" s="565" t="str">
        <x:f t="shared" si="79"/>
        <x:v>오답</x:v>
      </x:c>
      <x:c r="E729" s="317" t="s">
        <x:v>3403</x:v>
      </x:c>
      <x:c r="F729" s="507" t="s">
        <x:v>3117</x:v>
      </x:c>
      <x:c r="G729" s="317" t="s">
        <x:v>3403</x:v>
      </x:c>
      <x:c r="H729" s="317" t="s">
        <x:v>3403</x:v>
      </x:c>
      <x:c r="I729" s="321"/>
      <x:c r="J729" s="507" t="s">
        <x:v>3117</x:v>
      </x:c>
      <x:c r="K729" s="321"/>
      <x:c r="L729" s="322"/>
      <x:c r="M729" s="567">
        <x:v>5541</x:v>
      </x:c>
      <x:c r="N729" s="322"/>
      <x:c r="O729" s="567"/>
      <x:c r="P729" s="567">
        <x:v>5541</x:v>
      </x:c>
      <x:c r="Q729" s="322"/>
      <x:c r="R729" s="567">
        <x:v>5541</x:v>
      </x:c>
      <x:c r="S729" s="567"/>
      <x:c r="T729" s="239" t="s">
        <x:v>4907</x:v>
      </x:c>
    </x:row>
    <x:row r="730" spans="1:20" s="273" customFormat="1" hidden="1" customHeight="1">
      <x:c r="A730" s="319" t="s">
        <x:v>38</x:v>
      </x:c>
      <x:c r="B730" s="295" t="s">
        <x:v>4206</x:v>
      </x:c>
      <x:c r="C730" s="296" t="s">
        <x:v>4137</x:v>
      </x:c>
      <x:c r="D730" s="565">
        <x:f t="shared" si="79"/>
        <x:v>2040.3</x:v>
      </x:c>
      <x:c r="E730" s="317" t="s">
        <x:v>2214</x:v>
      </x:c>
      <x:c r="F730" s="317" t="s">
        <x:v>3216</x:v>
      </x:c>
      <x:c r="G730" s="317"/>
      <x:c r="H730" s="317"/>
      <x:c r="I730" s="317"/>
      <x:c r="J730" s="317" t="s">
        <x:v>4818</x:v>
      </x:c>
      <x:c r="K730" s="317"/>
      <x:c r="L730" s="322">
        <x:v>2040.3</x:v>
      </x:c>
      <x:c r="M730" s="322"/>
      <x:c r="N730" s="322">
        <x:v>2040.3</x:v>
      </x:c>
      <x:c r="O730" s="322"/>
      <x:c r="P730" s="506"/>
      <x:c r="Q730" s="322"/>
      <x:c r="R730" s="322">
        <x:v>2040.3</x:v>
      </x:c>
      <x:c r="S730" s="322"/>
      <x:c r="T730" s="218" t="s">
        <x:v>2505</x:v>
      </x:c>
    </x:row>
    <x:row r="731" spans="1:20" s="273" customFormat="1" hidden="1" customHeight="1">
      <x:c r="A731" s="319" t="s">
        <x:v>38</x:v>
      </x:c>
      <x:c r="B731" s="295" t="s">
        <x:v>1067</x:v>
      </x:c>
      <x:c r="C731" s="296" t="s">
        <x:v>2179</x:v>
      </x:c>
      <x:c r="D731" s="565" t="str">
        <x:f t="shared" si="79"/>
        <x:v>오답</x:v>
      </x:c>
      <x:c r="E731" s="317" t="s">
        <x:v>2162</x:v>
      </x:c>
      <x:c r="F731" s="317" t="s">
        <x:v>5307</x:v>
      </x:c>
      <x:c r="G731" s="317" t="s">
        <x:v>2162</x:v>
      </x:c>
      <x:c r="H731" s="317" t="s">
        <x:v>5307</x:v>
      </x:c>
      <x:c r="I731" s="317" t="s">
        <x:v>1223</x:v>
      </x:c>
      <x:c r="J731" s="317" t="s">
        <x:v>5307</x:v>
      </x:c>
      <x:c r="K731" s="321"/>
      <x:c r="L731" s="322"/>
      <x:c r="M731" s="322">
        <x:v>1994.9000000000001</x:v>
      </x:c>
      <x:c r="N731" s="322"/>
      <x:c r="O731" s="322"/>
      <x:c r="P731" s="322">
        <x:v>1994.9000000000001</x:v>
      </x:c>
      <x:c r="Q731" s="322"/>
      <x:c r="R731" s="322">
        <x:v>1994.9000000000001</x:v>
      </x:c>
      <x:c r="S731" s="322"/>
      <x:c r="T731" s="218" t="s">
        <x:v>5263</x:v>
      </x:c>
    </x:row>
    <x:row r="732" spans="1:20" s="273" customFormat="1" hidden="1" customHeight="1">
      <x:c r="A732" s="319" t="s">
        <x:v>38</x:v>
      </x:c>
      <x:c r="B732" s="295" t="s">
        <x:v>1134</x:v>
      </x:c>
      <x:c r="C732" s="296" t="s">
        <x:v>5246</x:v>
      </x:c>
      <x:c r="D732" s="565" t="str">
        <x:f t="shared" si="79"/>
        <x:v>오답</x:v>
      </x:c>
      <x:c r="E732" s="317" t="s">
        <x:v>2189</x:v>
      </x:c>
      <x:c r="F732" s="317" t="s">
        <x:v>5307</x:v>
      </x:c>
      <x:c r="G732" s="317" t="s">
        <x:v>2189</x:v>
      </x:c>
      <x:c r="H732" s="317" t="s">
        <x:v>5307</x:v>
      </x:c>
      <x:c r="I732" s="317" t="s">
        <x:v>1223</x:v>
      </x:c>
      <x:c r="J732" s="317" t="s">
        <x:v>5307</x:v>
      </x:c>
      <x:c r="K732" s="321"/>
      <x:c r="L732" s="322"/>
      <x:c r="M732" s="322">
        <x:v>1661.5</x:v>
      </x:c>
      <x:c r="N732" s="322"/>
      <x:c r="O732" s="322"/>
      <x:c r="P732" s="322">
        <x:v>1661.5</x:v>
      </x:c>
      <x:c r="Q732" s="322"/>
      <x:c r="R732" s="322">
        <x:v>1661.5</x:v>
      </x:c>
      <x:c r="S732" s="322"/>
      <x:c r="T732" s="218" t="s">
        <x:v>5263</x:v>
      </x:c>
    </x:row>
    <x:row r="733" spans="1:20" s="273" customFormat="1" hidden="1" customHeight="1">
      <x:c r="A733" s="319" t="s">
        <x:v>38</x:v>
      </x:c>
      <x:c r="B733" s="295" t="s">
        <x:v>4147</x:v>
      </x:c>
      <x:c r="C733" s="296" t="s">
        <x:v>4829</x:v>
      </x:c>
      <x:c r="D733" s="565">
        <x:f t="shared" si="79"/>
        <x:v>3036.5</x:v>
      </x:c>
      <x:c r="E733" s="317" t="s">
        <x:v>3185</x:v>
      </x:c>
      <x:c r="F733" s="317" t="s">
        <x:v>4123</x:v>
      </x:c>
      <x:c r="G733" s="317" t="s">
        <x:v>4585</x:v>
      </x:c>
      <x:c r="H733" s="317"/>
      <x:c r="I733" s="317" t="s">
        <x:v>2989</x:v>
      </x:c>
      <x:c r="J733" s="317" t="s">
        <x:v>3232</x:v>
      </x:c>
      <x:c r="K733" s="317"/>
      <x:c r="L733" s="269">
        <x:v>3036.5</x:v>
      </x:c>
      <x:c r="M733" s="322"/>
      <x:c r="N733" s="269">
        <x:v>3036.5</x:v>
      </x:c>
      <x:c r="O733" s="269"/>
      <x:c r="P733" s="322"/>
      <x:c r="Q733" s="322"/>
      <x:c r="R733" s="269">
        <x:v>3036.5</x:v>
      </x:c>
      <x:c r="S733" s="322"/>
      <x:c r="T733" s="218" t="s">
        <x:v>2981</x:v>
      </x:c>
    </x:row>
    <x:row r="734" spans="1:20" s="273" customFormat="1" hidden="1" customHeight="1">
      <x:c r="A734" s="319" t="s">
        <x:v>38</x:v>
      </x:c>
      <x:c r="B734" s="295" t="s">
        <x:v>4163</x:v>
      </x:c>
      <x:c r="C734" s="296" t="s">
        <x:v>6196</x:v>
      </x:c>
      <x:c r="D734" s="565">
        <x:f t="shared" si="79"/>
        <x:v>2400</x:v>
      </x:c>
      <x:c r="E734" s="317" t="s">
        <x:v>3185</x:v>
      </x:c>
      <x:c r="F734" s="317" t="s">
        <x:v>3207</x:v>
      </x:c>
      <x:c r="G734" s="317"/>
      <x:c r="H734" s="317"/>
      <x:c r="I734" s="317" t="s">
        <x:v>6045</x:v>
      </x:c>
      <x:c r="J734" s="317" t="s">
        <x:v>3175</x:v>
      </x:c>
      <x:c r="K734" s="317"/>
      <x:c r="L734" s="322">
        <x:v>2400</x:v>
      </x:c>
      <x:c r="M734" s="322"/>
      <x:c r="N734" s="322">
        <x:v>2400</x:v>
      </x:c>
      <x:c r="O734" s="322"/>
      <x:c r="P734" s="322"/>
      <x:c r="Q734" s="322"/>
      <x:c r="R734" s="322">
        <x:v>2400</x:v>
      </x:c>
      <x:c r="S734" s="322"/>
      <x:c r="T734" s="218" t="s">
        <x:v>2965</x:v>
      </x:c>
    </x:row>
    <x:row r="735" spans="1:20" s="273" customFormat="1" hidden="1" customHeight="1">
      <x:c r="A735" s="319" t="s">
        <x:v>38</x:v>
      </x:c>
      <x:c r="B735" s="295" t="s">
        <x:v>4239</x:v>
      </x:c>
      <x:c r="C735" s="296" t="s">
        <x:v>4166</x:v>
      </x:c>
      <x:c r="D735" s="565">
        <x:f t="shared" si="79"/>
        <x:v>2394.9000000000001</x:v>
      </x:c>
      <x:c r="E735" s="317" t="s">
        <x:v>2214</x:v>
      </x:c>
      <x:c r="F735" s="317" t="s">
        <x:v>3216</x:v>
      </x:c>
      <x:c r="G735" s="317"/>
      <x:c r="H735" s="317"/>
      <x:c r="I735" s="317" t="s">
        <x:v>6070</x:v>
      </x:c>
      <x:c r="J735" s="317" t="s">
        <x:v>4198</x:v>
      </x:c>
      <x:c r="K735" s="317"/>
      <x:c r="L735" s="322">
        <x:v>2394.9000000000001</x:v>
      </x:c>
      <x:c r="M735" s="322"/>
      <x:c r="N735" s="322">
        <x:v>2394.9000000000001</x:v>
      </x:c>
      <x:c r="O735" s="322"/>
      <x:c r="P735" s="322"/>
      <x:c r="Q735" s="322"/>
      <x:c r="R735" s="322">
        <x:v>2394.9000000000001</x:v>
      </x:c>
      <x:c r="S735" s="322"/>
      <x:c r="T735" s="218" t="s">
        <x:v>2505</x:v>
      </x:c>
    </x:row>
    <x:row r="736" spans="1:20" s="273" customFormat="1" hidden="1" customHeight="1">
      <x:c r="A736" s="319" t="s">
        <x:v>38</x:v>
      </x:c>
      <x:c r="B736" s="295" t="s">
        <x:v>4125</x:v>
      </x:c>
      <x:c r="C736" s="296" t="s">
        <x:v>4814</x:v>
      </x:c>
      <x:c r="D736" s="565">
        <x:f t="shared" si="79"/>
        <x:v>2567.3000000000002</x:v>
      </x:c>
      <x:c r="E736" s="317" t="s">
        <x:v>3185</x:v>
      </x:c>
      <x:c r="F736" s="317" t="s">
        <x:v>4123</x:v>
      </x:c>
      <x:c r="G736" s="317"/>
      <x:c r="H736" s="317"/>
      <x:c r="I736" s="317" t="s">
        <x:v>2989</x:v>
      </x:c>
      <x:c r="J736" s="317" t="s">
        <x:v>3232</x:v>
      </x:c>
      <x:c r="K736" s="317"/>
      <x:c r="L736" s="269">
        <x:v>2567.3000000000002</x:v>
      </x:c>
      <x:c r="M736" s="322"/>
      <x:c r="N736" s="269">
        <x:v>2567.3000000000002</x:v>
      </x:c>
      <x:c r="O736" s="269"/>
      <x:c r="P736" s="322"/>
      <x:c r="Q736" s="322"/>
      <x:c r="R736" s="269">
        <x:v>2567.3000000000002</x:v>
      </x:c>
      <x:c r="S736" s="322"/>
      <x:c r="T736" s="218" t="s">
        <x:v>2981</x:v>
      </x:c>
    </x:row>
    <x:row r="737" spans="1:20" s="273" customFormat="1" hidden="1" customHeight="1">
      <x:c r="A737" s="319" t="s">
        <x:v>38</x:v>
      </x:c>
      <x:c r="B737" s="295" t="s">
        <x:v>2701</x:v>
      </x:c>
      <x:c r="C737" s="296" t="s">
        <x:v>7504</x:v>
      </x:c>
      <x:c r="D737" s="565">
        <x:f t="shared" si="79"/>
        <x:v>3753.6999999999998</x:v>
      </x:c>
      <x:c r="E737" s="317" t="s">
        <x:v>2233</x:v>
      </x:c>
      <x:c r="F737" s="317" t="s">
        <x:v>3202</x:v>
      </x:c>
      <x:c r="G737" s="317" t="s">
        <x:v>3410</x:v>
      </x:c>
      <x:c r="H737" s="317" t="s">
        <x:v>3410</x:v>
      </x:c>
      <x:c r="I737" s="317"/>
      <x:c r="J737" s="317" t="s">
        <x:v>4201</x:v>
      </x:c>
      <x:c r="K737" s="317"/>
      <x:c r="L737" s="322">
        <x:v>3753.6999999999998</x:v>
      </x:c>
      <x:c r="M737" s="322"/>
      <x:c r="N737" s="322">
        <x:v>3753.6999999999998</x:v>
      </x:c>
      <x:c r="O737" s="322"/>
      <x:c r="P737" s="322"/>
      <x:c r="Q737" s="322"/>
      <x:c r="R737" s="322">
        <x:v>3753.6999999999998</x:v>
      </x:c>
      <x:c r="S737" s="322"/>
      <x:c r="T737" s="218" t="s">
        <x:v>1406</x:v>
      </x:c>
    </x:row>
    <x:row r="738" spans="1:20" s="273" customFormat="1" hidden="1" customHeight="1">
      <x:c r="A738" s="319" t="s">
        <x:v>38</x:v>
      </x:c>
      <x:c r="B738" s="295" t="s">
        <x:v>4490</x:v>
      </x:c>
      <x:c r="C738" s="296" t="s">
        <x:v>365</x:v>
      </x:c>
      <x:c r="D738" s="565">
        <x:f t="shared" ref="D738:D749" si="80">IF(SUM(K738:M738)=SUM(N738:O738),SUM(K738:M738),"오답")</x:f>
        <x:v>3324.5999999999999</x:v>
      </x:c>
      <x:c r="E738" s="317" t="s">
        <x:v>355</x:v>
      </x:c>
      <x:c r="F738" s="317" t="s">
        <x:v>4513</x:v>
      </x:c>
      <x:c r="G738" s="317" t="s">
        <x:v>355</x:v>
      </x:c>
      <x:c r="H738" s="317" t="s">
        <x:v>355</x:v>
      </x:c>
      <x:c r="I738" s="317"/>
      <x:c r="J738" s="321"/>
      <x:c r="K738" s="321"/>
      <x:c r="L738" s="322">
        <x:v>3324.5999999999999</x:v>
      </x:c>
      <x:c r="M738" s="322"/>
      <x:c r="N738" s="322">
        <x:v>3324.5999999999999</x:v>
      </x:c>
      <x:c r="O738" s="322"/>
      <x:c r="P738" s="322"/>
      <x:c r="Q738" s="322"/>
      <x:c r="R738" s="322">
        <x:v>3324.5999999999999</x:v>
      </x:c>
      <x:c r="S738" s="322"/>
      <x:c r="T738" s="218" t="s">
        <x:v>4556</x:v>
      </x:c>
    </x:row>
    <x:row r="739" spans="1:20" s="273" customFormat="1" hidden="1" customHeight="1">
      <x:c r="A739" s="319" t="s">
        <x:v>38</x:v>
      </x:c>
      <x:c r="B739" s="295" t="s">
        <x:v>4155</x:v>
      </x:c>
      <x:c r="C739" s="296" t="s">
        <x:v>4816</x:v>
      </x:c>
      <x:c r="D739" s="565">
        <x:f t="shared" si="80"/>
        <x:v>1700.2</x:v>
      </x:c>
      <x:c r="E739" s="317" t="s">
        <x:v>3185</x:v>
      </x:c>
      <x:c r="F739" s="317" t="s">
        <x:v>4123</x:v>
      </x:c>
      <x:c r="G739" s="317"/>
      <x:c r="H739" s="317"/>
      <x:c r="I739" s="317" t="s">
        <x:v>6054</x:v>
      </x:c>
      <x:c r="J739" s="317" t="s">
        <x:v>3199</x:v>
      </x:c>
      <x:c r="K739" s="317"/>
      <x:c r="L739" s="322">
        <x:v>1700.2</x:v>
      </x:c>
      <x:c r="M739" s="322"/>
      <x:c r="N739" s="322">
        <x:v>1700.2</x:v>
      </x:c>
      <x:c r="O739" s="322"/>
      <x:c r="P739" s="322"/>
      <x:c r="Q739" s="322"/>
      <x:c r="R739" s="322">
        <x:v>1700.2</x:v>
      </x:c>
      <x:c r="S739" s="322"/>
      <x:c r="T739" s="218" t="s">
        <x:v>2968</x:v>
      </x:c>
    </x:row>
    <x:row r="740" spans="1:20" s="273" customFormat="1" hidden="1" customHeight="1">
      <x:c r="A740" s="319" t="s">
        <x:v>38</x:v>
      </x:c>
      <x:c r="B740" s="295" t="s">
        <x:v>420</x:v>
      </x:c>
      <x:c r="C740" s="296" t="s">
        <x:v>6203</x:v>
      </x:c>
      <x:c r="D740" s="565">
        <x:f t="shared" si="80"/>
        <x:v>2727.8000000000002</x:v>
      </x:c>
      <x:c r="E740" s="317" t="s">
        <x:v>3182</x:v>
      </x:c>
      <x:c r="F740" s="317" t="s">
        <x:v>4202</x:v>
      </x:c>
      <x:c r="G740" s="317"/>
      <x:c r="H740" s="317"/>
      <x:c r="I740" s="317"/>
      <x:c r="J740" s="317" t="s">
        <x:v>3198</x:v>
      </x:c>
      <x:c r="K740" s="317"/>
      <x:c r="L740" s="322">
        <x:v>2727.8000000000002</x:v>
      </x:c>
      <x:c r="M740" s="322"/>
      <x:c r="N740" s="322">
        <x:v>2727.8000000000002</x:v>
      </x:c>
      <x:c r="O740" s="322"/>
      <x:c r="P740" s="322"/>
      <x:c r="Q740" s="322"/>
      <x:c r="R740" s="322">
        <x:v>2727.8000000000002</x:v>
      </x:c>
      <x:c r="S740" s="322"/>
      <x:c r="T740" s="218" t="s">
        <x:v>4487</x:v>
      </x:c>
    </x:row>
    <x:row r="741" spans="1:20" s="273" customFormat="1" hidden="1" customHeight="1">
      <x:c r="A741" s="319" t="s">
        <x:v>38</x:v>
      </x:c>
      <x:c r="B741" s="295" t="s">
        <x:v>4178</x:v>
      </x:c>
      <x:c r="C741" s="296" t="s">
        <x:v>4157</x:v>
      </x:c>
      <x:c r="D741" s="565">
        <x:f t="shared" si="80"/>
        <x:v>2000.9000000000001</x:v>
      </x:c>
      <x:c r="E741" s="317" t="s">
        <x:v>3185</x:v>
      </x:c>
      <x:c r="F741" s="317" t="s">
        <x:v>4123</x:v>
      </x:c>
      <x:c r="G741" s="317"/>
      <x:c r="H741" s="317"/>
      <x:c r="I741" s="317" t="s">
        <x:v>6054</x:v>
      </x:c>
      <x:c r="J741" s="317" t="s">
        <x:v>3175</x:v>
      </x:c>
      <x:c r="K741" s="317"/>
      <x:c r="L741" s="322">
        <x:v>2000.9000000000001</x:v>
      </x:c>
      <x:c r="M741" s="322"/>
      <x:c r="N741" s="322">
        <x:v>2000.9000000000001</x:v>
      </x:c>
      <x:c r="O741" s="322"/>
      <x:c r="P741" s="322"/>
      <x:c r="Q741" s="322"/>
      <x:c r="R741" s="322">
        <x:v>2000.9000000000001</x:v>
      </x:c>
      <x:c r="S741" s="322"/>
      <x:c r="T741" s="218" t="s">
        <x:v>2968</x:v>
      </x:c>
    </x:row>
    <x:row r="742" spans="1:20" s="273" customFormat="1" hidden="1" customHeight="1">
      <x:c r="A742" s="319" t="s">
        <x:v>38</x:v>
      </x:c>
      <x:c r="B742" s="295" t="s">
        <x:v>4523</x:v>
      </x:c>
      <x:c r="C742" s="296" t="s">
        <x:v>4525</x:v>
      </x:c>
      <x:c r="D742" s="565">
        <x:f t="shared" si="80"/>
        <x:v>1963.7</x:v>
      </x:c>
      <x:c r="E742" s="298" t="s">
        <x:v>2209</x:v>
      </x:c>
      <x:c r="F742" s="298" t="s">
        <x:v>2183</x:v>
      </x:c>
      <x:c r="G742" s="317" t="s">
        <x:v>3569</x:v>
      </x:c>
      <x:c r="H742" s="298" t="s">
        <x:v>2209</x:v>
      </x:c>
      <x:c r="I742" s="317" t="s">
        <x:v>5079</x:v>
      </x:c>
      <x:c r="J742" s="317" t="s">
        <x:v>3569</x:v>
      </x:c>
      <x:c r="K742" s="321"/>
      <x:c r="L742" s="566">
        <x:v>1963.7</x:v>
      </x:c>
      <x:c r="M742" s="567"/>
      <x:c r="N742" s="566">
        <x:v>1963.7</x:v>
      </x:c>
      <x:c r="O742" s="566"/>
      <x:c r="P742" s="567"/>
      <x:c r="Q742" s="322"/>
      <x:c r="R742" s="566">
        <x:v>1963.7</x:v>
      </x:c>
      <x:c r="S742" s="567"/>
      <x:c r="T742" s="217" t="s">
        <x:v>2971</x:v>
      </x:c>
    </x:row>
    <x:row r="743" spans="1:20" s="273" customFormat="1" hidden="1" customHeight="1">
      <x:c r="A743" s="319" t="s">
        <x:v>38</x:v>
      </x:c>
      <x:c r="B743" s="295" t="s">
        <x:v>2964</x:v>
      </x:c>
      <x:c r="C743" s="296" t="s">
        <x:v>2198</x:v>
      </x:c>
      <x:c r="D743" s="565">
        <x:f t="shared" si="80"/>
        <x:v>1800</x:v>
      </x:c>
      <x:c r="E743" s="317" t="s">
        <x:v>2181</x:v>
      </x:c>
      <x:c r="F743" s="317" t="s">
        <x:v>1988</x:v>
      </x:c>
      <x:c r="G743" s="317" t="s">
        <x:v>2181</x:v>
      </x:c>
      <x:c r="H743" s="317" t="s">
        <x:v>1988</x:v>
      </x:c>
      <x:c r="I743" s="317"/>
      <x:c r="J743" s="317" t="s">
        <x:v>1988</x:v>
      </x:c>
      <x:c r="K743" s="317"/>
      <x:c r="L743" s="322">
        <x:v>1800</x:v>
      </x:c>
      <x:c r="M743" s="322"/>
      <x:c r="N743" s="322">
        <x:v>1800</x:v>
      </x:c>
      <x:c r="O743" s="322"/>
      <x:c r="P743" s="322"/>
      <x:c r="Q743" s="322"/>
      <x:c r="R743" s="322">
        <x:v>1800</x:v>
      </x:c>
      <x:c r="S743" s="322"/>
      <x:c r="T743" s="218" t="s">
        <x:v>409</x:v>
      </x:c>
    </x:row>
    <x:row r="744" spans="1:20" s="273" customFormat="1" hidden="1" customHeight="1">
      <x:c r="A744" s="319" t="s">
        <x:v>38</x:v>
      </x:c>
      <x:c r="B744" s="295" t="s">
        <x:v>1508</x:v>
      </x:c>
      <x:c r="C744" s="296" t="s">
        <x:v>3193</x:v>
      </x:c>
      <x:c r="D744" s="565">
        <x:f t="shared" si="80"/>
        <x:v>1956.3</x:v>
      </x:c>
      <x:c r="E744" s="317" t="s">
        <x:v>355</x:v>
      </x:c>
      <x:c r="F744" s="317" t="s">
        <x:v>4110</x:v>
      </x:c>
      <x:c r="G744" s="317" t="s">
        <x:v>355</x:v>
      </x:c>
      <x:c r="H744" s="317" t="s">
        <x:v>355</x:v>
      </x:c>
      <x:c r="I744" s="317"/>
      <x:c r="J744" s="317" t="s">
        <x:v>4204</x:v>
      </x:c>
      <x:c r="K744" s="317"/>
      <x:c r="L744" s="322">
        <x:v>1956.3</x:v>
      </x:c>
      <x:c r="M744" s="322"/>
      <x:c r="N744" s="322">
        <x:v>1956.3</x:v>
      </x:c>
      <x:c r="O744" s="322"/>
      <x:c r="P744" s="322"/>
      <x:c r="Q744" s="322"/>
      <x:c r="R744" s="322">
        <x:v>1956.3</x:v>
      </x:c>
      <x:c r="S744" s="322"/>
      <x:c r="T744" s="218" t="s">
        <x:v>1400</x:v>
      </x:c>
    </x:row>
    <x:row r="745" spans="1:20" s="273" customFormat="1" hidden="1" customHeight="1">
      <x:c r="A745" s="319" t="s">
        <x:v>38</x:v>
      </x:c>
      <x:c r="B745" s="295" t="s">
        <x:v>1465</x:v>
      </x:c>
      <x:c r="C745" s="296" t="s">
        <x:v>3233</x:v>
      </x:c>
      <x:c r="D745" s="565">
        <x:f t="shared" si="80"/>
        <x:v>2163.5</x:v>
      </x:c>
      <x:c r="E745" s="317" t="s">
        <x:v>355</x:v>
      </x:c>
      <x:c r="F745" s="317" t="s">
        <x:v>4110</x:v>
      </x:c>
      <x:c r="G745" s="317" t="s">
        <x:v>355</x:v>
      </x:c>
      <x:c r="H745" s="317" t="s">
        <x:v>355</x:v>
      </x:c>
      <x:c r="I745" s="317"/>
      <x:c r="J745" s="317" t="s">
        <x:v>3238</x:v>
      </x:c>
      <x:c r="K745" s="317"/>
      <x:c r="L745" s="322">
        <x:v>2163.5</x:v>
      </x:c>
      <x:c r="M745" s="322"/>
      <x:c r="N745" s="322">
        <x:v>2163.5</x:v>
      </x:c>
      <x:c r="O745" s="322"/>
      <x:c r="P745" s="322"/>
      <x:c r="Q745" s="322"/>
      <x:c r="R745" s="322">
        <x:v>2163.5</x:v>
      </x:c>
      <x:c r="S745" s="322"/>
      <x:c r="T745" s="218" t="s">
        <x:v>1400</x:v>
      </x:c>
    </x:row>
    <x:row r="746" spans="1:20" s="273" customFormat="1" hidden="1" customHeight="1">
      <x:c r="A746" s="319" t="s">
        <x:v>38</x:v>
      </x:c>
      <x:c r="B746" s="295" t="s">
        <x:v>1523</x:v>
      </x:c>
      <x:c r="C746" s="296" t="s">
        <x:v>3258</x:v>
      </x:c>
      <x:c r="D746" s="565">
        <x:f t="shared" si="80"/>
        <x:v>2456.1999999999998</x:v>
      </x:c>
      <x:c r="E746" s="317" t="s">
        <x:v>355</x:v>
      </x:c>
      <x:c r="F746" s="317" t="s">
        <x:v>4110</x:v>
      </x:c>
      <x:c r="G746" s="317" t="s">
        <x:v>355</x:v>
      </x:c>
      <x:c r="H746" s="317" t="s">
        <x:v>355</x:v>
      </x:c>
      <x:c r="I746" s="317"/>
      <x:c r="J746" s="317" t="s">
        <x:v>4204</x:v>
      </x:c>
      <x:c r="K746" s="317"/>
      <x:c r="L746" s="322">
        <x:v>2456.1999999999998</x:v>
      </x:c>
      <x:c r="M746" s="322"/>
      <x:c r="N746" s="322">
        <x:v>2456.1999999999998</x:v>
      </x:c>
      <x:c r="O746" s="322"/>
      <x:c r="P746" s="322"/>
      <x:c r="Q746" s="322"/>
      <x:c r="R746" s="322">
        <x:v>2456.1999999999998</x:v>
      </x:c>
      <x:c r="S746" s="322"/>
      <x:c r="T746" s="218" t="s">
        <x:v>1400</x:v>
      </x:c>
    </x:row>
    <x:row r="747" spans="1:20" s="273" customFormat="1" hidden="1" customHeight="1">
      <x:c r="A747" s="319" t="s">
        <x:v>38</x:v>
      </x:c>
      <x:c r="B747" s="295" t="s">
        <x:v>2655</x:v>
      </x:c>
      <x:c r="C747" s="296" t="s">
        <x:v>3252</x:v>
      </x:c>
      <x:c r="D747" s="565">
        <x:f t="shared" si="80"/>
        <x:v>5865.3000000000002</x:v>
      </x:c>
      <x:c r="E747" s="317" t="s">
        <x:v>355</x:v>
      </x:c>
      <x:c r="F747" s="317" t="s">
        <x:v>4110</x:v>
      </x:c>
      <x:c r="G747" s="317" t="s">
        <x:v>355</x:v>
      </x:c>
      <x:c r="H747" s="317" t="s">
        <x:v>355</x:v>
      </x:c>
      <x:c r="I747" s="317"/>
      <x:c r="J747" s="317" t="s">
        <x:v>4210</x:v>
      </x:c>
      <x:c r="K747" s="317"/>
      <x:c r="L747" s="322">
        <x:v>5865.3000000000002</x:v>
      </x:c>
      <x:c r="M747" s="322"/>
      <x:c r="N747" s="322">
        <x:v>5865.3000000000002</x:v>
      </x:c>
      <x:c r="O747" s="322"/>
      <x:c r="P747" s="322"/>
      <x:c r="Q747" s="322"/>
      <x:c r="R747" s="322">
        <x:v>5865.3000000000002</x:v>
      </x:c>
      <x:c r="S747" s="322"/>
      <x:c r="T747" s="218" t="s">
        <x:v>1400</x:v>
      </x:c>
    </x:row>
    <x:row r="748" spans="1:20" s="273" customFormat="1" hidden="1" customHeight="1">
      <x:c r="A748" s="319" t="s">
        <x:v>38</x:v>
      </x:c>
      <x:c r="B748" s="295" t="s">
        <x:v>2709</x:v>
      </x:c>
      <x:c r="C748" s="296" t="s">
        <x:v>3189</x:v>
      </x:c>
      <x:c r="D748" s="565">
        <x:f t="shared" si="80"/>
        <x:v>1669.2</x:v>
      </x:c>
      <x:c r="E748" s="317" t="s">
        <x:v>355</x:v>
      </x:c>
      <x:c r="F748" s="317" t="s">
        <x:v>4110</x:v>
      </x:c>
      <x:c r="G748" s="317" t="s">
        <x:v>355</x:v>
      </x:c>
      <x:c r="H748" s="317" t="s">
        <x:v>355</x:v>
      </x:c>
      <x:c r="I748" s="317"/>
      <x:c r="J748" s="317" t="s">
        <x:v>4204</x:v>
      </x:c>
      <x:c r="K748" s="317"/>
      <x:c r="L748" s="322">
        <x:v>1669.2</x:v>
      </x:c>
      <x:c r="M748" s="322"/>
      <x:c r="N748" s="322">
        <x:v>1669.2</x:v>
      </x:c>
      <x:c r="O748" s="322"/>
      <x:c r="P748" s="322"/>
      <x:c r="Q748" s="322"/>
      <x:c r="R748" s="322">
        <x:v>1669.2</x:v>
      </x:c>
      <x:c r="S748" s="322"/>
      <x:c r="T748" s="218" t="s">
        <x:v>1400</x:v>
      </x:c>
    </x:row>
    <x:row r="749" spans="1:20" s="273" customFormat="1" hidden="1" customHeight="1">
      <x:c r="A749" s="319" t="s">
        <x:v>38</x:v>
      </x:c>
      <x:c r="B749" s="295" t="s">
        <x:v>2713</x:v>
      </x:c>
      <x:c r="C749" s="296" t="s">
        <x:v>3195</x:v>
      </x:c>
      <x:c r="D749" s="565">
        <x:f t="shared" si="80"/>
        <x:v>2565.9000000000001</x:v>
      </x:c>
      <x:c r="E749" s="317" t="s">
        <x:v>355</x:v>
      </x:c>
      <x:c r="F749" s="317" t="s">
        <x:v>4110</x:v>
      </x:c>
      <x:c r="G749" s="317" t="s">
        <x:v>355</x:v>
      </x:c>
      <x:c r="H749" s="317" t="s">
        <x:v>355</x:v>
      </x:c>
      <x:c r="I749" s="317"/>
      <x:c r="J749" s="317" t="s">
        <x:v>3204</x:v>
      </x:c>
      <x:c r="K749" s="317"/>
      <x:c r="L749" s="322">
        <x:v>2565.9000000000001</x:v>
      </x:c>
      <x:c r="M749" s="322"/>
      <x:c r="N749" s="322">
        <x:v>2565.9000000000001</x:v>
      </x:c>
      <x:c r="O749" s="322"/>
      <x:c r="P749" s="322"/>
      <x:c r="Q749" s="322"/>
      <x:c r="R749" s="322">
        <x:v>2565.9000000000001</x:v>
      </x:c>
      <x:c r="S749" s="322"/>
      <x:c r="T749" s="218" t="s">
        <x:v>1400</x:v>
      </x:c>
    </x:row>
    <x:row r="750" spans="1:20" s="273" customFormat="1" hidden="1" customHeight="1">
      <x:c r="A750" s="319" t="s">
        <x:v>38</x:v>
      </x:c>
      <x:c r="B750" s="295" t="s">
        <x:v>4841</x:v>
      </x:c>
      <x:c r="C750" s="296" t="s">
        <x:v>4126</x:v>
      </x:c>
      <x:c r="D750" s="565">
        <x:f>IF(SUM(K750:M750)=SUM(N750:O750),SUM(K750:M750),"오답")</x:f>
        <x:v>3102.5999999999999</x:v>
      </x:c>
      <x:c r="E750" s="317" t="s">
        <x:v>3185</x:v>
      </x:c>
      <x:c r="F750" s="317" t="s">
        <x:v>4123</x:v>
      </x:c>
      <x:c r="G750" s="317" t="s">
        <x:v>4585</x:v>
      </x:c>
      <x:c r="H750" s="317" t="s">
        <x:v>4831</x:v>
      </x:c>
      <x:c r="I750" s="317" t="s">
        <x:v>2999</x:v>
      </x:c>
      <x:c r="J750" s="317" t="s">
        <x:v>3232</x:v>
      </x:c>
      <x:c r="K750" s="317"/>
      <x:c r="L750" s="269">
        <x:v>3102.5999999999999</x:v>
      </x:c>
      <x:c r="M750" s="322"/>
      <x:c r="N750" s="269">
        <x:v>3102.5999999999999</x:v>
      </x:c>
      <x:c r="O750" s="269"/>
      <x:c r="P750" s="322"/>
      <x:c r="Q750" s="322"/>
      <x:c r="R750" s="269">
        <x:v>3102.5999999999999</x:v>
      </x:c>
      <x:c r="S750" s="322"/>
      <x:c r="T750" s="218" t="s">
        <x:v>2981</x:v>
      </x:c>
    </x:row>
    <x:row r="751" spans="1:20" s="273" customFormat="1" hidden="1" customHeight="1">
      <x:c r="A751" s="319" t="s">
        <x:v>38</x:v>
      </x:c>
      <x:c r="B751" s="295" t="s">
        <x:v>5251</x:v>
      </x:c>
      <x:c r="C751" s="296" t="s">
        <x:v>7259</x:v>
      </x:c>
      <x:c r="D751" s="565" t="str">
        <x:f>IF(SUM(K751:M751)=SUM(N751:O751),SUM(K751:M751),"오답")</x:f>
        <x:v>오답</x:v>
      </x:c>
      <x:c r="E751" s="317" t="s">
        <x:v>5189</x:v>
      </x:c>
      <x:c r="F751" s="507" t="s">
        <x:v>5183</x:v>
      </x:c>
      <x:c r="G751" s="507" t="s">
        <x:v>5154</x:v>
      </x:c>
      <x:c r="H751" s="507" t="s">
        <x:v>5154</x:v>
      </x:c>
      <x:c r="I751" s="317"/>
      <x:c r="J751" s="507" t="s">
        <x:v>5183</x:v>
      </x:c>
      <x:c r="K751" s="321"/>
      <x:c r="L751" s="322"/>
      <x:c r="M751" s="322">
        <x:v>4573</x:v>
      </x:c>
      <x:c r="N751" s="322"/>
      <x:c r="O751" s="322"/>
      <x:c r="P751" s="322">
        <x:v>4573</x:v>
      </x:c>
      <x:c r="Q751" s="322"/>
      <x:c r="R751" s="322">
        <x:v>4573</x:v>
      </x:c>
      <x:c r="S751" s="322"/>
      <x:c r="T751" s="218" t="s">
        <x:v>5043</x:v>
      </x:c>
    </x:row>
    <x:row r="752" spans="1:20" s="273" customFormat="1" hidden="1" customHeight="1">
      <x:c r="A752" s="319" t="s">
        <x:v>38</x:v>
      </x:c>
      <x:c r="B752" s="295" t="s">
        <x:v>959</x:v>
      </x:c>
      <x:c r="C752" s="296" t="s">
        <x:v>2178</x:v>
      </x:c>
      <x:c r="D752" s="565" t="str">
        <x:f>IF(SUM(K752:M752)=SUM(N752:O752),SUM(K752:M752),"오답")</x:f>
        <x:v>오답</x:v>
      </x:c>
      <x:c r="E752" s="317" t="s">
        <x:v>5189</x:v>
      </x:c>
      <x:c r="F752" s="507" t="s">
        <x:v>5183</x:v>
      </x:c>
      <x:c r="G752" s="507" t="s">
        <x:v>5154</x:v>
      </x:c>
      <x:c r="H752" s="507" t="s">
        <x:v>5154</x:v>
      </x:c>
      <x:c r="I752" s="317"/>
      <x:c r="J752" s="507" t="s">
        <x:v>5183</x:v>
      </x:c>
      <x:c r="K752" s="321"/>
      <x:c r="L752" s="322"/>
      <x:c r="M752" s="322">
        <x:v>2894</x:v>
      </x:c>
      <x:c r="N752" s="322"/>
      <x:c r="O752" s="322"/>
      <x:c r="P752" s="322">
        <x:v>2894</x:v>
      </x:c>
      <x:c r="Q752" s="322"/>
      <x:c r="R752" s="322">
        <x:v>2894</x:v>
      </x:c>
      <x:c r="S752" s="322"/>
      <x:c r="T752" s="218" t="s">
        <x:v>5043</x:v>
      </x:c>
    </x:row>
    <x:row r="753" spans="1:20" s="273" customFormat="1" hidden="1" customHeight="1">
      <x:c r="A753" s="319" t="s">
        <x:v>38</x:v>
      </x:c>
      <x:c r="B753" s="295" t="s">
        <x:v>996</x:v>
      </x:c>
      <x:c r="C753" s="296" t="s">
        <x:v>4454</x:v>
      </x:c>
      <x:c r="D753" s="565" t="str">
        <x:f>IF(SUM(K753:M753)=SUM(N753:O753),SUM(K753:M753),"오답")</x:f>
        <x:v>오답</x:v>
      </x:c>
      <x:c r="E753" s="317" t="s">
        <x:v>521</x:v>
      </x:c>
      <x:c r="F753" s="507" t="s">
        <x:v>5183</x:v>
      </x:c>
      <x:c r="G753" s="507" t="s">
        <x:v>5154</x:v>
      </x:c>
      <x:c r="H753" s="507" t="s">
        <x:v>5154</x:v>
      </x:c>
      <x:c r="I753" s="321"/>
      <x:c r="J753" s="507" t="s">
        <x:v>5183</x:v>
      </x:c>
      <x:c r="K753" s="321"/>
      <x:c r="L753" s="322"/>
      <x:c r="M753" s="322">
        <x:v>8662</x:v>
      </x:c>
      <x:c r="N753" s="322"/>
      <x:c r="O753" s="322"/>
      <x:c r="P753" s="322">
        <x:v>8662</x:v>
      </x:c>
      <x:c r="Q753" s="322"/>
      <x:c r="R753" s="322">
        <x:v>8662</x:v>
      </x:c>
      <x:c r="S753" s="322"/>
      <x:c r="T753" s="218" t="s">
        <x:v>5043</x:v>
      </x:c>
    </x:row>
    <x:row r="754" spans="1:20" s="273" customFormat="1" hidden="1" customHeight="1">
      <x:c r="A754" s="319" t="s">
        <x:v>38</x:v>
      </x:c>
      <x:c r="B754" s="295" t="s">
        <x:v>2963</x:v>
      </x:c>
      <x:c r="C754" s="296" t="s">
        <x:v>4232</x:v>
      </x:c>
      <x:c r="D754" s="565">
        <x:f t="shared" ref="D754:D760" si="81">IF(SUM(K754:M754)=SUM(N754:O754),SUM(K754:M754),"오답")</x:f>
        <x:v>4606.1999999999998</x:v>
      </x:c>
      <x:c r="E754" s="317" t="s">
        <x:v>2233</x:v>
      </x:c>
      <x:c r="F754" s="317" t="s">
        <x:v>3202</x:v>
      </x:c>
      <x:c r="G754" s="317" t="s">
        <x:v>2233</x:v>
      </x:c>
      <x:c r="H754" s="317" t="s">
        <x:v>2233</x:v>
      </x:c>
      <x:c r="I754" s="317"/>
      <x:c r="J754" s="317" t="s">
        <x:v>4201</x:v>
      </x:c>
      <x:c r="K754" s="317"/>
      <x:c r="L754" s="322">
        <x:v>4606.1999999999998</x:v>
      </x:c>
      <x:c r="M754" s="322"/>
      <x:c r="N754" s="322">
        <x:v>4606.1999999999998</x:v>
      </x:c>
      <x:c r="O754" s="322"/>
      <x:c r="P754" s="322"/>
      <x:c r="Q754" s="322"/>
      <x:c r="R754" s="322">
        <x:v>4606.1999999999998</x:v>
      </x:c>
      <x:c r="S754" s="322"/>
      <x:c r="T754" s="218" t="s">
        <x:v>1406</x:v>
      </x:c>
    </x:row>
    <x:row r="755" spans="1:20" s="273" customFormat="1" hidden="1" customHeight="1">
      <x:c r="A755" s="319" t="s">
        <x:v>38</x:v>
      </x:c>
      <x:c r="B755" s="295" t="s">
        <x:v>2974</x:v>
      </x:c>
      <x:c r="C755" s="296" t="s">
        <x:v>4170</x:v>
      </x:c>
      <x:c r="D755" s="565">
        <x:f t="shared" si="81"/>
        <x:v>4048</x:v>
      </x:c>
      <x:c r="E755" s="317" t="s">
        <x:v>2233</x:v>
      </x:c>
      <x:c r="F755" s="317" t="s">
        <x:v>3202</x:v>
      </x:c>
      <x:c r="G755" s="317" t="s">
        <x:v>2233</x:v>
      </x:c>
      <x:c r="H755" s="317" t="s">
        <x:v>2233</x:v>
      </x:c>
      <x:c r="I755" s="317"/>
      <x:c r="J755" s="317" t="s">
        <x:v>4201</x:v>
      </x:c>
      <x:c r="K755" s="317"/>
      <x:c r="L755" s="322">
        <x:v>4048</x:v>
      </x:c>
      <x:c r="M755" s="322"/>
      <x:c r="N755" s="322">
        <x:v>4048</x:v>
      </x:c>
      <x:c r="O755" s="322"/>
      <x:c r="P755" s="322"/>
      <x:c r="Q755" s="322"/>
      <x:c r="R755" s="322">
        <x:v>4048</x:v>
      </x:c>
      <x:c r="S755" s="322"/>
      <x:c r="T755" s="218" t="s">
        <x:v>1406</x:v>
      </x:c>
    </x:row>
    <x:row r="756" spans="1:20" s="273" customFormat="1" hidden="1" customHeight="1">
      <x:c r="A756" s="319" t="s">
        <x:v>38</x:v>
      </x:c>
      <x:c r="B756" s="295" t="s">
        <x:v>2959</x:v>
      </x:c>
      <x:c r="C756" s="296" t="s">
        <x:v>4172</x:v>
      </x:c>
      <x:c r="D756" s="565">
        <x:f t="shared" si="81"/>
        <x:v>2662.5</x:v>
      </x:c>
      <x:c r="E756" s="317" t="s">
        <x:v>2233</x:v>
      </x:c>
      <x:c r="F756" s="317" t="s">
        <x:v>3202</x:v>
      </x:c>
      <x:c r="G756" s="317" t="s">
        <x:v>2233</x:v>
      </x:c>
      <x:c r="H756" s="317" t="s">
        <x:v>2233</x:v>
      </x:c>
      <x:c r="I756" s="317"/>
      <x:c r="J756" s="317" t="s">
        <x:v>4201</x:v>
      </x:c>
      <x:c r="K756" s="317"/>
      <x:c r="L756" s="322">
        <x:v>2662.5</x:v>
      </x:c>
      <x:c r="M756" s="322"/>
      <x:c r="N756" s="322">
        <x:v>2662.5</x:v>
      </x:c>
      <x:c r="O756" s="322"/>
      <x:c r="P756" s="322"/>
      <x:c r="Q756" s="322"/>
      <x:c r="R756" s="322">
        <x:v>2662.5</x:v>
      </x:c>
      <x:c r="S756" s="322"/>
      <x:c r="T756" s="218" t="s">
        <x:v>1406</x:v>
      </x:c>
    </x:row>
    <x:row r="757" spans="1:20" s="273" customFormat="1" hidden="1" customHeight="1">
      <x:c r="A757" s="319" t="s">
        <x:v>38</x:v>
      </x:c>
      <x:c r="B757" s="295" t="s">
        <x:v>1510</x:v>
      </x:c>
      <x:c r="C757" s="296" t="s">
        <x:v>5993</x:v>
      </x:c>
      <x:c r="D757" s="565">
        <x:f>IF(SUM(K757:M757)=SUM(N757:O757),SUM(K757:M757),"오답")</x:f>
        <x:v>2953.3000000000002</x:v>
      </x:c>
      <x:c r="E757" s="317" t="s">
        <x:v>355</x:v>
      </x:c>
      <x:c r="F757" s="507" t="s">
        <x:v>5415</x:v>
      </x:c>
      <x:c r="G757" s="317" t="s">
        <x:v>414</x:v>
      </x:c>
      <x:c r="H757" s="317" t="s">
        <x:v>5356</x:v>
      </x:c>
      <x:c r="I757" s="317"/>
      <x:c r="J757" s="317" t="s">
        <x:v>414</x:v>
      </x:c>
      <x:c r="K757" s="317"/>
      <x:c r="L757" s="322"/>
      <x:c r="M757" s="322">
        <x:v>2953.3000000000002</x:v>
      </x:c>
      <x:c r="N757" s="322"/>
      <x:c r="O757" s="322">
        <x:v>2953.3000000000002</x:v>
      </x:c>
      <x:c r="P757" s="322"/>
      <x:c r="Q757" s="322"/>
      <x:c r="R757" s="322">
        <x:v>2953.3000000000002</x:v>
      </x:c>
      <x:c r="S757" s="322"/>
      <x:c r="T757" s="218" t="s">
        <x:v>2935</x:v>
      </x:c>
    </x:row>
    <x:row r="758" spans="1:20" s="273" customFormat="1" hidden="1" customHeight="1">
      <x:c r="A758" s="319" t="s">
        <x:v>38</x:v>
      </x:c>
      <x:c r="B758" s="295" t="s">
        <x:v>2700</x:v>
      </x:c>
      <x:c r="C758" s="296" t="s">
        <x:v>4162</x:v>
      </x:c>
      <x:c r="D758" s="565">
        <x:f t="shared" si="81"/>
        <x:v>7446</x:v>
      </x:c>
      <x:c r="E758" s="317" t="s">
        <x:v>355</x:v>
      </x:c>
      <x:c r="F758" s="507" t="s">
        <x:v>5470</x:v>
      </x:c>
      <x:c r="G758" s="317" t="s">
        <x:v>355</x:v>
      </x:c>
      <x:c r="H758" s="317" t="s">
        <x:v>355</x:v>
      </x:c>
      <x:c r="I758" s="317"/>
      <x:c r="J758" s="317" t="s">
        <x:v>414</x:v>
      </x:c>
      <x:c r="K758" s="317"/>
      <x:c r="L758" s="322">
        <x:v>7446</x:v>
      </x:c>
      <x:c r="M758" s="322"/>
      <x:c r="N758" s="322">
        <x:v>7446</x:v>
      </x:c>
      <x:c r="O758" s="322"/>
      <x:c r="P758" s="322"/>
      <x:c r="Q758" s="322"/>
      <x:c r="R758" s="322">
        <x:v>7446</x:v>
      </x:c>
      <x:c r="S758" s="322"/>
      <x:c r="T758" s="218" t="s">
        <x:v>2935</x:v>
      </x:c>
    </x:row>
    <x:row r="759" spans="1:20" s="273" customFormat="1" hidden="1" customHeight="1">
      <x:c r="A759" s="319" t="s">
        <x:v>38</x:v>
      </x:c>
      <x:c r="B759" s="295" t="s">
        <x:v>2695</x:v>
      </x:c>
      <x:c r="C759" s="296" t="s">
        <x:v>4141</x:v>
      </x:c>
      <x:c r="D759" s="565">
        <x:f t="shared" si="81"/>
        <x:v>2135</x:v>
      </x:c>
      <x:c r="E759" s="317" t="s">
        <x:v>355</x:v>
      </x:c>
      <x:c r="F759" s="507" t="s">
        <x:v>5470</x:v>
      </x:c>
      <x:c r="G759" s="317" t="s">
        <x:v>355</x:v>
      </x:c>
      <x:c r="H759" s="317" t="s">
        <x:v>355</x:v>
      </x:c>
      <x:c r="I759" s="317"/>
      <x:c r="J759" s="317" t="s">
        <x:v>414</x:v>
      </x:c>
      <x:c r="K759" s="317"/>
      <x:c r="L759" s="322">
        <x:v>2135</x:v>
      </x:c>
      <x:c r="M759" s="322"/>
      <x:c r="N759" s="322">
        <x:v>2135</x:v>
      </x:c>
      <x:c r="O759" s="322"/>
      <x:c r="P759" s="322"/>
      <x:c r="Q759" s="322"/>
      <x:c r="R759" s="322">
        <x:v>2135</x:v>
      </x:c>
      <x:c r="S759" s="322"/>
      <x:c r="T759" s="218" t="s">
        <x:v>2935</x:v>
      </x:c>
    </x:row>
    <x:row r="760" spans="1:20" s="273" customFormat="1" hidden="1" customHeight="1">
      <x:c r="A760" s="319" t="s">
        <x:v>38</x:v>
      </x:c>
      <x:c r="B760" s="295" t="s">
        <x:v>1500</x:v>
      </x:c>
      <x:c r="C760" s="296" t="s">
        <x:v>6210</x:v>
      </x:c>
      <x:c r="D760" s="565">
        <x:f t="shared" si="81"/>
        <x:v>1576</x:v>
      </x:c>
      <x:c r="E760" s="317" t="s">
        <x:v>355</x:v>
      </x:c>
      <x:c r="F760" s="507" t="s">
        <x:v>5470</x:v>
      </x:c>
      <x:c r="G760" s="317" t="s">
        <x:v>355</x:v>
      </x:c>
      <x:c r="H760" s="317" t="s">
        <x:v>355</x:v>
      </x:c>
      <x:c r="I760" s="317"/>
      <x:c r="J760" s="317" t="s">
        <x:v>414</x:v>
      </x:c>
      <x:c r="K760" s="317"/>
      <x:c r="L760" s="322">
        <x:v>1576</x:v>
      </x:c>
      <x:c r="M760" s="322"/>
      <x:c r="N760" s="322">
        <x:v>1576</x:v>
      </x:c>
      <x:c r="O760" s="322"/>
      <x:c r="P760" s="322"/>
      <x:c r="Q760" s="322"/>
      <x:c r="R760" s="322">
        <x:v>1576</x:v>
      </x:c>
      <x:c r="S760" s="322"/>
      <x:c r="T760" s="218" t="s">
        <x:v>2935</x:v>
      </x:c>
    </x:row>
    <x:row r="761" spans="1:20" s="273" customFormat="1" hidden="1" customHeight="1">
      <x:c r="A761" s="319" t="s">
        <x:v>38</x:v>
      </x:c>
      <x:c r="B761" s="295" t="s">
        <x:v>2951</x:v>
      </x:c>
      <x:c r="C761" s="296" t="s">
        <x:v>3986</x:v>
      </x:c>
      <x:c r="D761" s="565">
        <x:f t="shared" ref="D761:D781" si="82">IF(SUM(K761:M761)=SUM(N761:O761),SUM(K761:M761),"오답")</x:f>
        <x:v>3861</x:v>
      </x:c>
      <x:c r="E761" s="317" t="s">
        <x:v>355</x:v>
      </x:c>
      <x:c r="F761" s="507" t="s">
        <x:v>5470</x:v>
      </x:c>
      <x:c r="G761" s="317" t="s">
        <x:v>355</x:v>
      </x:c>
      <x:c r="H761" s="317" t="s">
        <x:v>355</x:v>
      </x:c>
      <x:c r="I761" s="317"/>
      <x:c r="J761" s="317" t="s">
        <x:v>414</x:v>
      </x:c>
      <x:c r="K761" s="317"/>
      <x:c r="L761" s="322">
        <x:v>3861</x:v>
      </x:c>
      <x:c r="M761" s="322"/>
      <x:c r="N761" s="322">
        <x:v>3861</x:v>
      </x:c>
      <x:c r="O761" s="322"/>
      <x:c r="P761" s="322"/>
      <x:c r="Q761" s="322"/>
      <x:c r="R761" s="322">
        <x:v>3861</x:v>
      </x:c>
      <x:c r="S761" s="322"/>
      <x:c r="T761" s="218" t="s">
        <x:v>2935</x:v>
      </x:c>
    </x:row>
    <x:row r="762" spans="1:20" s="273" customFormat="1" hidden="1" customHeight="1">
      <x:c r="A762" s="319" t="s">
        <x:v>38</x:v>
      </x:c>
      <x:c r="B762" s="295" t="s">
        <x:v>2980</x:v>
      </x:c>
      <x:c r="C762" s="296" t="s">
        <x:v>4486</x:v>
      </x:c>
      <x:c r="D762" s="565">
        <x:f t="shared" si="82"/>
        <x:v>1502</x:v>
      </x:c>
      <x:c r="E762" s="317" t="s">
        <x:v>355</x:v>
      </x:c>
      <x:c r="F762" s="507" t="s">
        <x:v>5470</x:v>
      </x:c>
      <x:c r="G762" s="317" t="s">
        <x:v>355</x:v>
      </x:c>
      <x:c r="H762" s="317" t="s">
        <x:v>355</x:v>
      </x:c>
      <x:c r="I762" s="317"/>
      <x:c r="J762" s="317" t="s">
        <x:v>414</x:v>
      </x:c>
      <x:c r="K762" s="317"/>
      <x:c r="L762" s="322">
        <x:v>1502</x:v>
      </x:c>
      <x:c r="M762" s="322"/>
      <x:c r="N762" s="322">
        <x:v>1502</x:v>
      </x:c>
      <x:c r="O762" s="322"/>
      <x:c r="P762" s="322"/>
      <x:c r="Q762" s="322"/>
      <x:c r="R762" s="322">
        <x:v>1502</x:v>
      </x:c>
      <x:c r="S762" s="322"/>
      <x:c r="T762" s="218" t="s">
        <x:v>2935</x:v>
      </x:c>
    </x:row>
    <x:row r="763" spans="1:20" s="273" customFormat="1" hidden="1" customHeight="1">
      <x:c r="A763" s="319" t="s">
        <x:v>38</x:v>
      </x:c>
      <x:c r="B763" s="295" t="s">
        <x:v>4539</x:v>
      </x:c>
      <x:c r="C763" s="296" t="s">
        <x:v>2193</x:v>
      </x:c>
      <x:c r="D763" s="565">
        <x:f t="shared" si="82"/>
        <x:v>1806.3</x:v>
      </x:c>
      <x:c r="E763" s="298" t="s">
        <x:v>2160</x:v>
      </x:c>
      <x:c r="F763" s="298" t="s">
        <x:v>2183</x:v>
      </x:c>
      <x:c r="G763" s="317" t="s">
        <x:v>3569</x:v>
      </x:c>
      <x:c r="H763" s="298" t="s">
        <x:v>2160</x:v>
      </x:c>
      <x:c r="I763" s="317" t="s">
        <x:v>5079</x:v>
      </x:c>
      <x:c r="J763" s="317" t="s">
        <x:v>3569</x:v>
      </x:c>
      <x:c r="K763" s="321"/>
      <x:c r="L763" s="566">
        <x:v>1806.3</x:v>
      </x:c>
      <x:c r="M763" s="322"/>
      <x:c r="N763" s="566">
        <x:v>1806.3</x:v>
      </x:c>
      <x:c r="O763" s="566"/>
      <x:c r="P763" s="322"/>
      <x:c r="Q763" s="322"/>
      <x:c r="R763" s="566">
        <x:v>1806.3</x:v>
      </x:c>
      <x:c r="S763" s="322"/>
      <x:c r="T763" s="217" t="s">
        <x:v>3042</x:v>
      </x:c>
    </x:row>
    <x:row r="764" spans="1:20" s="273" customFormat="1" hidden="1" customHeight="1">
      <x:c r="A764" s="319" t="s">
        <x:v>38</x:v>
      </x:c>
      <x:c r="B764" s="295" t="s">
        <x:v>4200</x:v>
      </x:c>
      <x:c r="C764" s="296" t="s">
        <x:v>4130</x:v>
      </x:c>
      <x:c r="D764" s="565">
        <x:f t="shared" si="82"/>
        <x:v>3002.6999999999998</x:v>
      </x:c>
      <x:c r="E764" s="317" t="s">
        <x:v>3185</x:v>
      </x:c>
      <x:c r="F764" s="317" t="s">
        <x:v>3207</x:v>
      </x:c>
      <x:c r="G764" s="317"/>
      <x:c r="H764" s="317"/>
      <x:c r="I764" s="317" t="s">
        <x:v>6018</x:v>
      </x:c>
      <x:c r="J764" s="317" t="s">
        <x:v>3175</x:v>
      </x:c>
      <x:c r="K764" s="317"/>
      <x:c r="L764" s="322">
        <x:v>3002.6999999999998</x:v>
      </x:c>
      <x:c r="M764" s="322"/>
      <x:c r="N764" s="322">
        <x:v>3002.6999999999998</x:v>
      </x:c>
      <x:c r="O764" s="322"/>
      <x:c r="P764" s="322"/>
      <x:c r="Q764" s="322"/>
      <x:c r="R764" s="322">
        <x:v>3002.6999999999998</x:v>
      </x:c>
      <x:c r="S764" s="322"/>
      <x:c r="T764" s="218" t="s">
        <x:v>2965</x:v>
      </x:c>
    </x:row>
    <x:row r="765" spans="1:20" s="273" customFormat="1" hidden="1" customHeight="1">
      <x:c r="A765" s="319" t="s">
        <x:v>38</x:v>
      </x:c>
      <x:c r="B765" s="295" t="s">
        <x:v>968</x:v>
      </x:c>
      <x:c r="C765" s="296" t="s">
        <x:v>2192</x:v>
      </x:c>
      <x:c r="D765" s="565">
        <x:f t="shared" si="82"/>
        <x:v>3806.5</x:v>
      </x:c>
      <x:c r="E765" s="298" t="s">
        <x:v>2160</x:v>
      </x:c>
      <x:c r="F765" s="298" t="s">
        <x:v>2183</x:v>
      </x:c>
      <x:c r="G765" s="317" t="s">
        <x:v>3569</x:v>
      </x:c>
      <x:c r="H765" s="298" t="s">
        <x:v>2160</x:v>
      </x:c>
      <x:c r="I765" s="317" t="s">
        <x:v>5079</x:v>
      </x:c>
      <x:c r="J765" s="317" t="s">
        <x:v>3569</x:v>
      </x:c>
      <x:c r="K765" s="321"/>
      <x:c r="L765" s="566">
        <x:v>3806.5</x:v>
      </x:c>
      <x:c r="M765" s="322"/>
      <x:c r="N765" s="566">
        <x:v>3806.5</x:v>
      </x:c>
      <x:c r="O765" s="566"/>
      <x:c r="P765" s="322"/>
      <x:c r="Q765" s="322"/>
      <x:c r="R765" s="566">
        <x:v>3806.5</x:v>
      </x:c>
      <x:c r="S765" s="322"/>
      <x:c r="T765" s="217" t="s">
        <x:v>2971</x:v>
      </x:c>
    </x:row>
    <x:row r="766" spans="1:20" s="273" customFormat="1" hidden="1" customHeight="1">
      <x:c r="A766" s="319" t="s">
        <x:v>38</x:v>
      </x:c>
      <x:c r="B766" s="295" t="s">
        <x:v>5265</x:v>
      </x:c>
      <x:c r="C766" s="296" t="s">
        <x:v>2210</x:v>
      </x:c>
      <x:c r="D766" s="565">
        <x:f t="shared" si="82"/>
        <x:v>2593.8000000000002</x:v>
      </x:c>
      <x:c r="E766" s="298" t="s">
        <x:v>2160</x:v>
      </x:c>
      <x:c r="F766" s="317" t="s">
        <x:v>3569</x:v>
      </x:c>
      <x:c r="G766" s="317" t="s">
        <x:v>3569</x:v>
      </x:c>
      <x:c r="H766" s="298" t="s">
        <x:v>2160</x:v>
      </x:c>
      <x:c r="I766" s="317" t="s">
        <x:v>6715</x:v>
      </x:c>
      <x:c r="J766" s="317" t="s">
        <x:v>3569</x:v>
      </x:c>
      <x:c r="K766" s="298"/>
      <x:c r="L766" s="334">
        <x:v>2593.8000000000002</x:v>
      </x:c>
      <x:c r="M766" s="334"/>
      <x:c r="N766" s="269">
        <x:v>2593.8000000000002</x:v>
      </x:c>
      <x:c r="O766" s="269"/>
      <x:c r="P766" s="269"/>
      <x:c r="Q766" s="334"/>
      <x:c r="R766" s="269">
        <x:v>2593.8000000000002</x:v>
      </x:c>
      <x:c r="S766" s="334"/>
      <x:c r="T766" s="217" t="s">
        <x:v>3042</x:v>
      </x:c>
    </x:row>
    <x:row r="767" spans="1:20" s="273" customFormat="1" hidden="1" customHeight="1">
      <x:c r="A767" s="319" t="s">
        <x:v>38</x:v>
      </x:c>
      <x:c r="B767" s="295" t="s">
        <x:v>3984</x:v>
      </x:c>
      <x:c r="C767" s="296" t="s">
        <x:v>4549</x:v>
      </x:c>
      <x:c r="D767" s="565">
        <x:f t="shared" si="82"/>
        <x:v>8118.8999999999996</x:v>
      </x:c>
      <x:c r="E767" s="298" t="s">
        <x:v>2160</x:v>
      </x:c>
      <x:c r="F767" s="298" t="s">
        <x:v>2183</x:v>
      </x:c>
      <x:c r="G767" s="317" t="s">
        <x:v>3569</x:v>
      </x:c>
      <x:c r="H767" s="298" t="s">
        <x:v>2160</x:v>
      </x:c>
      <x:c r="I767" s="317" t="s">
        <x:v>5079</x:v>
      </x:c>
      <x:c r="J767" s="317" t="s">
        <x:v>3569</x:v>
      </x:c>
      <x:c r="K767" s="321"/>
      <x:c r="L767" s="566">
        <x:v>8118.8999999999996</x:v>
      </x:c>
      <x:c r="M767" s="567"/>
      <x:c r="N767" s="566">
        <x:v>8118.8999999999996</x:v>
      </x:c>
      <x:c r="O767" s="566"/>
      <x:c r="P767" s="567"/>
      <x:c r="Q767" s="322"/>
      <x:c r="R767" s="566">
        <x:v>8118.8999999999996</x:v>
      </x:c>
      <x:c r="S767" s="567"/>
      <x:c r="T767" s="217" t="s">
        <x:v>2971</x:v>
      </x:c>
    </x:row>
    <x:row r="768" spans="1:20" s="273" customFormat="1" hidden="1" customHeight="1">
      <x:c r="A768" s="319" t="s">
        <x:v>38</x:v>
      </x:c>
      <x:c r="B768" s="295" t="s">
        <x:v>4975</x:v>
      </x:c>
      <x:c r="C768" s="296" t="s">
        <x:v>4493</x:v>
      </x:c>
      <x:c r="D768" s="565">
        <x:f t="shared" si="82"/>
        <x:v>2063</x:v>
      </x:c>
      <x:c r="E768" s="317" t="s">
        <x:v>355</x:v>
      </x:c>
      <x:c r="F768" s="317" t="s">
        <x:v>4513</x:v>
      </x:c>
      <x:c r="G768" s="317" t="s">
        <x:v>355</x:v>
      </x:c>
      <x:c r="H768" s="317" t="s">
        <x:v>355</x:v>
      </x:c>
      <x:c r="I768" s="518"/>
      <x:c r="J768" s="317" t="s">
        <x:v>5171</x:v>
      </x:c>
      <x:c r="K768" s="321"/>
      <x:c r="L768" s="322">
        <x:v>2063</x:v>
      </x:c>
      <x:c r="M768" s="322"/>
      <x:c r="N768" s="322">
        <x:v>2063</x:v>
      </x:c>
      <x:c r="O768" s="322"/>
      <x:c r="P768" s="322"/>
      <x:c r="Q768" s="322"/>
      <x:c r="R768" s="322">
        <x:v>2063</x:v>
      </x:c>
      <x:c r="S768" s="322"/>
      <x:c r="T768" s="218" t="s">
        <x:v>4556</x:v>
      </x:c>
    </x:row>
    <x:row r="769" spans="1:20" s="273" customFormat="1" hidden="1" customHeight="1">
      <x:c r="A769" s="319" t="s">
        <x:v>38</x:v>
      </x:c>
      <x:c r="B769" s="295" t="s">
        <x:v>2558</x:v>
      </x:c>
      <x:c r="C769" s="296" t="s">
        <x:v>7458</x:v>
      </x:c>
      <x:c r="D769" s="565">
        <x:f t="shared" si="82"/>
        <x:v>21800</x:v>
      </x:c>
      <x:c r="E769" s="317" t="s">
        <x:v>4426</x:v>
      </x:c>
      <x:c r="F769" s="317" t="s">
        <x:v>4426</x:v>
      </x:c>
      <x:c r="G769" s="317" t="s">
        <x:v>4013</x:v>
      </x:c>
      <x:c r="H769" s="321"/>
      <x:c r="I769" s="569"/>
      <x:c r="J769" s="317" t="s">
        <x:v>4013</x:v>
      </x:c>
      <x:c r="K769" s="321"/>
      <x:c r="L769" s="322"/>
      <x:c r="M769" s="322">
        <x:v>21800</x:v>
      </x:c>
      <x:c r="N769" s="322"/>
      <x:c r="O769" s="322">
        <x:v>21800</x:v>
      </x:c>
      <x:c r="P769" s="322"/>
      <x:c r="Q769" s="322"/>
      <x:c r="R769" s="322"/>
      <x:c r="S769" s="322">
        <x:v>21800</x:v>
      </x:c>
      <x:c r="T769" s="218"/>
    </x:row>
    <x:row r="770" spans="1:20" s="273" customFormat="1" hidden="1" customHeight="1">
      <x:c r="A770" s="319" t="s">
        <x:v>38</x:v>
      </x:c>
      <x:c r="B770" s="295" t="s">
        <x:v>3981</x:v>
      </x:c>
      <x:c r="C770" s="296" t="s">
        <x:v>2232</x:v>
      </x:c>
      <x:c r="D770" s="565">
        <x:f t="shared" si="82"/>
        <x:v>1544.8</x:v>
      </x:c>
      <x:c r="E770" s="298" t="s">
        <x:v>2160</x:v>
      </x:c>
      <x:c r="F770" s="298" t="s">
        <x:v>2183</x:v>
      </x:c>
      <x:c r="G770" s="317" t="s">
        <x:v>3569</x:v>
      </x:c>
      <x:c r="H770" s="298" t="s">
        <x:v>2160</x:v>
      </x:c>
      <x:c r="I770" s="518" t="s">
        <x:v>5079</x:v>
      </x:c>
      <x:c r="J770" s="317" t="s">
        <x:v>3569</x:v>
      </x:c>
      <x:c r="K770" s="321"/>
      <x:c r="L770" s="566">
        <x:v>1544.8</x:v>
      </x:c>
      <x:c r="M770" s="567"/>
      <x:c r="N770" s="566">
        <x:v>1544.8</x:v>
      </x:c>
      <x:c r="O770" s="566"/>
      <x:c r="P770" s="567"/>
      <x:c r="Q770" s="322"/>
      <x:c r="R770" s="566">
        <x:v>1544.8</x:v>
      </x:c>
      <x:c r="S770" s="567"/>
      <x:c r="T770" s="217" t="s">
        <x:v>2971</x:v>
      </x:c>
    </x:row>
    <x:row r="771" spans="1:20" s="273" customFormat="1" hidden="1" customHeight="1">
      <x:c r="A771" s="319" t="s">
        <x:v>38</x:v>
      </x:c>
      <x:c r="B771" s="295" t="s">
        <x:v>5851</x:v>
      </x:c>
      <x:c r="C771" s="296" t="s">
        <x:v>4507</x:v>
      </x:c>
      <x:c r="D771" s="565">
        <x:f t="shared" si="82"/>
        <x:v>2075.8000000000002</x:v>
      </x:c>
      <x:c r="E771" s="317" t="s">
        <x:v>355</x:v>
      </x:c>
      <x:c r="F771" s="317" t="s">
        <x:v>4513</x:v>
      </x:c>
      <x:c r="G771" s="317" t="s">
        <x:v>355</x:v>
      </x:c>
      <x:c r="H771" s="317" t="s">
        <x:v>355</x:v>
      </x:c>
      <x:c r="I771" s="518"/>
      <x:c r="J771" s="317" t="s">
        <x:v>5171</x:v>
      </x:c>
      <x:c r="K771" s="321"/>
      <x:c r="L771" s="322">
        <x:v>2075.8000000000002</x:v>
      </x:c>
      <x:c r="M771" s="322"/>
      <x:c r="N771" s="322">
        <x:v>2075.8000000000002</x:v>
      </x:c>
      <x:c r="O771" s="322"/>
      <x:c r="P771" s="322"/>
      <x:c r="Q771" s="322"/>
      <x:c r="R771" s="322">
        <x:v>2075.8000000000002</x:v>
      </x:c>
      <x:c r="S771" s="322"/>
      <x:c r="T771" s="218" t="s">
        <x:v>4556</x:v>
      </x:c>
    </x:row>
    <x:row r="772" spans="1:20" s="273" customFormat="1" hidden="1" customHeight="1">
      <x:c r="A772" s="319" t="s">
        <x:v>38</x:v>
      </x:c>
      <x:c r="B772" s="312" t="s">
        <x:v>155</x:v>
      </x:c>
      <x:c r="C772" s="296" t="s">
        <x:v>4520</x:v>
      </x:c>
      <x:c r="D772" s="565">
        <x:f t="shared" si="82"/>
        <x:v>1739.8</x:v>
      </x:c>
      <x:c r="E772" s="317" t="s">
        <x:v>355</x:v>
      </x:c>
      <x:c r="F772" s="317" t="s">
        <x:v>4513</x:v>
      </x:c>
      <x:c r="G772" s="317" t="s">
        <x:v>355</x:v>
      </x:c>
      <x:c r="H772" s="317" t="s">
        <x:v>355</x:v>
      </x:c>
      <x:c r="I772" s="518"/>
      <x:c r="J772" s="317" t="s">
        <x:v>5159</x:v>
      </x:c>
      <x:c r="K772" s="321"/>
      <x:c r="L772" s="322">
        <x:v>1739.8</x:v>
      </x:c>
      <x:c r="M772" s="322"/>
      <x:c r="N772" s="322">
        <x:v>1739.8</x:v>
      </x:c>
      <x:c r="O772" s="322"/>
      <x:c r="P772" s="322"/>
      <x:c r="Q772" s="322"/>
      <x:c r="R772" s="322">
        <x:v>1739.8</x:v>
      </x:c>
      <x:c r="S772" s="322"/>
      <x:c r="T772" s="218" t="s">
        <x:v>4556</x:v>
      </x:c>
    </x:row>
    <x:row r="773" spans="1:20" s="273" customFormat="1" hidden="1" customHeight="1">
      <x:c r="A773" s="319" t="s">
        <x:v>38</x:v>
      </x:c>
      <x:c r="B773" s="295" t="s">
        <x:v>2382</x:v>
      </x:c>
      <x:c r="C773" s="296" t="s">
        <x:v>4642</x:v>
      </x:c>
      <x:c r="D773" s="565">
        <x:f t="shared" si="82"/>
        <x:v>2531.5999999999999</x:v>
      </x:c>
      <x:c r="E773" s="298" t="s">
        <x:v>2160</x:v>
      </x:c>
      <x:c r="F773" s="317" t="s">
        <x:v>3569</x:v>
      </x:c>
      <x:c r="G773" s="317" t="s">
        <x:v>3569</x:v>
      </x:c>
      <x:c r="H773" s="298" t="s">
        <x:v>2160</x:v>
      </x:c>
      <x:c r="I773" s="518" t="s">
        <x:v>6715</x:v>
      </x:c>
      <x:c r="J773" s="317" t="s">
        <x:v>3569</x:v>
      </x:c>
      <x:c r="K773" s="298"/>
      <x:c r="L773" s="334">
        <x:v>2531.5999999999999</x:v>
      </x:c>
      <x:c r="M773" s="334"/>
      <x:c r="N773" s="269">
        <x:v>2531.5999999999999</x:v>
      </x:c>
      <x:c r="O773" s="269"/>
      <x:c r="P773" s="269"/>
      <x:c r="Q773" s="334"/>
      <x:c r="R773" s="269">
        <x:v>2531.5999999999999</x:v>
      </x:c>
      <x:c r="S773" s="334"/>
      <x:c r="T773" s="217" t="s">
        <x:v>3042</x:v>
      </x:c>
    </x:row>
    <x:row r="774" spans="1:20" s="273" customFormat="1" hidden="1" customHeight="1">
      <x:c r="A774" s="319" t="s">
        <x:v>38</x:v>
      </x:c>
      <x:c r="B774" s="295" t="s">
        <x:v>1539</x:v>
      </x:c>
      <x:c r="C774" s="296" t="s">
        <x:v>4207</x:v>
      </x:c>
      <x:c r="D774" s="565">
        <x:f t="shared" si="82"/>
        <x:v>2560.6999999999998</x:v>
      </x:c>
      <x:c r="E774" s="317" t="s">
        <x:v>355</x:v>
      </x:c>
      <x:c r="F774" s="317" t="s">
        <x:v>3210</x:v>
      </x:c>
      <x:c r="G774" s="317" t="s">
        <x:v>355</x:v>
      </x:c>
      <x:c r="H774" s="317" t="s">
        <x:v>355</x:v>
      </x:c>
      <x:c r="I774" s="518"/>
      <x:c r="J774" s="317" t="s">
        <x:v>3217</x:v>
      </x:c>
      <x:c r="K774" s="317"/>
      <x:c r="L774" s="322">
        <x:v>2560.6999999999998</x:v>
      </x:c>
      <x:c r="M774" s="322"/>
      <x:c r="N774" s="322">
        <x:v>2560.6999999999998</x:v>
      </x:c>
      <x:c r="O774" s="322"/>
      <x:c r="P774" s="322"/>
      <x:c r="Q774" s="322"/>
      <x:c r="R774" s="322">
        <x:v>2560.6999999999998</x:v>
      </x:c>
      <x:c r="S774" s="322"/>
      <x:c r="T774" s="218" t="s">
        <x:v>437</x:v>
      </x:c>
    </x:row>
    <x:row r="775" spans="1:20" s="273" customFormat="1" hidden="1" customHeight="1">
      <x:c r="A775" s="319" t="s">
        <x:v>38</x:v>
      </x:c>
      <x:c r="B775" s="295" t="s">
        <x:v>2694</x:v>
      </x:c>
      <x:c r="C775" s="296" t="s">
        <x:v>4169</x:v>
      </x:c>
      <x:c r="D775" s="565">
        <x:f t="shared" si="82"/>
        <x:v>1532.9000000000001</x:v>
      </x:c>
      <x:c r="E775" s="317" t="s">
        <x:v>355</x:v>
      </x:c>
      <x:c r="F775" s="317" t="s">
        <x:v>3210</x:v>
      </x:c>
      <x:c r="G775" s="317" t="s">
        <x:v>355</x:v>
      </x:c>
      <x:c r="H775" s="317" t="s">
        <x:v>355</x:v>
      </x:c>
      <x:c r="I775" s="518"/>
      <x:c r="J775" s="317" t="s">
        <x:v>3217</x:v>
      </x:c>
      <x:c r="K775" s="317"/>
      <x:c r="L775" s="322">
        <x:v>1532.9000000000001</x:v>
      </x:c>
      <x:c r="M775" s="322"/>
      <x:c r="N775" s="322">
        <x:v>1532.9000000000001</x:v>
      </x:c>
      <x:c r="O775" s="322"/>
      <x:c r="P775" s="322"/>
      <x:c r="Q775" s="322"/>
      <x:c r="R775" s="322">
        <x:v>1532.9000000000001</x:v>
      </x:c>
      <x:c r="S775" s="322"/>
      <x:c r="T775" s="218" t="s">
        <x:v>437</x:v>
      </x:c>
    </x:row>
    <x:row r="776" spans="1:20" s="273" customFormat="1" hidden="1" customHeight="1">
      <x:c r="A776" s="319" t="s">
        <x:v>38</x:v>
      </x:c>
      <x:c r="B776" s="295" t="s">
        <x:v>1513</x:v>
      </x:c>
      <x:c r="C776" s="296" t="s">
        <x:v>4224</x:v>
      </x:c>
      <x:c r="D776" s="565">
        <x:f t="shared" si="82"/>
        <x:v>1513.3</x:v>
      </x:c>
      <x:c r="E776" s="317" t="s">
        <x:v>355</x:v>
      </x:c>
      <x:c r="F776" s="317" t="s">
        <x:v>3210</x:v>
      </x:c>
      <x:c r="G776" s="317" t="s">
        <x:v>355</x:v>
      </x:c>
      <x:c r="H776" s="317" t="s">
        <x:v>355</x:v>
      </x:c>
      <x:c r="I776" s="518"/>
      <x:c r="J776" s="317" t="s">
        <x:v>3256</x:v>
      </x:c>
      <x:c r="K776" s="321"/>
      <x:c r="L776" s="322">
        <x:v>1513.3</x:v>
      </x:c>
      <x:c r="M776" s="322"/>
      <x:c r="N776" s="322">
        <x:v>1513.3</x:v>
      </x:c>
      <x:c r="O776" s="322"/>
      <x:c r="P776" s="322"/>
      <x:c r="Q776" s="322"/>
      <x:c r="R776" s="322">
        <x:v>1513.3</x:v>
      </x:c>
      <x:c r="S776" s="322"/>
      <x:c r="T776" s="218" t="s">
        <x:v>437</x:v>
      </x:c>
    </x:row>
    <x:row r="777" spans="1:20" s="273" customFormat="1" hidden="1" customHeight="1">
      <x:c r="A777" s="319" t="s">
        <x:v>38</x:v>
      </x:c>
      <x:c r="B777" s="295" t="s">
        <x:v>2658</x:v>
      </x:c>
      <x:c r="C777" s="296" t="s">
        <x:v>4197</x:v>
      </x:c>
      <x:c r="D777" s="565">
        <x:f t="shared" si="82"/>
        <x:v>2758.0999999999999</x:v>
      </x:c>
      <x:c r="E777" s="317" t="s">
        <x:v>355</x:v>
      </x:c>
      <x:c r="F777" s="317" t="s">
        <x:v>3210</x:v>
      </x:c>
      <x:c r="G777" s="317" t="s">
        <x:v>355</x:v>
      </x:c>
      <x:c r="H777" s="317" t="s">
        <x:v>355</x:v>
      </x:c>
      <x:c r="I777" s="518"/>
      <x:c r="J777" s="299" t="s">
        <x:v>3218</x:v>
      </x:c>
      <x:c r="K777" s="321"/>
      <x:c r="L777" s="322">
        <x:v>2758.0999999999999</x:v>
      </x:c>
      <x:c r="M777" s="322"/>
      <x:c r="N777" s="322">
        <x:v>2758.0999999999999</x:v>
      </x:c>
      <x:c r="O777" s="322"/>
      <x:c r="P777" s="322"/>
      <x:c r="Q777" s="322"/>
      <x:c r="R777" s="322">
        <x:v>2758.0999999999999</x:v>
      </x:c>
      <x:c r="S777" s="322"/>
      <x:c r="T777" s="218" t="s">
        <x:v>437</x:v>
      </x:c>
    </x:row>
    <x:row r="778" spans="1:20" s="273" customFormat="1" hidden="1" customHeight="1">
      <x:c r="A778" s="319" t="s">
        <x:v>38</x:v>
      </x:c>
      <x:c r="B778" s="295" t="s">
        <x:v>2970</x:v>
      </x:c>
      <x:c r="C778" s="296" t="s">
        <x:v>4832</x:v>
      </x:c>
      <x:c r="D778" s="565">
        <x:f t="shared" si="82"/>
        <x:v>2253.4000000000001</x:v>
      </x:c>
      <x:c r="E778" s="317" t="s">
        <x:v>355</x:v>
      </x:c>
      <x:c r="F778" s="317" t="s">
        <x:v>3210</x:v>
      </x:c>
      <x:c r="G778" s="317" t="s">
        <x:v>355</x:v>
      </x:c>
      <x:c r="H778" s="317" t="s">
        <x:v>355</x:v>
      </x:c>
      <x:c r="I778" s="317"/>
      <x:c r="J778" s="299" t="s">
        <x:v>3278</x:v>
      </x:c>
      <x:c r="K778" s="321"/>
      <x:c r="L778" s="322">
        <x:v>2253.4000000000001</x:v>
      </x:c>
      <x:c r="M778" s="322"/>
      <x:c r="N778" s="322">
        <x:v>2253.4000000000001</x:v>
      </x:c>
      <x:c r="O778" s="322"/>
      <x:c r="P778" s="322"/>
      <x:c r="Q778" s="322"/>
      <x:c r="R778" s="322">
        <x:v>2253.4000000000001</x:v>
      </x:c>
      <x:c r="S778" s="322"/>
      <x:c r="T778" s="218" t="s">
        <x:v>437</x:v>
      </x:c>
    </x:row>
    <x:row r="779" spans="1:20" s="273" customFormat="1" hidden="1" customHeight="1">
      <x:c r="A779" s="319" t="s">
        <x:v>38</x:v>
      </x:c>
      <x:c r="B779" s="295" t="s">
        <x:v>4191</x:v>
      </x:c>
      <x:c r="C779" s="296" t="s">
        <x:v>6186</x:v>
      </x:c>
      <x:c r="D779" s="565">
        <x:f t="shared" si="82"/>
        <x:v>6983.5</x:v>
      </x:c>
      <x:c r="E779" s="317" t="s">
        <x:v>2214</x:v>
      </x:c>
      <x:c r="F779" s="317" t="s">
        <x:v>3216</x:v>
      </x:c>
      <x:c r="G779" s="317"/>
      <x:c r="H779" s="317"/>
      <x:c r="I779" s="317" t="s">
        <x:v>3031</x:v>
      </x:c>
      <x:c r="J779" s="317" t="s">
        <x:v>1788</x:v>
      </x:c>
      <x:c r="K779" s="317"/>
      <x:c r="L779" s="322">
        <x:v>6983.5</x:v>
      </x:c>
      <x:c r="M779" s="322"/>
      <x:c r="N779" s="322">
        <x:v>6983.5</x:v>
      </x:c>
      <x:c r="O779" s="322"/>
      <x:c r="P779" s="322"/>
      <x:c r="Q779" s="322"/>
      <x:c r="R779" s="322">
        <x:v>6983.5</x:v>
      </x:c>
      <x:c r="S779" s="322"/>
      <x:c r="T779" s="218" t="s">
        <x:v>2505</x:v>
      </x:c>
    </x:row>
    <x:row r="780" spans="1:20" s="273" customFormat="1" hidden="1" customHeight="1">
      <x:c r="A780" s="319" t="s">
        <x:v>38</x:v>
      </x:c>
      <x:c r="B780" s="295" t="s">
        <x:v>7416</x:v>
      </x:c>
      <x:c r="C780" s="296" t="s">
        <x:v>2215</x:v>
      </x:c>
      <x:c r="D780" s="565">
        <x:f t="shared" si="82"/>
        <x:v>2580.4000000000001</x:v>
      </x:c>
      <x:c r="E780" s="298" t="s">
        <x:v>2160</x:v>
      </x:c>
      <x:c r="F780" s="317" t="s">
        <x:v>3569</x:v>
      </x:c>
      <x:c r="G780" s="317" t="s">
        <x:v>3569</x:v>
      </x:c>
      <x:c r="H780" s="298" t="s">
        <x:v>2160</x:v>
      </x:c>
      <x:c r="I780" s="317" t="s">
        <x:v>6715</x:v>
      </x:c>
      <x:c r="J780" s="317" t="s">
        <x:v>3569</x:v>
      </x:c>
      <x:c r="K780" s="298"/>
      <x:c r="L780" s="334">
        <x:v>2580.4000000000001</x:v>
      </x:c>
      <x:c r="M780" s="334"/>
      <x:c r="N780" s="269">
        <x:v>2580.4000000000001</x:v>
      </x:c>
      <x:c r="O780" s="269"/>
      <x:c r="P780" s="269"/>
      <x:c r="Q780" s="334"/>
      <x:c r="R780" s="269">
        <x:v>2580.4000000000001</x:v>
      </x:c>
      <x:c r="S780" s="334"/>
      <x:c r="T780" s="217" t="s">
        <x:v>3042</x:v>
      </x:c>
    </x:row>
    <x:row r="781" spans="1:20" s="273" customFormat="1" hidden="1" customHeight="1">
      <x:c r="A781" s="319" t="s">
        <x:v>38</x:v>
      </x:c>
      <x:c r="B781" s="295" t="s">
        <x:v>4196</x:v>
      </x:c>
      <x:c r="C781" s="296" t="s">
        <x:v>4171</x:v>
      </x:c>
      <x:c r="D781" s="565">
        <x:f t="shared" si="82"/>
        <x:v>2070.3000000000002</x:v>
      </x:c>
      <x:c r="E781" s="317" t="s">
        <x:v>1984</x:v>
      </x:c>
      <x:c r="F781" s="317" t="s">
        <x:v>3216</x:v>
      </x:c>
      <x:c r="G781" s="317"/>
      <x:c r="H781" s="317"/>
      <x:c r="I781" s="317" t="s">
        <x:v>6070</x:v>
      </x:c>
      <x:c r="J781" s="317" t="s">
        <x:v>3158</x:v>
      </x:c>
      <x:c r="K781" s="317"/>
      <x:c r="L781" s="322">
        <x:v>2070.3000000000002</x:v>
      </x:c>
      <x:c r="M781" s="322"/>
      <x:c r="N781" s="322">
        <x:v>2070.3000000000002</x:v>
      </x:c>
      <x:c r="O781" s="322"/>
      <x:c r="P781" s="322"/>
      <x:c r="Q781" s="322"/>
      <x:c r="R781" s="322">
        <x:v>2070.3000000000002</x:v>
      </x:c>
      <x:c r="S781" s="322"/>
      <x:c r="T781" s="218" t="s">
        <x:v>2460</x:v>
      </x:c>
    </x:row>
    <x:row r="782" spans="1:20" s="273" customFormat="1" hidden="1" customHeight="1">
      <x:c r="A782" s="319" t="s">
        <x:v>38</x:v>
      </x:c>
      <x:c r="B782" s="295" t="s">
        <x:v>4161</x:v>
      </x:c>
      <x:c r="C782" s="296" t="s">
        <x:v>6170</x:v>
      </x:c>
      <x:c r="D782" s="565">
        <x:f t="shared" ref="D782:D793" si="83">IF(SUM(K782:M782)=SUM(N782:O782),SUM(K782:M782),"오답")</x:f>
        <x:v>2104</x:v>
      </x:c>
      <x:c r="E782" s="317" t="s">
        <x:v>3185</x:v>
      </x:c>
      <x:c r="F782" s="317" t="s">
        <x:v>4123</x:v>
      </x:c>
      <x:c r="G782" s="317"/>
      <x:c r="H782" s="317"/>
      <x:c r="I782" s="317" t="s">
        <x:v>6054</x:v>
      </x:c>
      <x:c r="J782" s="317" t="s">
        <x:v>3175</x:v>
      </x:c>
      <x:c r="K782" s="317"/>
      <x:c r="L782" s="322">
        <x:v>2104</x:v>
      </x:c>
      <x:c r="M782" s="322"/>
      <x:c r="N782" s="322">
        <x:v>2104</x:v>
      </x:c>
      <x:c r="O782" s="322"/>
      <x:c r="P782" s="322"/>
      <x:c r="Q782" s="322"/>
      <x:c r="R782" s="322">
        <x:v>2104</x:v>
      </x:c>
      <x:c r="S782" s="322"/>
      <x:c r="T782" s="218" t="s">
        <x:v>2968</x:v>
      </x:c>
    </x:row>
    <x:row r="783" spans="1:20" s="273" customFormat="1" hidden="1" customHeight="1">
      <x:c r="A783" s="319" t="s">
        <x:v>38</x:v>
      </x:c>
      <x:c r="B783" s="295" t="s">
        <x:v>4175</x:v>
      </x:c>
      <x:c r="C783" s="296" t="s">
        <x:v>4135</x:v>
      </x:c>
      <x:c r="D783" s="565">
        <x:f t="shared" si="83"/>
        <x:v>3109.0999999999999</x:v>
      </x:c>
      <x:c r="E783" s="317" t="s">
        <x:v>3185</x:v>
      </x:c>
      <x:c r="F783" s="317" t="s">
        <x:v>4123</x:v>
      </x:c>
      <x:c r="G783" s="317"/>
      <x:c r="H783" s="317"/>
      <x:c r="I783" s="317" t="s">
        <x:v>6054</x:v>
      </x:c>
      <x:c r="J783" s="317" t="s">
        <x:v>3175</x:v>
      </x:c>
      <x:c r="K783" s="317"/>
      <x:c r="L783" s="322">
        <x:v>3109.0999999999999</x:v>
      </x:c>
      <x:c r="M783" s="322"/>
      <x:c r="N783" s="322">
        <x:v>3109.0999999999999</x:v>
      </x:c>
      <x:c r="O783" s="322"/>
      <x:c r="P783" s="322"/>
      <x:c r="Q783" s="322"/>
      <x:c r="R783" s="322">
        <x:v>3109.0999999999999</x:v>
      </x:c>
      <x:c r="S783" s="322"/>
      <x:c r="T783" s="218" t="s">
        <x:v>2968</x:v>
      </x:c>
    </x:row>
    <x:row r="784" spans="1:20" s="273" customFormat="1" hidden="1" customHeight="1">
      <x:c r="A784" s="319" t="s">
        <x:v>38</x:v>
      </x:c>
      <x:c r="B784" s="295" t="s">
        <x:v>2549</x:v>
      </x:c>
      <x:c r="C784" s="296" t="s">
        <x:v>4140</x:v>
      </x:c>
      <x:c r="D784" s="565">
        <x:f t="shared" si="83"/>
        <x:v>2290.1999999999998</x:v>
      </x:c>
      <x:c r="E784" s="317" t="s">
        <x:v>4843</x:v>
      </x:c>
      <x:c r="F784" s="317" t="s">
        <x:v>3181</x:v>
      </x:c>
      <x:c r="G784" s="317" t="s">
        <x:v>4160</x:v>
      </x:c>
      <x:c r="H784" s="317" t="s">
        <x:v>3192</x:v>
      </x:c>
      <x:c r="I784" s="321" t="s">
        <x:v>6005</x:v>
      </x:c>
      <x:c r="J784" s="317" t="s">
        <x:v>4160</x:v>
      </x:c>
      <x:c r="K784" s="317"/>
      <x:c r="L784" s="322">
        <x:v>2290.1999999999998</x:v>
      </x:c>
      <x:c r="M784" s="322"/>
      <x:c r="N784" s="322">
        <x:v>2290.1999999999998</x:v>
      </x:c>
      <x:c r="O784" s="322"/>
      <x:c r="P784" s="322"/>
      <x:c r="Q784" s="322"/>
      <x:c r="R784" s="322">
        <x:v>2290.1999999999998</x:v>
      </x:c>
      <x:c r="S784" s="322"/>
      <x:c r="T784" s="218"/>
    </x:row>
    <x:row r="785" spans="1:20" s="273" customFormat="1" hidden="1" customHeight="1">
      <x:c r="A785" s="319" t="s">
        <x:v>38</x:v>
      </x:c>
      <x:c r="B785" s="295" t="s">
        <x:v>1410</x:v>
      </x:c>
      <x:c r="C785" s="296" t="s">
        <x:v>5068</x:v>
      </x:c>
      <x:c r="D785" s="565">
        <x:f t="shared" si="83"/>
        <x:v>10880</x:v>
      </x:c>
      <x:c r="E785" s="317" t="s">
        <x:v>4182</x:v>
      </x:c>
      <x:c r="F785" s="317" t="s">
        <x:v>4774</x:v>
      </x:c>
      <x:c r="G785" s="317" t="s">
        <x:v>3470</x:v>
      </x:c>
      <x:c r="H785" s="317" t="s">
        <x:v>3977</x:v>
      </x:c>
      <x:c r="I785" s="321" t="s">
        <x:v>6033</x:v>
      </x:c>
      <x:c r="J785" s="317" t="s">
        <x:v>4847</x:v>
      </x:c>
      <x:c r="K785" s="317"/>
      <x:c r="L785" s="322">
        <x:v>10880</x:v>
      </x:c>
      <x:c r="M785" s="322"/>
      <x:c r="N785" s="322">
        <x:v>10880</x:v>
      </x:c>
      <x:c r="O785" s="322"/>
      <x:c r="P785" s="322"/>
      <x:c r="Q785" s="322"/>
      <x:c r="R785" s="322">
        <x:v>10880</x:v>
      </x:c>
      <x:c r="S785" s="322"/>
      <x:c r="T785" s="218" t="s">
        <x:v>5063</x:v>
      </x:c>
    </x:row>
    <x:row r="786" spans="1:20" s="273" customFormat="1" hidden="1" customHeight="1">
      <x:c r="A786" s="319" t="s">
        <x:v>38</x:v>
      </x:c>
      <x:c r="B786" s="295" t="s">
        <x:v>5086</x:v>
      </x:c>
      <x:c r="C786" s="296" t="s">
        <x:v>443</x:v>
      </x:c>
      <x:c r="D786" s="565">
        <x:f t="shared" si="83"/>
        <x:v>2348</x:v>
      </x:c>
      <x:c r="E786" s="317" t="s">
        <x:v>2208</x:v>
      </x:c>
      <x:c r="F786" s="317" t="s">
        <x:v>2176</x:v>
      </x:c>
      <x:c r="G786" s="317" t="s">
        <x:v>2208</x:v>
      </x:c>
      <x:c r="H786" s="317"/>
      <x:c r="I786" s="317" t="s">
        <x:v>6221</x:v>
      </x:c>
      <x:c r="J786" s="321"/>
      <x:c r="K786" s="321"/>
      <x:c r="L786" s="322">
        <x:v>2348</x:v>
      </x:c>
      <x:c r="M786" s="322"/>
      <x:c r="N786" s="322">
        <x:v>2348</x:v>
      </x:c>
      <x:c r="O786" s="322"/>
      <x:c r="P786" s="322"/>
      <x:c r="Q786" s="322"/>
      <x:c r="R786" s="322">
        <x:v>2348</x:v>
      </x:c>
      <x:c r="S786" s="322"/>
      <x:c r="T786" s="218" t="s">
        <x:v>5055</x:v>
      </x:c>
    </x:row>
    <x:row r="787" spans="1:20" s="273" customFormat="1" hidden="1" customHeight="1">
      <x:c r="A787" s="319" t="s">
        <x:v>38</x:v>
      </x:c>
      <x:c r="B787" s="295" t="s">
        <x:v>700</x:v>
      </x:c>
      <x:c r="C787" s="296" t="s">
        <x:v>4797</x:v>
      </x:c>
      <x:c r="D787" s="565">
        <x:f t="shared" si="83"/>
        <x:v>6611.8999999999996</x:v>
      </x:c>
      <x:c r="E787" s="317" t="s">
        <x:v>4182</x:v>
      </x:c>
      <x:c r="F787" s="321"/>
      <x:c r="G787" s="317" t="s">
        <x:v>4152</x:v>
      </x:c>
      <x:c r="H787" s="317" t="s">
        <x:v>3475</x:v>
      </x:c>
      <x:c r="I787" s="321"/>
      <x:c r="J787" s="317" t="s">
        <x:v>441</x:v>
      </x:c>
      <x:c r="K787" s="317"/>
      <x:c r="L787" s="322">
        <x:v>6611.8999999999996</x:v>
      </x:c>
      <x:c r="M787" s="322"/>
      <x:c r="N787" s="322">
        <x:v>6611.8999999999996</x:v>
      </x:c>
      <x:c r="O787" s="322"/>
      <x:c r="P787" s="322"/>
      <x:c r="Q787" s="322"/>
      <x:c r="R787" s="322">
        <x:v>6611.8999999999996</x:v>
      </x:c>
      <x:c r="S787" s="322"/>
      <x:c r="T787" s="218" t="s">
        <x:v>5063</x:v>
      </x:c>
    </x:row>
    <x:row r="788" spans="1:20" s="273" customFormat="1" hidden="1" customHeight="1">
      <x:c r="A788" s="319" t="s">
        <x:v>38</x:v>
      </x:c>
      <x:c r="B788" s="295" t="s">
        <x:v>4143</x:v>
      </x:c>
      <x:c r="C788" s="296" t="s">
        <x:v>6212</x:v>
      </x:c>
      <x:c r="D788" s="565">
        <x:f t="shared" si="83"/>
        <x:v>1500.2</x:v>
      </x:c>
      <x:c r="E788" s="317" t="s">
        <x:v>3185</x:v>
      </x:c>
      <x:c r="F788" s="317" t="s">
        <x:v>3207</x:v>
      </x:c>
      <x:c r="G788" s="317"/>
      <x:c r="H788" s="317"/>
      <x:c r="I788" s="317"/>
      <x:c r="J788" s="317" t="s">
        <x:v>3175</x:v>
      </x:c>
      <x:c r="K788" s="317"/>
      <x:c r="L788" s="322">
        <x:v>1500.2</x:v>
      </x:c>
      <x:c r="M788" s="322"/>
      <x:c r="N788" s="322">
        <x:v>1500.2</x:v>
      </x:c>
      <x:c r="O788" s="322"/>
      <x:c r="P788" s="322"/>
      <x:c r="Q788" s="322"/>
      <x:c r="R788" s="322">
        <x:v>1500.2</x:v>
      </x:c>
      <x:c r="S788" s="322"/>
      <x:c r="T788" s="218" t="s">
        <x:v>2965</x:v>
      </x:c>
    </x:row>
    <x:row r="789" spans="1:20" s="273" customFormat="1" hidden="1" customHeight="1">
      <x:c r="A789" s="319" t="s">
        <x:v>38</x:v>
      </x:c>
      <x:c r="B789" s="295" t="s">
        <x:v>6182</x:v>
      </x:c>
      <x:c r="C789" s="296" t="s">
        <x:v>6190</x:v>
      </x:c>
      <x:c r="D789" s="565">
        <x:f t="shared" si="83"/>
        <x:v>4205</x:v>
      </x:c>
      <x:c r="E789" s="317" t="s">
        <x:v>3182</x:v>
      </x:c>
      <x:c r="F789" s="317" t="s">
        <x:v>4202</x:v>
      </x:c>
      <x:c r="G789" s="317"/>
      <x:c r="H789" s="317"/>
      <x:c r="I789" s="317"/>
      <x:c r="J789" s="317" t="s">
        <x:v>4180</x:v>
      </x:c>
      <x:c r="K789" s="317"/>
      <x:c r="L789" s="322">
        <x:v>4205</x:v>
      </x:c>
      <x:c r="M789" s="322"/>
      <x:c r="N789" s="322">
        <x:v>4205</x:v>
      </x:c>
      <x:c r="O789" s="322"/>
      <x:c r="P789" s="322"/>
      <x:c r="Q789" s="322"/>
      <x:c r="R789" s="322">
        <x:v>4205</x:v>
      </x:c>
      <x:c r="S789" s="322"/>
      <x:c r="T789" s="218" t="s">
        <x:v>4487</x:v>
      </x:c>
    </x:row>
    <x:row r="790" spans="1:20" s="273" customFormat="1" hidden="1" customHeight="1">
      <x:c r="A790" s="319" t="s">
        <x:v>38</x:v>
      </x:c>
      <x:c r="B790" s="295" t="s">
        <x:v>3973</x:v>
      </x:c>
      <x:c r="C790" s="296" t="s">
        <x:v>4194</x:v>
      </x:c>
      <x:c r="D790" s="565">
        <x:f t="shared" si="83"/>
        <x:v>2236.6999999999998</x:v>
      </x:c>
      <x:c r="E790" s="317" t="s">
        <x:v>3182</x:v>
      </x:c>
      <x:c r="F790" s="317" t="s">
        <x:v>4202</x:v>
      </x:c>
      <x:c r="G790" s="317"/>
      <x:c r="H790" s="317"/>
      <x:c r="I790" s="317"/>
      <x:c r="J790" s="317" t="s">
        <x:v>4164</x:v>
      </x:c>
      <x:c r="K790" s="317"/>
      <x:c r="L790" s="322">
        <x:v>2236.6999999999998</x:v>
      </x:c>
      <x:c r="M790" s="322"/>
      <x:c r="N790" s="322">
        <x:v>2236.6999999999998</x:v>
      </x:c>
      <x:c r="O790" s="322"/>
      <x:c r="P790" s="322"/>
      <x:c r="Q790" s="322"/>
      <x:c r="R790" s="322">
        <x:v>2236.6999999999998</x:v>
      </x:c>
      <x:c r="S790" s="322"/>
      <x:c r="T790" s="218" t="s">
        <x:v>4487</x:v>
      </x:c>
    </x:row>
    <x:row r="791" spans="1:20" s="273" customFormat="1" hidden="1" customHeight="1">
      <x:c r="A791" s="319" t="s">
        <x:v>38</x:v>
      </x:c>
      <x:c r="B791" s="295" t="s">
        <x:v>4500</x:v>
      </x:c>
      <x:c r="C791" s="296" t="s">
        <x:v>2279</x:v>
      </x:c>
      <x:c r="D791" s="565">
        <x:f t="shared" si="83"/>
        <x:v>1746.8</x:v>
      </x:c>
      <x:c r="E791" s="317" t="s">
        <x:v>2208</x:v>
      </x:c>
      <x:c r="F791" s="317" t="s">
        <x:v>2176</x:v>
      </x:c>
      <x:c r="G791" s="317" t="s">
        <x:v>2208</x:v>
      </x:c>
      <x:c r="H791" s="317"/>
      <x:c r="I791" s="317" t="s">
        <x:v>6221</x:v>
      </x:c>
      <x:c r="J791" s="321"/>
      <x:c r="K791" s="321"/>
      <x:c r="L791" s="322">
        <x:v>1746.8</x:v>
      </x:c>
      <x:c r="M791" s="322"/>
      <x:c r="N791" s="322">
        <x:v>1746.8</x:v>
      </x:c>
      <x:c r="O791" s="322"/>
      <x:c r="P791" s="322"/>
      <x:c r="Q791" s="322"/>
      <x:c r="R791" s="322">
        <x:v>1746.8</x:v>
      </x:c>
      <x:c r="S791" s="322"/>
      <x:c r="T791" s="218" t="s">
        <x:v>5055</x:v>
      </x:c>
    </x:row>
    <x:row r="792" spans="1:20" s="273" customFormat="1" hidden="1" customHeight="1">
      <x:c r="A792" s="319" t="s">
        <x:v>38</x:v>
      </x:c>
      <x:c r="B792" s="295" t="s">
        <x:v>4839</x:v>
      </x:c>
      <x:c r="C792" s="296" t="s">
        <x:v>6175</x:v>
      </x:c>
      <x:c r="D792" s="565">
        <x:f t="shared" si="83"/>
        <x:v>1500.4000000000001</x:v>
      </x:c>
      <x:c r="E792" s="317" t="s">
        <x:v>2211</x:v>
      </x:c>
      <x:c r="F792" s="317" t="s">
        <x:v>4492</x:v>
      </x:c>
      <x:c r="G792" s="317"/>
      <x:c r="H792" s="317"/>
      <x:c r="I792" s="317"/>
      <x:c r="J792" s="317" t="s">
        <x:v>3206</x:v>
      </x:c>
      <x:c r="K792" s="317"/>
      <x:c r="L792" s="322">
        <x:v>1500.4000000000001</x:v>
      </x:c>
      <x:c r="M792" s="322"/>
      <x:c r="N792" s="322">
        <x:v>1500.4000000000001</x:v>
      </x:c>
      <x:c r="O792" s="322"/>
      <x:c r="P792" s="322"/>
      <x:c r="Q792" s="322"/>
      <x:c r="R792" s="322">
        <x:v>1500.4000000000001</x:v>
      </x:c>
      <x:c r="S792" s="322"/>
      <x:c r="T792" s="218" t="s">
        <x:v>2245</x:v>
      </x:c>
    </x:row>
    <x:row r="793" spans="1:20" s="273" customFormat="1" hidden="1" customHeight="1">
      <x:c r="A793" s="319" t="s">
        <x:v>38</x:v>
      </x:c>
      <x:c r="B793" s="295" t="s">
        <x:v>4517</x:v>
      </x:c>
      <x:c r="C793" s="296" t="s">
        <x:v>2236</x:v>
      </x:c>
      <x:c r="D793" s="565">
        <x:f t="shared" si="83"/>
        <x:v>3934.3000000000002</x:v>
      </x:c>
      <x:c r="E793" s="298" t="s">
        <x:v>2160</x:v>
      </x:c>
      <x:c r="F793" s="298" t="s">
        <x:v>2183</x:v>
      </x:c>
      <x:c r="G793" s="317" t="s">
        <x:v>3569</x:v>
      </x:c>
      <x:c r="H793" s="298" t="s">
        <x:v>2160</x:v>
      </x:c>
      <x:c r="I793" s="317" t="s">
        <x:v>5079</x:v>
      </x:c>
      <x:c r="J793" s="317" t="s">
        <x:v>3569</x:v>
      </x:c>
      <x:c r="K793" s="321"/>
      <x:c r="L793" s="566">
        <x:v>3934.3000000000002</x:v>
      </x:c>
      <x:c r="M793" s="567"/>
      <x:c r="N793" s="566">
        <x:v>3934.3000000000002</x:v>
      </x:c>
      <x:c r="O793" s="566"/>
      <x:c r="P793" s="567"/>
      <x:c r="Q793" s="570"/>
      <x:c r="R793" s="566">
        <x:v>3934.3000000000002</x:v>
      </x:c>
      <x:c r="S793" s="567"/>
      <x:c r="T793" s="217" t="s">
        <x:v>2971</x:v>
      </x:c>
    </x:row>
    <x:row r="794" spans="1:20" s="273" customFormat="1" hidden="1" customHeight="1">
      <x:c r="A794" s="319" t="s">
        <x:v>38</x:v>
      </x:c>
      <x:c r="B794" s="295" t="s">
        <x:v>4225</x:v>
      </x:c>
      <x:c r="C794" s="296" t="s">
        <x:v>7554</x:v>
      </x:c>
      <x:c r="D794" s="565">
        <x:v>3308.6999999999998</x:v>
      </x:c>
      <x:c r="E794" s="317" t="s">
        <x:v>3153</x:v>
      </x:c>
      <x:c r="F794" s="317" t="s">
        <x:v>1174</x:v>
      </x:c>
      <x:c r="G794" s="317" t="s">
        <x:v>3153</x:v>
      </x:c>
      <x:c r="H794" s="317" t="s">
        <x:v>3153</x:v>
      </x:c>
      <x:c r="I794" s="317"/>
      <x:c r="J794" s="317" t="s">
        <x:v>5881</x:v>
      </x:c>
      <x:c r="K794" s="321"/>
      <x:c r="L794" s="322">
        <x:v>3308.6999999999998</x:v>
      </x:c>
      <x:c r="M794" s="322"/>
      <x:c r="N794" s="322">
        <x:v>3308.6999999999998</x:v>
      </x:c>
      <x:c r="O794" s="322"/>
      <x:c r="P794" s="322"/>
      <x:c r="Q794" s="570"/>
      <x:c r="R794" s="322">
        <x:v>3308.6999999999998</x:v>
      </x:c>
      <x:c r="S794" s="322"/>
      <x:c r="T794" s="218" t="s">
        <x:v>2467</x:v>
      </x:c>
    </x:row>
    <x:row r="795" spans="1:20" s="273" customFormat="1" hidden="1" customHeight="1">
      <x:c r="A795" s="319" t="s">
        <x:v>38</x:v>
      </x:c>
      <x:c r="B795" s="295" t="s">
        <x:v>4183</x:v>
      </x:c>
      <x:c r="C795" s="296" t="s">
        <x:v>4209</x:v>
      </x:c>
      <x:c r="D795" s="565">
        <x:f>IF(SUM(K795:M795)=SUM(N795:O795),SUM(K795:M795),"오답")</x:f>
        <x:v>1346.8</x:v>
      </x:c>
      <x:c r="E795" s="317" t="s">
        <x:v>3185</x:v>
      </x:c>
      <x:c r="F795" s="317" t="s">
        <x:v>4123</x:v>
      </x:c>
      <x:c r="G795" s="317"/>
      <x:c r="H795" s="317"/>
      <x:c r="I795" s="317"/>
      <x:c r="J795" s="317" t="s">
        <x:v>3232</x:v>
      </x:c>
      <x:c r="K795" s="317"/>
      <x:c r="L795" s="269">
        <x:v>1346.8</x:v>
      </x:c>
      <x:c r="M795" s="322"/>
      <x:c r="N795" s="269">
        <x:v>1346.8</x:v>
      </x:c>
      <x:c r="O795" s="269"/>
      <x:c r="P795" s="322"/>
      <x:c r="Q795" s="570"/>
      <x:c r="R795" s="269">
        <x:v>1346.8</x:v>
      </x:c>
      <x:c r="S795" s="322"/>
      <x:c r="T795" s="218" t="s">
        <x:v>2981</x:v>
      </x:c>
    </x:row>
    <x:row r="796" spans="1:20" s="273" customFormat="1" hidden="1" customHeight="1">
      <x:c r="A796" s="319" t="s">
        <x:v>38</x:v>
      </x:c>
      <x:c r="B796" s="295" t="s">
        <x:v>2635</x:v>
      </x:c>
      <x:c r="C796" s="296" t="s">
        <x:v>4184</x:v>
      </x:c>
      <x:c r="D796" s="565">
        <x:v>2949.5</x:v>
      </x:c>
      <x:c r="E796" s="317" t="s">
        <x:v>355</x:v>
      </x:c>
      <x:c r="F796" s="317" t="s">
        <x:v>2186</x:v>
      </x:c>
      <x:c r="G796" s="317" t="s">
        <x:v>355</x:v>
      </x:c>
      <x:c r="H796" s="317" t="s">
        <x:v>355</x:v>
      </x:c>
      <x:c r="I796" s="317"/>
      <x:c r="J796" s="317" t="s">
        <x:v>3186</x:v>
      </x:c>
      <x:c r="K796" s="317"/>
      <x:c r="L796" s="322">
        <x:v>2949.5</x:v>
      </x:c>
      <x:c r="M796" s="322"/>
      <x:c r="N796" s="322">
        <x:v>2949.5</x:v>
      </x:c>
      <x:c r="O796" s="322"/>
      <x:c r="P796" s="322"/>
      <x:c r="Q796" s="570"/>
      <x:c r="R796" s="322">
        <x:v>2949.5</x:v>
      </x:c>
      <x:c r="S796" s="322"/>
      <x:c r="T796" s="218" t="s">
        <x:v>3946</x:v>
      </x:c>
    </x:row>
    <x:row r="797" spans="1:20" s="273" customFormat="1" hidden="1" customHeight="1">
      <x:c r="A797" s="319" t="s">
        <x:v>38</x:v>
      </x:c>
      <x:c r="B797" s="295" t="s">
        <x:v>2710</x:v>
      </x:c>
      <x:c r="C797" s="296" t="s">
        <x:v>6223</x:v>
      </x:c>
      <x:c r="D797" s="565">
        <x:v>2320.0999999999999</x:v>
      </x:c>
      <x:c r="E797" s="317" t="s">
        <x:v>3122</x:v>
      </x:c>
      <x:c r="F797" s="317" t="s">
        <x:v>2186</x:v>
      </x:c>
      <x:c r="G797" s="317" t="s">
        <x:v>3122</x:v>
      </x:c>
      <x:c r="H797" s="317" t="s">
        <x:v>3122</x:v>
      </x:c>
      <x:c r="I797" s="317"/>
      <x:c r="J797" s="317" t="s">
        <x:v>4129</x:v>
      </x:c>
      <x:c r="K797" s="317"/>
      <x:c r="L797" s="322">
        <x:v>2320.0999999999999</x:v>
      </x:c>
      <x:c r="M797" s="322"/>
      <x:c r="N797" s="322">
        <x:v>2320.0999999999999</x:v>
      </x:c>
      <x:c r="O797" s="322"/>
      <x:c r="P797" s="322"/>
      <x:c r="Q797" s="570"/>
      <x:c r="R797" s="322">
        <x:v>2320.0999999999999</x:v>
      </x:c>
      <x:c r="S797" s="322"/>
      <x:c r="T797" s="218" t="s">
        <x:v>3946</x:v>
      </x:c>
    </x:row>
    <x:row r="798" spans="1:20" s="273" customFormat="1" hidden="1" customHeight="1">
      <x:c r="A798" s="319" t="s">
        <x:v>38</x:v>
      </x:c>
      <x:c r="B798" s="295" t="s">
        <x:v>4176</x:v>
      </x:c>
      <x:c r="C798" s="296" t="s">
        <x:v>6167</x:v>
      </x:c>
      <x:c r="D798" s="565">
        <x:f>IF(SUM(K798:M798)=SUM(N798:O798),SUM(K798:M798),"오답")</x:f>
        <x:v>2001.7</x:v>
      </x:c>
      <x:c r="E798" s="317" t="s">
        <x:v>3185</x:v>
      </x:c>
      <x:c r="F798" s="317" t="s">
        <x:v>3207</x:v>
      </x:c>
      <x:c r="G798" s="317"/>
      <x:c r="H798" s="317"/>
      <x:c r="I798" s="317" t="s">
        <x:v>6024</x:v>
      </x:c>
      <x:c r="J798" s="317" t="s">
        <x:v>3175</x:v>
      </x:c>
      <x:c r="K798" s="317"/>
      <x:c r="L798" s="322">
        <x:v>2001.7</x:v>
      </x:c>
      <x:c r="M798" s="322"/>
      <x:c r="N798" s="322">
        <x:v>2001.7</x:v>
      </x:c>
      <x:c r="O798" s="322"/>
      <x:c r="P798" s="322"/>
      <x:c r="Q798" s="570"/>
      <x:c r="R798" s="322">
        <x:v>2001.7</x:v>
      </x:c>
      <x:c r="S798" s="322"/>
      <x:c r="T798" s="218" t="s">
        <x:v>2965</x:v>
      </x:c>
    </x:row>
    <x:row r="799" spans="1:20" s="273" customFormat="1" hidden="1" customHeight="1">
      <x:c r="A799" s="319" t="s">
        <x:v>38</x:v>
      </x:c>
      <x:c r="B799" s="295" t="s">
        <x:v>5081</x:v>
      </x:c>
      <x:c r="C799" s="296" t="s">
        <x:v>439</x:v>
      </x:c>
      <x:c r="D799" s="565">
        <x:f>IF(SUM(K799:M799)=SUM(N799:O799),SUM(K799:M799),"오답")</x:f>
        <x:v>1506.2</x:v>
      </x:c>
      <x:c r="E799" s="317" t="s">
        <x:v>2208</x:v>
      </x:c>
      <x:c r="F799" s="317" t="s">
        <x:v>2176</x:v>
      </x:c>
      <x:c r="G799" s="317" t="s">
        <x:v>2208</x:v>
      </x:c>
      <x:c r="H799" s="317"/>
      <x:c r="I799" s="317" t="s">
        <x:v>6703</x:v>
      </x:c>
      <x:c r="J799" s="321"/>
      <x:c r="K799" s="321"/>
      <x:c r="L799" s="322">
        <x:v>1506.2</x:v>
      </x:c>
      <x:c r="M799" s="322"/>
      <x:c r="N799" s="322">
        <x:v>1506.2</x:v>
      </x:c>
      <x:c r="O799" s="322"/>
      <x:c r="P799" s="322"/>
      <x:c r="Q799" s="570"/>
      <x:c r="R799" s="322">
        <x:v>1506.2</x:v>
      </x:c>
      <x:c r="S799" s="322"/>
      <x:c r="T799" s="218" t="s">
        <x:v>5055</x:v>
      </x:c>
    </x:row>
    <x:row r="800" spans="1:20" s="273" customFormat="1" hidden="1" customHeight="1">
      <x:c r="A800" s="319" t="s">
        <x:v>38</x:v>
      </x:c>
      <x:c r="B800" s="295" t="s">
        <x:v>2454</x:v>
      </x:c>
      <x:c r="C800" s="296" t="s">
        <x:v>6176</x:v>
      </x:c>
      <x:c r="D800" s="565">
        <x:f>IF(SUM(K800:M800)=SUM(N800:O800),SUM(K800:M800),"오답")</x:f>
        <x:v>4278</x:v>
      </x:c>
      <x:c r="E800" s="317" t="s">
        <x:v>2211</x:v>
      </x:c>
      <x:c r="F800" s="317" t="s">
        <x:v>3181</x:v>
      </x:c>
      <x:c r="G800" s="317"/>
      <x:c r="H800" s="317"/>
      <x:c r="I800" s="317" t="s">
        <x:v>6035</x:v>
      </x:c>
      <x:c r="J800" s="317" t="s">
        <x:v>3206</x:v>
      </x:c>
      <x:c r="K800" s="317"/>
      <x:c r="L800" s="322">
        <x:v>4278</x:v>
      </x:c>
      <x:c r="M800" s="322"/>
      <x:c r="N800" s="322">
        <x:v>4278</x:v>
      </x:c>
      <x:c r="O800" s="570"/>
      <x:c r="P800" s="322"/>
      <x:c r="Q800" s="570"/>
      <x:c r="R800" s="322">
        <x:v>4278</x:v>
      </x:c>
      <x:c r="S800" s="570"/>
      <x:c r="T800" s="218"/>
    </x:row>
    <x:row r="801" spans="1:20" s="273" customFormat="1" hidden="1" customHeight="1">
      <x:c r="A801" s="319" t="s">
        <x:v>38</x:v>
      </x:c>
      <x:c r="B801" s="295" t="s">
        <x:v>5208</x:v>
      </x:c>
      <x:c r="C801" s="296" t="s">
        <x:v>5210</x:v>
      </x:c>
      <x:c r="D801" s="565">
        <x:f>IF(SUM(K801:M801)=SUM(N801:O801),SUM(K801:M801),"오답")</x:f>
        <x:v>2007.8</x:v>
      </x:c>
      <x:c r="E801" s="298" t="s">
        <x:v>2160</x:v>
      </x:c>
      <x:c r="F801" s="317" t="s">
        <x:v>3569</x:v>
      </x:c>
      <x:c r="G801" s="317" t="s">
        <x:v>3569</x:v>
      </x:c>
      <x:c r="H801" s="298" t="s">
        <x:v>2160</x:v>
      </x:c>
      <x:c r="I801" s="317" t="s">
        <x:v>6715</x:v>
      </x:c>
      <x:c r="J801" s="317" t="s">
        <x:v>3569</x:v>
      </x:c>
      <x:c r="K801" s="298"/>
      <x:c r="L801" s="334">
        <x:v>2007.8</x:v>
      </x:c>
      <x:c r="M801" s="334"/>
      <x:c r="N801" s="269">
        <x:v>2007.8</x:v>
      </x:c>
      <x:c r="O801" s="269"/>
      <x:c r="P801" s="269"/>
      <x:c r="Q801" s="334"/>
      <x:c r="R801" s="269">
        <x:v>2007.8</x:v>
      </x:c>
      <x:c r="S801" s="334"/>
      <x:c r="T801" s="217" t="s">
        <x:v>2971</x:v>
      </x:c>
    </x:row>
    <x:row r="802" spans="1:20" s="273" customFormat="1" hidden="1" customHeight="1">
      <x:c r="A802" s="319" t="s">
        <x:v>38</x:v>
      </x:c>
      <x:c r="B802" s="295" t="s">
        <x:v>4820</x:v>
      </x:c>
      <x:c r="C802" s="296" t="s">
        <x:v>6179</x:v>
      </x:c>
      <x:c r="D802" s="565">
        <x:f>IF(SUM(K802:M802)=SUM(N802:O802),SUM(K802:M802),"오답")</x:f>
        <x:v>2451</x:v>
      </x:c>
      <x:c r="E802" s="317" t="s">
        <x:v>3185</x:v>
      </x:c>
      <x:c r="F802" s="317" t="s">
        <x:v>3207</x:v>
      </x:c>
      <x:c r="G802" s="317"/>
      <x:c r="H802" s="317"/>
      <x:c r="I802" s="317" t="s">
        <x:v>6018</x:v>
      </x:c>
      <x:c r="J802" s="317" t="s">
        <x:v>3175</x:v>
      </x:c>
      <x:c r="K802" s="317"/>
      <x:c r="L802" s="322">
        <x:v>2451</x:v>
      </x:c>
      <x:c r="M802" s="322"/>
      <x:c r="N802" s="322">
        <x:v>2451</x:v>
      </x:c>
      <x:c r="O802" s="322"/>
      <x:c r="P802" s="322"/>
      <x:c r="Q802" s="322"/>
      <x:c r="R802" s="322">
        <x:v>2451</x:v>
      </x:c>
      <x:c r="S802" s="322"/>
      <x:c r="T802" s="218" t="s">
        <x:v>2965</x:v>
      </x:c>
    </x:row>
    <x:row r="803" spans="1:20" s="273" customFormat="1" hidden="1" customHeight="1">
      <x:c r="A803" s="319" t="s">
        <x:v>38</x:v>
      </x:c>
      <x:c r="B803" s="295" t="s">
        <x:v>5214</x:v>
      </x:c>
      <x:c r="C803" s="296" t="s">
        <x:v>3208</x:v>
      </x:c>
      <x:c r="D803" s="565">
        <x:v>2948.0999999999999</x:v>
      </x:c>
      <x:c r="E803" s="317" t="s">
        <x:v>3153</x:v>
      </x:c>
      <x:c r="F803" s="317" t="s">
        <x:v>1174</x:v>
      </x:c>
      <x:c r="G803" s="317" t="s">
        <x:v>3153</x:v>
      </x:c>
      <x:c r="H803" s="317" t="s">
        <x:v>3153</x:v>
      </x:c>
      <x:c r="I803" s="317"/>
      <x:c r="J803" s="321"/>
      <x:c r="K803" s="321"/>
      <x:c r="L803" s="322">
        <x:v>2948.0999999999999</x:v>
      </x:c>
      <x:c r="M803" s="322"/>
      <x:c r="N803" s="322">
        <x:v>2948.0999999999999</x:v>
      </x:c>
      <x:c r="O803" s="322"/>
      <x:c r="P803" s="322"/>
      <x:c r="Q803" s="570"/>
      <x:c r="R803" s="322">
        <x:v>2948.0999999999999</x:v>
      </x:c>
      <x:c r="S803" s="322"/>
      <x:c r="T803" s="218" t="s">
        <x:v>2467</x:v>
      </x:c>
    </x:row>
    <x:row r="804" spans="1:20" s="273" customFormat="1" hidden="1" customHeight="1">
      <x:c r="A804" s="319" t="s">
        <x:v>38</x:v>
      </x:c>
      <x:c r="B804" s="295" t="s">
        <x:v>4149</x:v>
      </x:c>
      <x:c r="C804" s="296" t="s">
        <x:v>4127</x:v>
      </x:c>
      <x:c r="D804" s="565">
        <x:f t="shared" ref="D804:D816" si="84">IF(SUM(K804:M804)=SUM(N804:O804),SUM(K804:M804),"오답")</x:f>
        <x:v>2831.3000000000002</x:v>
      </x:c>
      <x:c r="E804" s="317" t="s">
        <x:v>3185</x:v>
      </x:c>
      <x:c r="F804" s="317" t="s">
        <x:v>4123</x:v>
      </x:c>
      <x:c r="G804" s="317"/>
      <x:c r="H804" s="317"/>
      <x:c r="I804" s="317" t="s">
        <x:v>2989</x:v>
      </x:c>
      <x:c r="J804" s="317" t="s">
        <x:v>3232</x:v>
      </x:c>
      <x:c r="K804" s="317"/>
      <x:c r="L804" s="269">
        <x:v>2831.3000000000002</x:v>
      </x:c>
      <x:c r="M804" s="322"/>
      <x:c r="N804" s="269">
        <x:v>2831.3000000000002</x:v>
      </x:c>
      <x:c r="O804" s="269"/>
      <x:c r="P804" s="322"/>
      <x:c r="Q804" s="570"/>
      <x:c r="R804" s="269">
        <x:v>2831.3000000000002</x:v>
      </x:c>
      <x:c r="S804" s="322"/>
      <x:c r="T804" s="218" t="s">
        <x:v>2981</x:v>
      </x:c>
    </x:row>
    <x:row r="805" spans="1:20" s="273" customFormat="1" hidden="1" customHeight="1">
      <x:c r="A805" s="319" t="s">
        <x:v>38</x:v>
      </x:c>
      <x:c r="B805" s="295" t="s">
        <x:v>4168</x:v>
      </x:c>
      <x:c r="C805" s="296" t="s">
        <x:v>6160</x:v>
      </x:c>
      <x:c r="D805" s="565">
        <x:f t="shared" si="84"/>
        <x:v>2100.0999999999999</x:v>
      </x:c>
      <x:c r="E805" s="317" t="s">
        <x:v>3185</x:v>
      </x:c>
      <x:c r="F805" s="317" t="s">
        <x:v>4123</x:v>
      </x:c>
      <x:c r="G805" s="317"/>
      <x:c r="H805" s="317"/>
      <x:c r="I805" s="317" t="s">
        <x:v>6054</x:v>
      </x:c>
      <x:c r="J805" s="317" t="s">
        <x:v>3232</x:v>
      </x:c>
      <x:c r="K805" s="317"/>
      <x:c r="L805" s="322">
        <x:v>2100.0999999999999</x:v>
      </x:c>
      <x:c r="M805" s="322"/>
      <x:c r="N805" s="322">
        <x:v>2100.0999999999999</x:v>
      </x:c>
      <x:c r="O805" s="322"/>
      <x:c r="P805" s="322"/>
      <x:c r="Q805" s="570"/>
      <x:c r="R805" s="322">
        <x:v>2100.0999999999999</x:v>
      </x:c>
      <x:c r="S805" s="322"/>
      <x:c r="T805" s="218" t="s">
        <x:v>2968</x:v>
      </x:c>
    </x:row>
    <x:row r="806" spans="1:20" s="273" customFormat="1" hidden="1" customHeight="1">
      <x:c r="A806" s="319" t="s">
        <x:v>38</x:v>
      </x:c>
      <x:c r="B806" s="295" t="s">
        <x:v>4150</x:v>
      </x:c>
      <x:c r="C806" s="296" t="s">
        <x:v>4121</x:v>
      </x:c>
      <x:c r="D806" s="565">
        <x:f t="shared" si="84"/>
        <x:v>3973.8000000000002</x:v>
      </x:c>
      <x:c r="E806" s="317" t="s">
        <x:v>2214</x:v>
      </x:c>
      <x:c r="F806" s="317" t="s">
        <x:v>3126</x:v>
      </x:c>
      <x:c r="G806" s="317"/>
      <x:c r="H806" s="317"/>
      <x:c r="I806" s="317" t="s">
        <x:v>3007</x:v>
      </x:c>
      <x:c r="J806" s="317" t="s">
        <x:v>3187</x:v>
      </x:c>
      <x:c r="K806" s="317"/>
      <x:c r="L806" s="322">
        <x:v>3973.8000000000002</x:v>
      </x:c>
      <x:c r="M806" s="322"/>
      <x:c r="N806" s="322">
        <x:v>3973.8000000000002</x:v>
      </x:c>
      <x:c r="O806" s="322"/>
      <x:c r="P806" s="322"/>
      <x:c r="Q806" s="570"/>
      <x:c r="R806" s="322">
        <x:v>3973.8000000000002</x:v>
      </x:c>
      <x:c r="S806" s="322"/>
      <x:c r="T806" s="218" t="s">
        <x:v>2505</x:v>
      </x:c>
    </x:row>
    <x:row r="807" spans="1:20" s="273" customFormat="1" hidden="1" customHeight="1">
      <x:c r="A807" s="319" t="s">
        <x:v>38</x:v>
      </x:c>
      <x:c r="B807" s="295" t="s">
        <x:v>375</x:v>
      </x:c>
      <x:c r="C807" s="296" t="s">
        <x:v>4142</x:v>
      </x:c>
      <x:c r="D807" s="565">
        <x:f t="shared" si="84"/>
        <x:v>2779.6999999999998</x:v>
      </x:c>
      <x:c r="E807" s="317" t="s">
        <x:v>3182</x:v>
      </x:c>
      <x:c r="F807" s="317" t="s">
        <x:v>4202</x:v>
      </x:c>
      <x:c r="G807" s="317"/>
      <x:c r="H807" s="317"/>
      <x:c r="I807" s="317"/>
      <x:c r="J807" s="317" t="s">
        <x:v>3191</x:v>
      </x:c>
      <x:c r="K807" s="317"/>
      <x:c r="L807" s="322">
        <x:v>2779.6999999999998</x:v>
      </x:c>
      <x:c r="M807" s="322"/>
      <x:c r="N807" s="322">
        <x:v>2779.6999999999998</x:v>
      </x:c>
      <x:c r="O807" s="322"/>
      <x:c r="P807" s="322"/>
      <x:c r="Q807" s="570"/>
      <x:c r="R807" s="322">
        <x:v>2779.6999999999998</x:v>
      </x:c>
      <x:c r="S807" s="322"/>
      <x:c r="T807" s="218" t="s">
        <x:v>4487</x:v>
      </x:c>
    </x:row>
    <x:row r="808" spans="1:20" s="273" customFormat="1" hidden="1" customHeight="1">
      <x:c r="A808" s="319" t="s">
        <x:v>38</x:v>
      </x:c>
      <x:c r="B808" s="295" t="s">
        <x:v>444</x:v>
      </x:c>
      <x:c r="C808" s="296" t="s">
        <x:v>4101</x:v>
      </x:c>
      <x:c r="D808" s="565">
        <x:f t="shared" si="84"/>
        <x:v>1974.2</x:v>
      </x:c>
      <x:c r="E808" s="298" t="s">
        <x:v>2160</x:v>
      </x:c>
      <x:c r="F808" s="317" t="s">
        <x:v>3569</x:v>
      </x:c>
      <x:c r="G808" s="317" t="s">
        <x:v>3569</x:v>
      </x:c>
      <x:c r="H808" s="298" t="s">
        <x:v>2160</x:v>
      </x:c>
      <x:c r="I808" s="317" t="s">
        <x:v>6715</x:v>
      </x:c>
      <x:c r="J808" s="317" t="s">
        <x:v>3569</x:v>
      </x:c>
      <x:c r="K808" s="298"/>
      <x:c r="L808" s="334">
        <x:v>1974.2</x:v>
      </x:c>
      <x:c r="M808" s="334"/>
      <x:c r="N808" s="269">
        <x:v>1974.2</x:v>
      </x:c>
      <x:c r="O808" s="269"/>
      <x:c r="P808" s="269"/>
      <x:c r="Q808" s="571"/>
      <x:c r="R808" s="269">
        <x:v>1974.2</x:v>
      </x:c>
      <x:c r="S808" s="334"/>
      <x:c r="T808" s="217" t="s">
        <x:v>3042</x:v>
      </x:c>
    </x:row>
    <x:row r="809" spans="1:20" s="273" customFormat="1" hidden="1" customHeight="1">
      <x:c r="A809" s="319" t="s">
        <x:v>38</x:v>
      </x:c>
      <x:c r="B809" s="295" t="s">
        <x:v>7310</x:v>
      </x:c>
      <x:c r="C809" s="296" t="s">
        <x:v>2414</x:v>
      </x:c>
      <x:c r="D809" s="565">
        <x:f t="shared" si="84"/>
        <x:v>2057.3000000000002</x:v>
      </x:c>
      <x:c r="E809" s="298" t="s">
        <x:v>2160</x:v>
      </x:c>
      <x:c r="F809" s="317" t="s">
        <x:v>3569</x:v>
      </x:c>
      <x:c r="G809" s="317" t="s">
        <x:v>3569</x:v>
      </x:c>
      <x:c r="H809" s="298" t="s">
        <x:v>2160</x:v>
      </x:c>
      <x:c r="I809" s="317" t="s">
        <x:v>6715</x:v>
      </x:c>
      <x:c r="J809" s="317" t="s">
        <x:v>3569</x:v>
      </x:c>
      <x:c r="K809" s="298"/>
      <x:c r="L809" s="334">
        <x:v>2057.3000000000002</x:v>
      </x:c>
      <x:c r="M809" s="334"/>
      <x:c r="N809" s="269">
        <x:v>2057.3000000000002</x:v>
      </x:c>
      <x:c r="O809" s="269"/>
      <x:c r="P809" s="269"/>
      <x:c r="Q809" s="571"/>
      <x:c r="R809" s="269">
        <x:v>2057.3000000000002</x:v>
      </x:c>
      <x:c r="S809" s="334"/>
      <x:c r="T809" s="217" t="s">
        <x:v>3042</x:v>
      </x:c>
    </x:row>
    <x:row r="810" spans="1:20" s="273" customFormat="1" hidden="1" customHeight="1">
      <x:c r="A810" s="319" t="s">
        <x:v>38</x:v>
      </x:c>
      <x:c r="B810" s="295" t="s">
        <x:v>428</x:v>
      </x:c>
      <x:c r="C810" s="296" t="s">
        <x:v>425</x:v>
      </x:c>
      <x:c r="D810" s="565">
        <x:f t="shared" si="84"/>
        <x:v>9604.6000000000004</x:v>
      </x:c>
      <x:c r="E810" s="298" t="s">
        <x:v>2209</x:v>
      </x:c>
      <x:c r="F810" s="298" t="s">
        <x:v>2183</x:v>
      </x:c>
      <x:c r="G810" s="317" t="s">
        <x:v>3569</x:v>
      </x:c>
      <x:c r="H810" s="298" t="s">
        <x:v>2209</x:v>
      </x:c>
      <x:c r="I810" s="317" t="s">
        <x:v>5079</x:v>
      </x:c>
      <x:c r="J810" s="317" t="s">
        <x:v>3569</x:v>
      </x:c>
      <x:c r="K810" s="321"/>
      <x:c r="L810" s="566">
        <x:v>9604.6000000000004</x:v>
      </x:c>
      <x:c r="M810" s="567"/>
      <x:c r="N810" s="566">
        <x:v>9604.6000000000004</x:v>
      </x:c>
      <x:c r="O810" s="566"/>
      <x:c r="P810" s="567"/>
      <x:c r="Q810" s="570"/>
      <x:c r="R810" s="566">
        <x:v>9604.6000000000004</x:v>
      </x:c>
      <x:c r="S810" s="567"/>
      <x:c r="T810" s="217" t="s">
        <x:v>2971</x:v>
      </x:c>
    </x:row>
    <x:row r="811" spans="1:20" s="273" customFormat="1" hidden="1" customHeight="1">
      <x:c r="A811" s="319" t="s">
        <x:v>38</x:v>
      </x:c>
      <x:c r="B811" s="295" t="s">
        <x:v>3968</x:v>
      </x:c>
      <x:c r="C811" s="296" t="s">
        <x:v>2191</x:v>
      </x:c>
      <x:c r="D811" s="565">
        <x:f t="shared" si="84"/>
        <x:v>3275.9000000000001</x:v>
      </x:c>
      <x:c r="E811" s="298" t="s">
        <x:v>2209</x:v>
      </x:c>
      <x:c r="F811" s="298" t="s">
        <x:v>2183</x:v>
      </x:c>
      <x:c r="G811" s="317" t="s">
        <x:v>3569</x:v>
      </x:c>
      <x:c r="H811" s="298" t="s">
        <x:v>2209</x:v>
      </x:c>
      <x:c r="I811" s="317" t="s">
        <x:v>5079</x:v>
      </x:c>
      <x:c r="J811" s="317" t="s">
        <x:v>3569</x:v>
      </x:c>
      <x:c r="K811" s="321"/>
      <x:c r="L811" s="566">
        <x:v>3275.9000000000001</x:v>
      </x:c>
      <x:c r="M811" s="567"/>
      <x:c r="N811" s="566">
        <x:v>3275.9000000000001</x:v>
      </x:c>
      <x:c r="O811" s="566"/>
      <x:c r="P811" s="567"/>
      <x:c r="Q811" s="570"/>
      <x:c r="R811" s="566">
        <x:v>3275.9000000000001</x:v>
      </x:c>
      <x:c r="S811" s="567"/>
      <x:c r="T811" s="217" t="s">
        <x:v>2971</x:v>
      </x:c>
    </x:row>
    <x:row r="812" spans="1:20" s="273" customFormat="1" hidden="1" customHeight="1">
      <x:c r="A812" s="319" t="s">
        <x:v>38</x:v>
      </x:c>
      <x:c r="B812" s="295" t="s">
        <x:v>4185</x:v>
      </x:c>
      <x:c r="C812" s="296" t="s">
        <x:v>4211</x:v>
      </x:c>
      <x:c r="D812" s="565">
        <x:f t="shared" si="84"/>
        <x:v>1502.9000000000001</x:v>
      </x:c>
      <x:c r="E812" s="317" t="s">
        <x:v>3185</x:v>
      </x:c>
      <x:c r="F812" s="317" t="s">
        <x:v>3207</x:v>
      </x:c>
      <x:c r="G812" s="317"/>
      <x:c r="H812" s="317"/>
      <x:c r="I812" s="317" t="s">
        <x:v>6024</x:v>
      </x:c>
      <x:c r="J812" s="317" t="s">
        <x:v>3175</x:v>
      </x:c>
      <x:c r="K812" s="317"/>
      <x:c r="L812" s="322">
        <x:v>1502.9000000000001</x:v>
      </x:c>
      <x:c r="M812" s="322"/>
      <x:c r="N812" s="322">
        <x:v>1502.9000000000001</x:v>
      </x:c>
      <x:c r="O812" s="322"/>
      <x:c r="P812" s="322"/>
      <x:c r="Q812" s="570"/>
      <x:c r="R812" s="322">
        <x:v>1502.9000000000001</x:v>
      </x:c>
      <x:c r="S812" s="322"/>
      <x:c r="T812" s="218" t="s">
        <x:v>2965</x:v>
      </x:c>
    </x:row>
    <x:row r="813" spans="1:20" s="273" customFormat="1" hidden="1" customHeight="1">
      <x:c r="A813" s="319" t="s">
        <x:v>38</x:v>
      </x:c>
      <x:c r="B813" s="295" t="s">
        <x:v>4455</x:v>
      </x:c>
      <x:c r="C813" s="296" t="s">
        <x:v>1757</x:v>
      </x:c>
      <x:c r="D813" s="565">
        <x:f t="shared" si="84"/>
        <x:v>6136</x:v>
      </x:c>
      <x:c r="E813" s="317" t="s">
        <x:v>1090</x:v>
      </x:c>
      <x:c r="F813" s="317" t="s">
        <x:v>5179</x:v>
      </x:c>
      <x:c r="G813" s="321"/>
      <x:c r="H813" s="321"/>
      <x:c r="I813" s="321"/>
      <x:c r="J813" s="317" t="s">
        <x:v>2365</x:v>
      </x:c>
      <x:c r="K813" s="321"/>
      <x:c r="L813" s="322"/>
      <x:c r="M813" s="322">
        <x:v>6136</x:v>
      </x:c>
      <x:c r="N813" s="322"/>
      <x:c r="O813" s="322">
        <x:v>6136</x:v>
      </x:c>
      <x:c r="P813" s="322"/>
      <x:c r="Q813" s="570"/>
      <x:c r="R813" s="322">
        <x:v>6136</x:v>
      </x:c>
      <x:c r="S813" s="322"/>
      <x:c r="T813" s="218" t="s">
        <x:v>2201</x:v>
      </x:c>
    </x:row>
    <x:row r="814" spans="1:20" s="273" customFormat="1" hidden="1" customHeight="1">
      <x:c r="A814" s="319" t="s">
        <x:v>38</x:v>
      </x:c>
      <x:c r="B814" s="295" t="s">
        <x:v>5231</x:v>
      </x:c>
      <x:c r="C814" s="296" t="s">
        <x:v>7552</x:v>
      </x:c>
      <x:c r="D814" s="565">
        <x:f t="shared" si="84"/>
        <x:v>2977.8000000000002</x:v>
      </x:c>
      <x:c r="E814" s="317" t="s">
        <x:v>1984</x:v>
      </x:c>
      <x:c r="F814" s="317" t="s">
        <x:v>3216</x:v>
      </x:c>
      <x:c r="G814" s="317"/>
      <x:c r="H814" s="317"/>
      <x:c r="I814" s="317" t="s">
        <x:v>6047</x:v>
      </x:c>
      <x:c r="J814" s="317" t="s">
        <x:v>3241</x:v>
      </x:c>
      <x:c r="K814" s="317"/>
      <x:c r="L814" s="322">
        <x:v>2977.8000000000002</x:v>
      </x:c>
      <x:c r="M814" s="322"/>
      <x:c r="N814" s="322">
        <x:v>2977.8000000000002</x:v>
      </x:c>
      <x:c r="O814" s="322"/>
      <x:c r="P814" s="322"/>
      <x:c r="Q814" s="570"/>
      <x:c r="R814" s="322">
        <x:v>2977.8000000000002</x:v>
      </x:c>
      <x:c r="S814" s="322"/>
      <x:c r="T814" s="218" t="s">
        <x:v>2460</x:v>
      </x:c>
    </x:row>
    <x:row r="815" spans="1:20" s="273" customFormat="1" hidden="1" customHeight="1">
      <x:c r="A815" s="319" t="s">
        <x:v>38</x:v>
      </x:c>
      <x:c r="B815" s="568" t="s">
        <x:v>2370</x:v>
      </x:c>
      <x:c r="C815" s="296" t="s">
        <x:v>2350</x:v>
      </x:c>
      <x:c r="D815" s="565" t="str">
        <x:f t="shared" si="84"/>
        <x:v>오답</x:v>
      </x:c>
      <x:c r="E815" s="298" t="s">
        <x:v>2160</x:v>
      </x:c>
      <x:c r="F815" s="298" t="s">
        <x:v>2343</x:v>
      </x:c>
      <x:c r="G815" s="317" t="s">
        <x:v>3569</x:v>
      </x:c>
      <x:c r="H815" s="298" t="s">
        <x:v>2160</x:v>
      </x:c>
      <x:c r="I815" s="317" t="s">
        <x:v>6715</x:v>
      </x:c>
      <x:c r="J815" s="317" t="s">
        <x:v>3569</x:v>
      </x:c>
      <x:c r="K815" s="298"/>
      <x:c r="L815" s="334"/>
      <x:c r="M815" s="334">
        <x:v>6083.6999999999998</x:v>
      </x:c>
      <x:c r="N815" s="269"/>
      <x:c r="O815" s="269"/>
      <x:c r="P815" s="269">
        <x:v>6083.6999999999998</x:v>
      </x:c>
      <x:c r="Q815" s="334"/>
      <x:c r="R815" s="269">
        <x:v>6083.6999999999998</x:v>
      </x:c>
      <x:c r="S815" s="269"/>
      <x:c r="T815" s="217" t="s">
        <x:v>3042</x:v>
      </x:c>
    </x:row>
    <x:row r="816" spans="1:20" s="273" customFormat="1" hidden="1" customHeight="1">
      <x:c r="A816" s="319" t="s">
        <x:v>38</x:v>
      </x:c>
      <x:c r="B816" s="295" t="s">
        <x:v>957</x:v>
      </x:c>
      <x:c r="C816" s="296" t="s">
        <x:v>410</x:v>
      </x:c>
      <x:c r="D816" s="565">
        <x:f t="shared" si="84"/>
        <x:v>2965.5</x:v>
      </x:c>
      <x:c r="E816" s="298" t="s">
        <x:v>2160</x:v>
      </x:c>
      <x:c r="F816" s="298" t="s">
        <x:v>2183</x:v>
      </x:c>
      <x:c r="G816" s="317" t="s">
        <x:v>3569</x:v>
      </x:c>
      <x:c r="H816" s="298" t="s">
        <x:v>2160</x:v>
      </x:c>
      <x:c r="I816" s="317" t="s">
        <x:v>5079</x:v>
      </x:c>
      <x:c r="J816" s="317" t="s">
        <x:v>3569</x:v>
      </x:c>
      <x:c r="K816" s="321"/>
      <x:c r="L816" s="566">
        <x:v>2965.5</x:v>
      </x:c>
      <x:c r="M816" s="322"/>
      <x:c r="N816" s="566">
        <x:v>2965.5</x:v>
      </x:c>
      <x:c r="O816" s="566"/>
      <x:c r="P816" s="322"/>
      <x:c r="Q816" s="322"/>
      <x:c r="R816" s="566">
        <x:v>2965.5</x:v>
      </x:c>
      <x:c r="S816" s="322"/>
      <x:c r="T816" s="217" t="s">
        <x:v>2971</x:v>
      </x:c>
    </x:row>
    <x:row r="817" spans="1:20" ht="69.950000000000003" customHeight="1">
      <x:c r="A817" s="1016" t="s">
        <x:v>73</x:v>
      </x:c>
      <x:c r="B817" s="979" t="s">
        <x:v>42</x:v>
      </x:c>
      <x:c r="C817" s="887" t="s">
        <x:v>2720</x:v>
      </x:c>
      <x:c r="D817" s="303">
        <x:f>SUM(D$820:D$822)</x:f>
        <x:v>33943</x:v>
      </x:c>
      <x:c r="E817" s="303"/>
      <x:c r="F817" s="303"/>
      <x:c r="G817" s="303"/>
      <x:c r="H817" s="303"/>
      <x:c r="I817" s="303"/>
      <x:c r="J817" s="303"/>
      <x:c r="K817" s="303">
        <x:f>SUM(K$822:K$822)</x:f>
        <x:v>1028</x:v>
      </x:c>
      <x:c r="L817" s="303">
        <x:f>SUM(L$820:L$822)</x:f>
        <x:v>32915</x:v>
      </x:c>
      <x:c r="M817" s="303">
        <x:f t="shared" ref="M817:S817" si="85">SUM(M$820:M$822)</x:f>
        <x:v>0</x:v>
      </x:c>
      <x:c r="N817" s="303">
        <x:f t="shared" si="85"/>
        <x:v>32957</x:v>
      </x:c>
      <x:c r="O817" s="303">
        <x:f t="shared" si="85"/>
        <x:v>0</x:v>
      </x:c>
      <x:c r="P817" s="303">
        <x:f t="shared" si="85"/>
        <x:v>0</x:v>
      </x:c>
      <x:c r="Q817" s="303">
        <x:f t="shared" si="85"/>
        <x:v>986</x:v>
      </x:c>
      <x:c r="R817" s="303">
        <x:f t="shared" si="85"/>
        <x:v>32957</x:v>
      </x:c>
      <x:c r="S817" s="303">
        <x:f t="shared" si="85"/>
        <x:v>986</x:v>
      </x:c>
      <x:c r="T817" s="233"/>
    </x:row>
    <x:row r="818" spans="1:20" ht="69.950000000000003" customHeight="1">
      <x:c r="A818" s="1017"/>
      <x:c r="B818" s="980"/>
      <x:c r="C818" s="264" t="s">
        <x:v>1516</x:v>
      </x:c>
      <x:c r="D818" s="888">
        <x:f>COUNTA(D$820:D$822)</x:f>
        <x:v>3</x:v>
      </x:c>
      <x:c r="E818" s="888"/>
      <x:c r="F818" s="888"/>
      <x:c r="G818" s="888"/>
      <x:c r="H818" s="888"/>
      <x:c r="I818" s="888"/>
      <x:c r="J818" s="888"/>
      <x:c r="K818" s="888"/>
      <x:c r="L818" s="888"/>
      <x:c r="M818" s="888"/>
      <x:c r="N818" s="888">
        <x:f>COUNTA(N$820:N$822)</x:f>
        <x:v>2</x:v>
      </x:c>
      <x:c r="O818" s="888">
        <x:f>COUNTA(O$820:O$822)</x:f>
        <x:v>0</x:v>
      </x:c>
      <x:c r="P818" s="888">
        <x:f>COUNTA(P$820:P$822)</x:f>
        <x:v>0</x:v>
      </x:c>
      <x:c r="Q818" s="888">
        <x:f>COUNTA(Q$820:Q$822)</x:f>
        <x:v>1</x:v>
      </x:c>
      <x:c r="R818" s="888">
        <x:f>COUNTA(R$820:R$822)</x:f>
        <x:v>2</x:v>
      </x:c>
      <x:c r="S818" s="888">
        <x:f>COUNTA(S$820:S$822)</x:f>
        <x:v>1</x:v>
      </x:c>
      <x:c r="T818" s="234"/>
    </x:row>
    <x:row r="819" spans="1:20" ht="69.75" customHeight="1">
      <x:c r="A819" s="954"/>
      <x:c r="B819" s="953"/>
      <x:c r="C819" s="587"/>
      <x:c r="D819" s="888"/>
      <x:c r="E819" s="888"/>
      <x:c r="F819" s="888"/>
      <x:c r="G819" s="888"/>
      <x:c r="H819" s="888"/>
      <x:c r="I819" s="888"/>
      <x:c r="J819" s="888"/>
      <x:c r="K819" s="888"/>
      <x:c r="L819" s="888"/>
      <x:c r="M819" s="888"/>
      <x:c r="N819" s="888"/>
      <x:c r="O819" s="888"/>
      <x:c r="P819" s="888"/>
      <x:c r="Q819" s="888"/>
      <x:c r="R819" s="888"/>
      <x:c r="S819" s="888"/>
      <x:c r="T819" s="238"/>
    </x:row>
    <x:row r="820" spans="1:20" ht="96.75" customHeight="1">
      <x:c r="A820" s="881" t="s">
        <x:v>41</x:v>
      </x:c>
      <x:c r="B820" s="882" t="s">
        <x:v>2929</x:v>
      </x:c>
      <x:c r="C820" s="883" t="s">
        <x:v>2389</x:v>
      </x:c>
      <x:c r="D820" s="886">
        <x:f>IF(SUM(K820:M820)=SUM(N820:Q820),SUM(K820:M820),"오답")</x:f>
        <x:v>986</x:v>
      </x:c>
      <x:c r="E820" s="884" t="s">
        <x:v>1777</x:v>
      </x:c>
      <x:c r="F820" s="884" t="s">
        <x:v>3236</x:v>
      </x:c>
      <x:c r="G820" s="884" t="s">
        <x:v>1801</x:v>
      </x:c>
      <x:c r="H820" s="884"/>
      <x:c r="I820" s="884"/>
      <x:c r="J820" s="884" t="s">
        <x:v>1801</x:v>
      </x:c>
      <x:c r="K820" s="881"/>
      <x:c r="L820" s="886">
        <x:f>1773-787</x:f>
        <x:v>986</x:v>
      </x:c>
      <x:c r="M820" s="886"/>
      <x:c r="N820" s="886"/>
      <x:c r="O820" s="886"/>
      <x:c r="P820" s="886"/>
      <x:c r="Q820" s="886">
        <x:f>1773-787</x:f>
        <x:v>986</x:v>
      </x:c>
      <x:c r="R820" s="886"/>
      <x:c r="S820" s="886">
        <x:f>1773-787</x:f>
        <x:v>986</x:v>
      </x:c>
      <x:c r="T820" s="885" t="s">
        <x:v>7026</x:v>
      </x:c>
    </x:row>
    <x:row r="821" spans="1:20" ht="171" customHeight="1">
      <x:c r="A821" s="881" t="s">
        <x:v>41</x:v>
      </x:c>
      <x:c r="B821" s="882" t="s">
        <x:v>2895</x:v>
      </x:c>
      <x:c r="C821" s="883" t="s">
        <x:v>2026</x:v>
      </x:c>
      <x:c r="D821" s="886">
        <x:f>IF(SUM(K821:M821)=SUM(N821:Q821),SUM(K821:M821),"오답")</x:f>
        <x:v>18605</x:v>
      </x:c>
      <x:c r="E821" s="884" t="s">
        <x:v>5218</x:v>
      </x:c>
      <x:c r="F821" s="884" t="s">
        <x:v>5218</x:v>
      </x:c>
      <x:c r="G821" s="884" t="s">
        <x:v>967</x:v>
      </x:c>
      <x:c r="H821" s="884" t="s">
        <x:v>229</x:v>
      </x:c>
      <x:c r="I821" s="961" t="s">
        <x:v>341</x:v>
      </x:c>
      <x:c r="J821" s="884" t="s">
        <x:v>967</x:v>
      </x:c>
      <x:c r="K821" s="881"/>
      <x:c r="L821" s="728">
        <x:v>18605</x:v>
      </x:c>
      <x:c r="M821" s="886"/>
      <x:c r="N821" s="886">
        <x:v>18605</x:v>
      </x:c>
      <x:c r="O821" s="886"/>
      <x:c r="P821" s="886"/>
      <x:c r="Q821" s="886"/>
      <x:c r="R821" s="886">
        <x:v>18605</x:v>
      </x:c>
      <x:c r="S821" s="886"/>
      <x:c r="T821" s="958"/>
    </x:row>
    <x:row r="822" spans="1:20" s="273" customFormat="1" ht="111" customHeight="1">
      <x:c r="A822" s="720" t="s">
        <x:v>41</x:v>
      </x:c>
      <x:c r="B822" s="731" t="s">
        <x:v>2938</x:v>
      </x:c>
      <x:c r="C822" s="722" t="s">
        <x:v>2079</x:v>
      </x:c>
      <x:c r="D822" s="728">
        <x:f>IF(SUM(K822:M822)=SUM(N822:O822),SUM(K822:M822),"오답")</x:f>
        <x:v>14352</x:v>
      </x:c>
      <x:c r="E822" s="724" t="s">
        <x:v>7475</x:v>
      </x:c>
      <x:c r="F822" s="724" t="s">
        <x:v>7529</x:v>
      </x:c>
      <x:c r="G822" s="968" t="s">
        <x:v>4088</x:v>
      </x:c>
      <x:c r="H822" s="968" t="s">
        <x:v>3387</x:v>
      </x:c>
      <x:c r="I822" s="968" t="s">
        <x:v>13</x:v>
      </x:c>
      <x:c r="J822" s="968" t="s">
        <x:v>7550</x:v>
      </x:c>
      <x:c r="K822" s="720">
        <x:v>1028</x:v>
      </x:c>
      <x:c r="L822" s="728">
        <x:v>13324</x:v>
      </x:c>
      <x:c r="M822" s="728"/>
      <x:c r="N822" s="728">
        <x:v>14352</x:v>
      </x:c>
      <x:c r="O822" s="728"/>
      <x:c r="P822" s="956"/>
      <x:c r="Q822" s="956"/>
      <x:c r="R822" s="969">
        <x:v>14352</x:v>
      </x:c>
      <x:c r="S822" s="728"/>
      <x:c r="T822" s="957"/>
    </x:row>
    <x:row r="823" ht="69.950000000000003" customHeight="1"/>
    <x:row r="824" spans="1:20" ht="69.950000000000003" customHeight="1">
      <x:c r="A824" s="210" t="s">
        <x:v>5075</x:v>
      </x:c>
      <x:c r="B824" s="254"/>
      <x:c r="C824" s="255"/>
      <x:c r="D824" s="256"/>
      <x:c r="E824" s="337"/>
      <x:c r="F824" s="338"/>
      <x:c r="G824" s="338"/>
      <x:c r="H824" s="338"/>
      <x:c r="I824" s="338"/>
      <x:c r="J824" s="338"/>
      <x:c r="K824" s="338"/>
      <x:c r="L824" s="339"/>
      <x:c r="M824" s="340"/>
      <x:c r="N824" s="340"/>
      <x:c r="O824" s="340"/>
      <x:c r="P824" s="339"/>
      <x:c r="Q824" s="339"/>
      <x:c r="R824" s="339"/>
      <x:c r="S824" s="340"/>
      <x:c r="T824" s="341"/>
    </x:row>
    <x:row r="825" spans="1:20" ht="69.950000000000003" customHeight="1">
      <x:c r="A825" s="990" t="s">
        <x:v>19</x:v>
      </x:c>
      <x:c r="B825" s="991" t="s">
        <x:v>6760</x:v>
      </x:c>
      <x:c r="C825" s="989" t="s">
        <x:v>6699</x:v>
      </x:c>
      <x:c r="D825" s="992" t="s">
        <x:v>6764</x:v>
      </x:c>
      <x:c r="E825" s="987" t="s">
        <x:v>6133</x:v>
      </x:c>
      <x:c r="F825" s="987" t="s">
        <x:v>5227</x:v>
      </x:c>
      <x:c r="G825" s="987" t="s">
        <x:v>1767</x:v>
      </x:c>
      <x:c r="H825" s="987" t="s">
        <x:v>1786</x:v>
      </x:c>
      <x:c r="I825" s="987" t="s">
        <x:v>6132</x:v>
      </x:c>
      <x:c r="J825" s="989" t="s">
        <x:v>1783</x:v>
      </x:c>
      <x:c r="K825" s="993" t="s">
        <x:v>6770</x:v>
      </x:c>
      <x:c r="L825" s="995"/>
      <x:c r="M825" s="994"/>
      <x:c r="N825" s="993" t="s">
        <x:v>7469</x:v>
      </x:c>
      <x:c r="O825" s="995"/>
      <x:c r="P825" s="995"/>
      <x:c r="Q825" s="994"/>
      <x:c r="R825" s="993" t="s">
        <x:v>2724</x:v>
      </x:c>
      <x:c r="S825" s="994"/>
      <x:c r="T825" s="989" t="s">
        <x:v>651</x:v>
      </x:c>
    </x:row>
    <x:row r="826" spans="1:20" ht="69.950000000000003" customHeight="1">
      <x:c r="A826" s="990"/>
      <x:c r="B826" s="991"/>
      <x:c r="C826" s="989"/>
      <x:c r="D826" s="992"/>
      <x:c r="E826" s="988"/>
      <x:c r="F826" s="988"/>
      <x:c r="G826" s="988"/>
      <x:c r="H826" s="988"/>
      <x:c r="I826" s="988"/>
      <x:c r="J826" s="975"/>
      <x:c r="K826" s="664" t="s">
        <x:v>33</x:v>
      </x:c>
      <x:c r="L826" s="331" t="s">
        <x:v>34</x:v>
      </x:c>
      <x:c r="M826" s="331" t="s">
        <x:v>74</x:v>
      </x:c>
      <x:c r="N826" s="331" t="s">
        <x:v>609</x:v>
      </x:c>
      <x:c r="O826" s="331" t="s">
        <x:v>629</x:v>
      </x:c>
      <x:c r="P826" s="331" t="s">
        <x:v>637</x:v>
      </x:c>
      <x:c r="Q826" s="331" t="s">
        <x:v>685</x:v>
      </x:c>
      <x:c r="R826" s="331" t="s">
        <x:v>607</x:v>
      </x:c>
      <x:c r="S826" s="331" t="s">
        <x:v>78</x:v>
      </x:c>
      <x:c r="T826" s="989"/>
    </x:row>
    <x:row r="827" spans="1:20" s="273" customFormat="1" ht="69.950000000000003" customHeight="1">
      <x:c r="A827" s="983"/>
      <x:c r="B827" s="985" t="s">
        <x:v>63</x:v>
      </x:c>
      <x:c r="C827" s="262" t="s">
        <x:v>2720</x:v>
      </x:c>
      <x:c r="D827" s="475">
        <x:f>SUMIF($C$829:$C$1191,"면   적",D$829:D$1191)</x:f>
        <x:v>32913275.229999997</x:v>
      </x:c>
      <x:c r="E827" s="282"/>
      <x:c r="F827" s="282"/>
      <x:c r="G827" s="282"/>
      <x:c r="H827" s="282"/>
      <x:c r="I827" s="282"/>
      <x:c r="J827" s="282"/>
      <x:c r="K827" s="477">
        <x:f t="shared" ref="K827:S827" si="86">SUMIF($C$829:$C$1191,"면   적",K$829:K$1191)</x:f>
        <x:v>2895256.6000000006</x:v>
      </x:c>
      <x:c r="L827" s="477">
        <x:f t="shared" si="86"/>
        <x:v>23514232.23</x:v>
      </x:c>
      <x:c r="M827" s="477">
        <x:f t="shared" si="86"/>
        <x:v>6503786.4000000004</x:v>
      </x:c>
      <x:c r="N827" s="688">
        <x:f t="shared" si="86"/>
        <x:v>20043141.130000003</x:v>
      </x:c>
      <x:c r="O827" s="688">
        <x:f t="shared" si="86"/>
        <x:v>12580350.100000001</x:v>
      </x:c>
      <x:c r="P827" s="688">
        <x:f t="shared" si="86"/>
        <x:v>2473373.3999999999</x:v>
      </x:c>
      <x:c r="Q827" s="688">
        <x:f t="shared" si="86"/>
        <x:v>3770489.5999999996</x:v>
      </x:c>
      <x:c r="R827" s="475">
        <x:f t="shared" si="86"/>
        <x:v>29792895.330000002</x:v>
      </x:c>
      <x:c r="S827" s="688">
        <x:f t="shared" si="86"/>
        <x:v>3121622.3999999999</x:v>
      </x:c>
      <x:c r="T827" s="999"/>
    </x:row>
    <x:row r="828" spans="1:20" s="273" customFormat="1" ht="69.950000000000003" customHeight="1">
      <x:c r="A828" s="984"/>
      <x:c r="B828" s="986"/>
      <x:c r="C828" s="262" t="s">
        <x:v>1516</x:v>
      </x:c>
      <x:c r="D828" s="472">
        <x:f>SUMIF($C$829:$C$1191,"개   소",D$829:D$1191)</x:f>
        <x:v>335</x:v>
      </x:c>
      <x:c r="E828" s="282"/>
      <x:c r="F828" s="282"/>
      <x:c r="G828" s="282"/>
      <x:c r="H828" s="282"/>
      <x:c r="I828" s="282"/>
      <x:c r="J828" s="282"/>
      <x:c r="K828" s="282"/>
      <x:c r="L828" s="282"/>
      <x:c r="M828" s="282"/>
      <x:c r="N828" s="472">
        <x:f t="shared" ref="N828:S828" si="87">SUMIF($C$829:$C$1191,"개   소",N$829:N$1191)</x:f>
        <x:v>224</x:v>
      </x:c>
      <x:c r="O828" s="472">
        <x:f t="shared" si="87"/>
        <x:v>116</x:v>
      </x:c>
      <x:c r="P828" s="472">
        <x:f t="shared" si="87"/>
        <x:v>34</x:v>
      </x:c>
      <x:c r="Q828" s="472">
        <x:f t="shared" si="87"/>
        <x:v>30</x:v>
      </x:c>
      <x:c r="R828" s="472">
        <x:f t="shared" si="87"/>
        <x:v>322</x:v>
      </x:c>
      <x:c r="S828" s="472">
        <x:f t="shared" si="87"/>
        <x:v>13</x:v>
      </x:c>
      <x:c r="T828" s="1000"/>
    </x:row>
    <x:row r="829" spans="1:20" s="273" customFormat="1" ht="69.950000000000003" hidden="1" customHeight="1">
      <x:c r="A829" s="1014" t="s">
        <x:v>2975</x:v>
      </x:c>
      <x:c r="B829" s="979" t="s">
        <x:v>42</x:v>
      </x:c>
      <x:c r="C829" s="264" t="s">
        <x:v>2720</x:v>
      </x:c>
      <x:c r="D829" s="683">
        <x:f>SUM(D$831:D$903)</x:f>
        <x:v>11339402.43</x:v>
      </x:c>
      <x:c r="E829" s="286"/>
      <x:c r="F829" s="286"/>
      <x:c r="G829" s="286"/>
      <x:c r="H829" s="286"/>
      <x:c r="I829" s="286"/>
      <x:c r="J829" s="286"/>
      <x:c r="K829" s="683">
        <x:f t="shared" ref="K829:S829" si="88">SUM(K$831:K$903)</x:f>
        <x:v>0</x:v>
      </x:c>
      <x:c r="L829" s="683">
        <x:f t="shared" si="88"/>
        <x:v>10476593.23</x:v>
      </x:c>
      <x:c r="M829" s="683">
        <x:f t="shared" si="88"/>
        <x:v>862809.20000000007</x:v>
      </x:c>
      <x:c r="N829" s="683">
        <x:f t="shared" si="88"/>
        <x:v>6663411.4300000006</x:v>
      </x:c>
      <x:c r="O829" s="683">
        <x:f t="shared" si="88"/>
        <x:v>4675990.9999999991</x:v>
      </x:c>
      <x:c r="P829" s="683">
        <x:f t="shared" si="88"/>
        <x:v>25665</x:v>
      </x:c>
      <x:c r="Q829" s="683">
        <x:f t="shared" si="88"/>
        <x:v>10304</x:v>
      </x:c>
      <x:c r="R829" s="683">
        <x:f t="shared" si="88"/>
        <x:v>11339402.43</x:v>
      </x:c>
      <x:c r="S829" s="683">
        <x:f t="shared" si="88"/>
        <x:v>0</x:v>
      </x:c>
      <x:c r="T829" s="235"/>
    </x:row>
    <x:row r="830" spans="1:20" s="273" customFormat="1" ht="69.950000000000003" hidden="1" customHeight="1">
      <x:c r="A830" s="1015"/>
      <x:c r="B830" s="980"/>
      <x:c r="C830" s="264" t="s">
        <x:v>1516</x:v>
      </x:c>
      <x:c r="D830" s="342">
        <x:f>COUNTA(D$831:D$903)</x:f>
        <x:v>73</x:v>
      </x:c>
      <x:c r="E830" s="342"/>
      <x:c r="F830" s="342"/>
      <x:c r="G830" s="342"/>
      <x:c r="H830" s="342"/>
      <x:c r="I830" s="342"/>
      <x:c r="J830" s="342"/>
      <x:c r="K830" s="342"/>
      <x:c r="L830" s="342"/>
      <x:c r="M830" s="342"/>
      <x:c r="N830" s="342">
        <x:f t="shared" ref="N830:S830" si="89">COUNTA(N$831:N$903)</x:f>
        <x:v>34</x:v>
      </x:c>
      <x:c r="O830" s="342">
        <x:f t="shared" si="89"/>
        <x:v>39</x:v>
      </x:c>
      <x:c r="P830" s="342">
        <x:f t="shared" si="89"/>
        <x:v>2</x:v>
      </x:c>
      <x:c r="Q830" s="342">
        <x:f t="shared" si="89"/>
        <x:v>1</x:v>
      </x:c>
      <x:c r="R830" s="342">
        <x:f t="shared" si="89"/>
        <x:v>73</x:v>
      </x:c>
      <x:c r="S830" s="342">
        <x:f t="shared" si="89"/>
        <x:v>0</x:v>
      </x:c>
      <x:c r="T830" s="236"/>
    </x:row>
    <x:row r="831" spans="1:20" s="273" customFormat="1" hidden="1" customHeight="1">
      <x:c r="A831" s="267" t="s">
        <x:v>1460</x:v>
      </x:c>
      <x:c r="B831" s="700" t="s">
        <x:v>2363</x:v>
      </x:c>
      <x:c r="C831" s="268" t="s">
        <x:v>6157</x:v>
      </x:c>
      <x:c r="D831" s="269">
        <x:f t="shared" ref="D831:D852" si="90">IF(SUM(K831:M831)=SUM(N831:O831),SUM(K831:M831),"오답")</x:f>
        <x:v>2767674.8999999999</x:v>
      </x:c>
      <x:c r="E831" s="317" t="s">
        <x:v>91</x:v>
      </x:c>
      <x:c r="F831" s="317" t="s">
        <x:v>2168</x:v>
      </x:c>
      <x:c r="G831" s="317" t="s">
        <x:v>1006</x:v>
      </x:c>
      <x:c r="H831" s="317"/>
      <x:c r="I831" s="317" t="s">
        <x:v>606</x:v>
      </x:c>
      <x:c r="J831" s="317" t="s">
        <x:v>96</x:v>
      </x:c>
      <x:c r="K831" s="317"/>
      <x:c r="L831" s="301">
        <x:v>2767674.8999999999</x:v>
      </x:c>
      <x:c r="M831" s="301"/>
      <x:c r="N831" s="301"/>
      <x:c r="O831" s="301">
        <x:f>982486+1785188.9</x:f>
        <x:v>2767674.8999999999</x:v>
      </x:c>
      <x:c r="P831" s="301"/>
      <x:c r="Q831" s="301"/>
      <x:c r="R831" s="301">
        <x:f>982486+1785188.9</x:f>
        <x:v>2767674.8999999999</x:v>
      </x:c>
      <x:c r="S831" s="301"/>
      <x:c r="T831" s="216" t="s">
        <x:v>292</x:v>
      </x:c>
    </x:row>
    <x:row r="832" spans="1:20" s="273" customFormat="1" hidden="1" customHeight="1">
      <x:c r="A832" s="267" t="s">
        <x:v>1460</x:v>
      </x:c>
      <x:c r="B832" s="700" t="s">
        <x:v>242</x:v>
      </x:c>
      <x:c r="C832" s="268" t="s">
        <x:v>5067</x:v>
      </x:c>
      <x:c r="D832" s="269">
        <x:f t="shared" si="90"/>
        <x:v>160093.5</x:v>
      </x:c>
      <x:c r="E832" s="317" t="s">
        <x:v>2395</x:v>
      </x:c>
      <x:c r="F832" s="317" t="s">
        <x:v>158</x:v>
      </x:c>
      <x:c r="G832" s="317" t="s">
        <x:v>1030</x:v>
      </x:c>
      <x:c r="H832" s="316"/>
      <x:c r="I832" s="317" t="s">
        <x:v>606</x:v>
      </x:c>
      <x:c r="J832" s="317" t="s">
        <x:v>3291</x:v>
      </x:c>
      <x:c r="K832" s="317"/>
      <x:c r="L832" s="301">
        <x:v>160093.5</x:v>
      </x:c>
      <x:c r="M832" s="301"/>
      <x:c r="N832" s="301">
        <x:v>160093.5</x:v>
      </x:c>
      <x:c r="O832" s="301"/>
      <x:c r="P832" s="301"/>
      <x:c r="Q832" s="301"/>
      <x:c r="R832" s="301">
        <x:v>160093.5</x:v>
      </x:c>
      <x:c r="S832" s="301"/>
      <x:c r="T832" s="216" t="s">
        <x:v>49</x:v>
      </x:c>
    </x:row>
    <x:row r="833" spans="1:20" s="273" customFormat="1" hidden="1" customHeight="1">
      <x:c r="A833" s="267" t="s">
        <x:v>1460</x:v>
      </x:c>
      <x:c r="B833" s="700" t="s">
        <x:v>2340</x:v>
      </x:c>
      <x:c r="C833" s="268" t="s">
        <x:v>5930</x:v>
      </x:c>
      <x:c r="D833" s="269">
        <x:f t="shared" si="90"/>
        <x:v>102024</x:v>
      </x:c>
      <x:c r="E833" s="317" t="s">
        <x:v>91</x:v>
      </x:c>
      <x:c r="F833" s="317" t="s">
        <x:v>158</x:v>
      </x:c>
      <x:c r="G833" s="317" t="s">
        <x:v>1030</x:v>
      </x:c>
      <x:c r="H833" s="317"/>
      <x:c r="I833" s="317" t="s">
        <x:v>606</x:v>
      </x:c>
      <x:c r="J833" s="317" t="s">
        <x:v>3275</x:v>
      </x:c>
      <x:c r="K833" s="317"/>
      <x:c r="L833" s="301">
        <x:v>102024</x:v>
      </x:c>
      <x:c r="M833" s="301"/>
      <x:c r="N833" s="301">
        <x:v>102024</x:v>
      </x:c>
      <x:c r="O833" s="301"/>
      <x:c r="P833" s="301"/>
      <x:c r="Q833" s="301"/>
      <x:c r="R833" s="301">
        <x:v>102024</x:v>
      </x:c>
      <x:c r="S833" s="301"/>
      <x:c r="T833" s="216" t="s">
        <x:v>86</x:v>
      </x:c>
    </x:row>
    <x:row r="834" spans="1:20" s="273" customFormat="1" hidden="1" customHeight="1">
      <x:c r="A834" s="267" t="s">
        <x:v>1460</x:v>
      </x:c>
      <x:c r="B834" s="700" t="s">
        <x:v>3795</x:v>
      </x:c>
      <x:c r="C834" s="268" t="s">
        <x:v>2364</x:v>
      </x:c>
      <x:c r="D834" s="269">
        <x:f t="shared" si="90"/>
        <x:v>351113.90000000002</x:v>
      </x:c>
      <x:c r="E834" s="317" t="s">
        <x:v>5502</x:v>
      </x:c>
      <x:c r="F834" s="317" t="s">
        <x:v>232</x:v>
      </x:c>
      <x:c r="G834" s="317" t="s">
        <x:v>232</x:v>
      </x:c>
      <x:c r="H834" s="317"/>
      <x:c r="I834" s="689" t="s">
        <x:v>3033</x:v>
      </x:c>
      <x:c r="J834" s="317" t="s">
        <x:v>232</x:v>
      </x:c>
      <x:c r="K834" s="317"/>
      <x:c r="L834" s="301">
        <x:v>351113.90000000002</x:v>
      </x:c>
      <x:c r="M834" s="301"/>
      <x:c r="N834" s="301">
        <x:v>351113.90000000002</x:v>
      </x:c>
      <x:c r="O834" s="301"/>
      <x:c r="P834" s="301"/>
      <x:c r="Q834" s="301"/>
      <x:c r="R834" s="301">
        <x:v>351113.90000000002</x:v>
      </x:c>
      <x:c r="S834" s="301"/>
      <x:c r="T834" s="216" t="s">
        <x:v>5080</x:v>
      </x:c>
    </x:row>
    <x:row r="835" spans="1:20" s="273" customFormat="1" hidden="1" customHeight="1">
      <x:c r="A835" s="267" t="s">
        <x:v>1460</x:v>
      </x:c>
      <x:c r="B835" s="700" t="s">
        <x:v>5863</x:v>
      </x:c>
      <x:c r="C835" s="268" t="s">
        <x:v>5169</x:v>
      </x:c>
      <x:c r="D835" s="269">
        <x:f t="shared" si="90"/>
        <x:v>1309408</x:v>
      </x:c>
      <x:c r="E835" s="317" t="s">
        <x:v>91</x:v>
      </x:c>
      <x:c r="F835" s="317" t="s">
        <x:v>2168</x:v>
      </x:c>
      <x:c r="G835" s="317" t="s">
        <x:v>1030</x:v>
      </x:c>
      <x:c r="H835" s="317"/>
      <x:c r="I835" s="317" t="s">
        <x:v>6250</x:v>
      </x:c>
      <x:c r="J835" s="317" t="s">
        <x:v>1337</x:v>
      </x:c>
      <x:c r="K835" s="317"/>
      <x:c r="L835" s="301">
        <x:v>1309408</x:v>
      </x:c>
      <x:c r="M835" s="301"/>
      <x:c r="N835" s="301">
        <x:v>1309408</x:v>
      </x:c>
      <x:c r="O835" s="301"/>
      <x:c r="P835" s="301"/>
      <x:c r="Q835" s="301"/>
      <x:c r="R835" s="301">
        <x:v>1309408</x:v>
      </x:c>
      <x:c r="S835" s="301"/>
      <x:c r="T835" s="216" t="s">
        <x:v>5601</x:v>
      </x:c>
    </x:row>
    <x:row r="836" spans="1:20" s="273" customFormat="1" hidden="1" customHeight="1">
      <x:c r="A836" s="267" t="s">
        <x:v>1460</x:v>
      </x:c>
      <x:c r="B836" s="700" t="s">
        <x:v>2605</x:v>
      </x:c>
      <x:c r="C836" s="268" t="s">
        <x:v>2347</x:v>
      </x:c>
      <x:c r="D836" s="269">
        <x:f t="shared" si="90"/>
        <x:v>174727.20000000001</x:v>
      </x:c>
      <x:c r="E836" s="317" t="s">
        <x:v>5502</x:v>
      </x:c>
      <x:c r="F836" s="554" t="s">
        <x:v>1190</x:v>
      </x:c>
      <x:c r="G836" s="317" t="s">
        <x:v>5368</x:v>
      </x:c>
      <x:c r="H836" s="317" t="s">
        <x:v>5368</x:v>
      </x:c>
      <x:c r="I836" s="317"/>
      <x:c r="J836" s="317"/>
      <x:c r="K836" s="317"/>
      <x:c r="L836" s="301">
        <x:v>174727.20000000001</x:v>
      </x:c>
      <x:c r="M836" s="572"/>
      <x:c r="N836" s="301"/>
      <x:c r="O836" s="301">
        <x:v>174727.20000000001</x:v>
      </x:c>
      <x:c r="P836" s="301"/>
      <x:c r="Q836" s="301"/>
      <x:c r="R836" s="301">
        <x:v>174727.20000000001</x:v>
      </x:c>
      <x:c r="S836" s="301"/>
      <x:c r="T836" s="216" t="s">
        <x:v>77</x:v>
      </x:c>
    </x:row>
    <x:row r="837" spans="1:20" s="273" customFormat="1" hidden="1" customHeight="1">
      <x:c r="A837" s="267" t="s">
        <x:v>1460</x:v>
      </x:c>
      <x:c r="B837" s="700" t="s">
        <x:v>2458</x:v>
      </x:c>
      <x:c r="C837" s="268" t="s">
        <x:v>5076</x:v>
      </x:c>
      <x:c r="D837" s="269">
        <x:f t="shared" si="90"/>
        <x:v>20786.200000000001</x:v>
      </x:c>
      <x:c r="E837" s="317" t="s">
        <x:v>5502</x:v>
      </x:c>
      <x:c r="F837" s="554" t="s">
        <x:v>1190</x:v>
      </x:c>
      <x:c r="G837" s="317" t="s">
        <x:v>525</x:v>
      </x:c>
      <x:c r="H837" s="317" t="s">
        <x:v>525</x:v>
      </x:c>
      <x:c r="I837" s="317"/>
      <x:c r="J837" s="317"/>
      <x:c r="K837" s="317"/>
      <x:c r="L837" s="301">
        <x:v>20786.200000000001</x:v>
      </x:c>
      <x:c r="M837" s="572"/>
      <x:c r="N837" s="301"/>
      <x:c r="O837" s="301">
        <x:v>20786.200000000001</x:v>
      </x:c>
      <x:c r="P837" s="301"/>
      <x:c r="Q837" s="301"/>
      <x:c r="R837" s="301">
        <x:v>20786.200000000001</x:v>
      </x:c>
      <x:c r="S837" s="301"/>
      <x:c r="T837" s="216" t="s">
        <x:v>77</x:v>
      </x:c>
    </x:row>
    <x:row r="838" spans="1:20" s="273" customFormat="1" hidden="1" customHeight="1">
      <x:c r="A838" s="267" t="s">
        <x:v>1460</x:v>
      </x:c>
      <x:c r="B838" s="700" t="s">
        <x:v>1411</x:v>
      </x:c>
      <x:c r="C838" s="268" t="s">
        <x:v>2393</x:v>
      </x:c>
      <x:c r="D838" s="269">
        <x:f t="shared" si="90"/>
        <x:v>32223</x:v>
      </x:c>
      <x:c r="E838" s="317" t="s">
        <x:v>1296</x:v>
      </x:c>
      <x:c r="F838" s="554" t="s">
        <x:v>1033</x:v>
      </x:c>
      <x:c r="G838" s="554"/>
      <x:c r="H838" s="554"/>
      <x:c r="I838" s="554"/>
      <x:c r="J838" s="317"/>
      <x:c r="K838" s="317"/>
      <x:c r="L838" s="301">
        <x:v>32223</x:v>
      </x:c>
      <x:c r="M838" s="301"/>
      <x:c r="N838" s="301"/>
      <x:c r="O838" s="301">
        <x:v>32223</x:v>
      </x:c>
      <x:c r="P838" s="301"/>
      <x:c r="Q838" s="301"/>
      <x:c r="R838" s="301">
        <x:v>32223</x:v>
      </x:c>
      <x:c r="S838" s="572"/>
      <x:c r="T838" s="216" t="s">
        <x:v>77</x:v>
      </x:c>
    </x:row>
    <x:row r="839" spans="1:20" s="273" customFormat="1" hidden="1" customHeight="1">
      <x:c r="A839" s="267" t="s">
        <x:v>1460</x:v>
      </x:c>
      <x:c r="B839" s="573" t="s">
        <x:v>3554</x:v>
      </x:c>
      <x:c r="C839" s="268" t="s">
        <x:v>2386</x:v>
      </x:c>
      <x:c r="D839" s="269">
        <x:f t="shared" si="90"/>
        <x:v>17018.799999999999</x:v>
      </x:c>
      <x:c r="E839" s="317" t="s">
        <x:v>2168</x:v>
      </x:c>
      <x:c r="F839" s="317" t="s">
        <x:v>2168</x:v>
      </x:c>
      <x:c r="G839" s="317" t="s">
        <x:v>1171</x:v>
      </x:c>
      <x:c r="H839" s="317" t="s">
        <x:v>1171</x:v>
      </x:c>
      <x:c r="I839" s="317"/>
      <x:c r="J839" s="317"/>
      <x:c r="K839" s="317"/>
      <x:c r="L839" s="269">
        <x:v>17018.799999999999</x:v>
      </x:c>
      <x:c r="M839" s="301"/>
      <x:c r="N839" s="301"/>
      <x:c r="O839" s="269">
        <x:v>17018.799999999999</x:v>
      </x:c>
      <x:c r="P839" s="301"/>
      <x:c r="Q839" s="301"/>
      <x:c r="R839" s="269">
        <x:v>17018.799999999999</x:v>
      </x:c>
      <x:c r="S839" s="301"/>
      <x:c r="T839" s="216" t="s">
        <x:v>910</x:v>
      </x:c>
    </x:row>
    <x:row r="840" spans="1:20" s="273" customFormat="1" hidden="1" customHeight="1">
      <x:c r="A840" s="267" t="s">
        <x:v>1460</x:v>
      </x:c>
      <x:c r="B840" s="573" t="s">
        <x:v>3503</x:v>
      </x:c>
      <x:c r="C840" s="268" t="s">
        <x:v>2428</x:v>
      </x:c>
      <x:c r="D840" s="269">
        <x:f t="shared" si="90"/>
        <x:v>18786.5</x:v>
      </x:c>
      <x:c r="E840" s="317" t="s">
        <x:v>2168</x:v>
      </x:c>
      <x:c r="F840" s="317" t="s">
        <x:v>2168</x:v>
      </x:c>
      <x:c r="G840" s="317" t="s">
        <x:v>1171</x:v>
      </x:c>
      <x:c r="H840" s="317" t="s">
        <x:v>1171</x:v>
      </x:c>
      <x:c r="I840" s="317"/>
      <x:c r="J840" s="317"/>
      <x:c r="K840" s="317"/>
      <x:c r="L840" s="269">
        <x:v>18786.5</x:v>
      </x:c>
      <x:c r="M840" s="301"/>
      <x:c r="N840" s="301"/>
      <x:c r="O840" s="269">
        <x:v>18786.5</x:v>
      </x:c>
      <x:c r="P840" s="301"/>
      <x:c r="Q840" s="301"/>
      <x:c r="R840" s="269">
        <x:v>18786.5</x:v>
      </x:c>
      <x:c r="S840" s="301"/>
      <x:c r="T840" s="216" t="s">
        <x:v>910</x:v>
      </x:c>
    </x:row>
    <x:row r="841" spans="1:20" s="273" customFormat="1" hidden="1" customHeight="1">
      <x:c r="A841" s="267" t="s">
        <x:v>1460</x:v>
      </x:c>
      <x:c r="B841" s="573" t="s">
        <x:v>3542</x:v>
      </x:c>
      <x:c r="C841" s="268" t="s">
        <x:v>2415</x:v>
      </x:c>
      <x:c r="D841" s="269">
        <x:f t="shared" si="90"/>
        <x:v>18128.799999999999</x:v>
      </x:c>
      <x:c r="E841" s="317" t="s">
        <x:v>1364</x:v>
      </x:c>
      <x:c r="F841" s="317" t="s">
        <x:v>2168</x:v>
      </x:c>
      <x:c r="G841" s="317" t="s">
        <x:v>1171</x:v>
      </x:c>
      <x:c r="H841" s="317" t="s">
        <x:v>1171</x:v>
      </x:c>
      <x:c r="I841" s="317"/>
      <x:c r="J841" s="317"/>
      <x:c r="K841" s="317"/>
      <x:c r="L841" s="269">
        <x:v>18128.799999999999</x:v>
      </x:c>
      <x:c r="M841" s="301"/>
      <x:c r="N841" s="301"/>
      <x:c r="O841" s="269">
        <x:v>18128.799999999999</x:v>
      </x:c>
      <x:c r="P841" s="301"/>
      <x:c r="Q841" s="301"/>
      <x:c r="R841" s="269">
        <x:v>18128.799999999999</x:v>
      </x:c>
      <x:c r="S841" s="302"/>
      <x:c r="T841" s="216" t="s">
        <x:v>910</x:v>
      </x:c>
    </x:row>
    <x:row r="842" spans="1:20" s="273" customFormat="1" hidden="1" customHeight="1">
      <x:c r="A842" s="267" t="s">
        <x:v>1460</x:v>
      </x:c>
      <x:c r="B842" s="573" t="s">
        <x:v>3533</x:v>
      </x:c>
      <x:c r="C842" s="268" t="s">
        <x:v>2379</x:v>
      </x:c>
      <x:c r="D842" s="269">
        <x:f t="shared" si="90"/>
        <x:v>94859.899999999994</x:v>
      </x:c>
      <x:c r="E842" s="317" t="s">
        <x:v>1364</x:v>
      </x:c>
      <x:c r="F842" s="317" t="s">
        <x:v>2168</x:v>
      </x:c>
      <x:c r="G842" s="317" t="s">
        <x:v>1171</x:v>
      </x:c>
      <x:c r="H842" s="317" t="s">
        <x:v>1171</x:v>
      </x:c>
      <x:c r="I842" s="317"/>
      <x:c r="J842" s="317"/>
      <x:c r="K842" s="317"/>
      <x:c r="L842" s="269">
        <x:v>94859.899999999994</x:v>
      </x:c>
      <x:c r="M842" s="301"/>
      <x:c r="N842" s="301"/>
      <x:c r="O842" s="269">
        <x:v>94859.899999999994</x:v>
      </x:c>
      <x:c r="P842" s="301"/>
      <x:c r="Q842" s="301"/>
      <x:c r="R842" s="269">
        <x:v>94859.899999999994</x:v>
      </x:c>
      <x:c r="S842" s="301"/>
      <x:c r="T842" s="216" t="s">
        <x:v>910</x:v>
      </x:c>
    </x:row>
    <x:row r="843" spans="1:20" s="273" customFormat="1" hidden="1" customHeight="1">
      <x:c r="A843" s="267" t="s">
        <x:v>1460</x:v>
      </x:c>
      <x:c r="B843" s="573" t="s">
        <x:v>231</x:v>
      </x:c>
      <x:c r="C843" s="268" t="s">
        <x:v>2345</x:v>
      </x:c>
      <x:c r="D843" s="269">
        <x:f t="shared" si="90"/>
        <x:v>25717</x:v>
      </x:c>
      <x:c r="E843" s="317" t="s">
        <x:v>1364</x:v>
      </x:c>
      <x:c r="F843" s="317"/>
      <x:c r="G843" s="317" t="s">
        <x:v>1171</x:v>
      </x:c>
      <x:c r="H843" s="317" t="s">
        <x:v>1171</x:v>
      </x:c>
      <x:c r="I843" s="317"/>
      <x:c r="J843" s="317"/>
      <x:c r="K843" s="317"/>
      <x:c r="L843" s="301">
        <x:v>25717</x:v>
      </x:c>
      <x:c r="M843" s="301"/>
      <x:c r="N843" s="301"/>
      <x:c r="O843" s="301">
        <x:v>25717</x:v>
      </x:c>
      <x:c r="P843" s="301"/>
      <x:c r="Q843" s="301"/>
      <x:c r="R843" s="301">
        <x:v>25717</x:v>
      </x:c>
      <x:c r="S843" s="301"/>
      <x:c r="T843" s="216" t="s">
        <x:v>27</x:v>
      </x:c>
    </x:row>
    <x:row r="844" spans="1:20" s="273" customFormat="1" hidden="1" customHeight="1">
      <x:c r="A844" s="267" t="s">
        <x:v>1460</x:v>
      </x:c>
      <x:c r="B844" s="573" t="s">
        <x:v>99</x:v>
      </x:c>
      <x:c r="C844" s="268" t="s">
        <x:v>2403</x:v>
      </x:c>
      <x:c r="D844" s="269">
        <x:f t="shared" si="90"/>
        <x:v>13635</x:v>
      </x:c>
      <x:c r="E844" s="317" t="s">
        <x:v>1364</x:v>
      </x:c>
      <x:c r="F844" s="317"/>
      <x:c r="G844" s="317" t="s">
        <x:v>1171</x:v>
      </x:c>
      <x:c r="H844" s="317" t="s">
        <x:v>1171</x:v>
      </x:c>
      <x:c r="I844" s="317"/>
      <x:c r="J844" s="317"/>
      <x:c r="K844" s="317"/>
      <x:c r="L844" s="301">
        <x:v>13635</x:v>
      </x:c>
      <x:c r="M844" s="301"/>
      <x:c r="N844" s="301"/>
      <x:c r="O844" s="301">
        <x:v>13635</x:v>
      </x:c>
      <x:c r="P844" s="301"/>
      <x:c r="Q844" s="301"/>
      <x:c r="R844" s="301">
        <x:v>13635</x:v>
      </x:c>
      <x:c r="S844" s="301"/>
      <x:c r="T844" s="216" t="s">
        <x:v>27</x:v>
      </x:c>
    </x:row>
    <x:row r="845" spans="1:20" s="273" customFormat="1" hidden="1" customHeight="1">
      <x:c r="A845" s="267" t="s">
        <x:v>1460</x:v>
      </x:c>
      <x:c r="B845" s="573" t="s">
        <x:v>5516</x:v>
      </x:c>
      <x:c r="C845" s="268" t="s">
        <x:v>5103</x:v>
      </x:c>
      <x:c r="D845" s="269">
        <x:f t="shared" si="90"/>
        <x:v>19881</x:v>
      </x:c>
      <x:c r="E845" s="317" t="s">
        <x:v>2168</x:v>
      </x:c>
      <x:c r="F845" s="317" t="s">
        <x:v>210</x:v>
      </x:c>
      <x:c r="G845" s="317" t="s">
        <x:v>1171</x:v>
      </x:c>
      <x:c r="H845" s="317" t="s">
        <x:v>1171</x:v>
      </x:c>
      <x:c r="I845" s="317"/>
      <x:c r="J845" s="317"/>
      <x:c r="K845" s="317"/>
      <x:c r="L845" s="301">
        <x:v>19881</x:v>
      </x:c>
      <x:c r="M845" s="301"/>
      <x:c r="N845" s="301"/>
      <x:c r="O845" s="301">
        <x:v>19881</x:v>
      </x:c>
      <x:c r="P845" s="301"/>
      <x:c r="Q845" s="301"/>
      <x:c r="R845" s="301">
        <x:v>19881</x:v>
      </x:c>
      <x:c r="S845" s="301"/>
      <x:c r="T845" s="216" t="s">
        <x:v>910</x:v>
      </x:c>
    </x:row>
    <x:row r="846" spans="1:20" s="273" customFormat="1" hidden="1" customHeight="1">
      <x:c r="A846" s="267" t="s">
        <x:v>1460</x:v>
      </x:c>
      <x:c r="B846" s="573" t="s">
        <x:v>253</x:v>
      </x:c>
      <x:c r="C846" s="268" t="s">
        <x:v>5098</x:v>
      </x:c>
      <x:c r="D846" s="269">
        <x:f t="shared" si="90"/>
        <x:v>15974.299999999999</x:v>
      </x:c>
      <x:c r="E846" s="317" t="s">
        <x:v>2168</x:v>
      </x:c>
      <x:c r="F846" s="317" t="s">
        <x:v>210</x:v>
      </x:c>
      <x:c r="G846" s="317" t="s">
        <x:v>1171</x:v>
      </x:c>
      <x:c r="H846" s="317" t="s">
        <x:v>1171</x:v>
      </x:c>
      <x:c r="I846" s="317"/>
      <x:c r="J846" s="317" t="s">
        <x:v>135</x:v>
      </x:c>
      <x:c r="K846" s="317"/>
      <x:c r="L846" s="301">
        <x:v>15974.299999999999</x:v>
      </x:c>
      <x:c r="M846" s="301"/>
      <x:c r="N846" s="301"/>
      <x:c r="O846" s="301">
        <x:v>15974.299999999999</x:v>
      </x:c>
      <x:c r="P846" s="301"/>
      <x:c r="Q846" s="301"/>
      <x:c r="R846" s="301">
        <x:v>15974.299999999999</x:v>
      </x:c>
      <x:c r="S846" s="301"/>
      <x:c r="T846" s="216" t="s">
        <x:v>910</x:v>
      </x:c>
    </x:row>
    <x:row r="847" spans="1:20" s="273" customFormat="1" hidden="1" customHeight="1">
      <x:c r="A847" s="267" t="s">
        <x:v>1460</x:v>
      </x:c>
      <x:c r="B847" s="573" t="s">
        <x:v>2177</x:v>
      </x:c>
      <x:c r="C847" s="268" t="s">
        <x:v>5087</x:v>
      </x:c>
      <x:c r="D847" s="269">
        <x:f t="shared" si="90"/>
        <x:v>88681.800000000003</x:v>
      </x:c>
      <x:c r="E847" s="317" t="s">
        <x:v>2168</x:v>
      </x:c>
      <x:c r="F847" s="317" t="s">
        <x:v>210</x:v>
      </x:c>
      <x:c r="G847" s="317" t="s">
        <x:v>1171</x:v>
      </x:c>
      <x:c r="H847" s="317" t="s">
        <x:v>1171</x:v>
      </x:c>
      <x:c r="I847" s="317"/>
      <x:c r="J847" s="317" t="s">
        <x:v>135</x:v>
      </x:c>
      <x:c r="K847" s="317"/>
      <x:c r="L847" s="301">
        <x:v>88681.800000000003</x:v>
      </x:c>
      <x:c r="M847" s="301"/>
      <x:c r="N847" s="301"/>
      <x:c r="O847" s="301">
        <x:v>88681.800000000003</x:v>
      </x:c>
      <x:c r="P847" s="301"/>
      <x:c r="Q847" s="301"/>
      <x:c r="R847" s="301">
        <x:v>88681.800000000003</x:v>
      </x:c>
      <x:c r="S847" s="301"/>
      <x:c r="T847" s="216" t="s">
        <x:v>910</x:v>
      </x:c>
    </x:row>
    <x:row r="848" spans="1:20" s="273" customFormat="1" hidden="1" customHeight="1">
      <x:c r="A848" s="267" t="s">
        <x:v>1460</x:v>
      </x:c>
      <x:c r="B848" s="573" t="s">
        <x:v>3317</x:v>
      </x:c>
      <x:c r="C848" s="268" t="s">
        <x:v>5115</x:v>
      </x:c>
      <x:c r="D848" s="269">
        <x:f t="shared" si="90"/>
        <x:v>2922.4000000000001</x:v>
      </x:c>
      <x:c r="E848" s="317" t="s">
        <x:v>2168</x:v>
      </x:c>
      <x:c r="F848" s="317" t="s">
        <x:v>210</x:v>
      </x:c>
      <x:c r="G848" s="317" t="s">
        <x:v>1171</x:v>
      </x:c>
      <x:c r="H848" s="317" t="s">
        <x:v>1171</x:v>
      </x:c>
      <x:c r="I848" s="317"/>
      <x:c r="J848" s="317"/>
      <x:c r="K848" s="317"/>
      <x:c r="L848" s="301">
        <x:v>2922.4000000000001</x:v>
      </x:c>
      <x:c r="M848" s="301"/>
      <x:c r="N848" s="301"/>
      <x:c r="O848" s="301">
        <x:v>2922.4000000000001</x:v>
      </x:c>
      <x:c r="P848" s="301"/>
      <x:c r="Q848" s="301"/>
      <x:c r="R848" s="301">
        <x:v>2922.4000000000001</x:v>
      </x:c>
      <x:c r="S848" s="301"/>
      <x:c r="T848" s="216" t="s">
        <x:v>910</x:v>
      </x:c>
    </x:row>
    <x:row r="849" spans="1:20" s="273" customFormat="1" hidden="1" customHeight="1">
      <x:c r="A849" s="267" t="s">
        <x:v>1460</x:v>
      </x:c>
      <x:c r="B849" s="573" t="s">
        <x:v>5191</x:v>
      </x:c>
      <x:c r="C849" s="268" t="s">
        <x:v>5100</x:v>
      </x:c>
      <x:c r="D849" s="269">
        <x:f>IF(SUM(K849:M849)=SUM(N849:O849),SUM(K849:M849),"오답")</x:f>
        <x:v>52239.800000000003</x:v>
      </x:c>
      <x:c r="E849" s="317" t="s">
        <x:v>294</x:v>
      </x:c>
      <x:c r="F849" s="317" t="s">
        <x:v>294</x:v>
      </x:c>
      <x:c r="G849" s="317" t="s">
        <x:v>294</x:v>
      </x:c>
      <x:c r="H849" s="317" t="s">
        <x:v>294</x:v>
      </x:c>
      <x:c r="I849" s="317"/>
      <x:c r="J849" s="317"/>
      <x:c r="K849" s="317"/>
      <x:c r="L849" s="301">
        <x:v>52239.800000000003</x:v>
      </x:c>
      <x:c r="M849" s="301"/>
      <x:c r="N849" s="301"/>
      <x:c r="O849" s="301">
        <x:v>52239.800000000003</x:v>
      </x:c>
      <x:c r="P849" s="301"/>
      <x:c r="Q849" s="301"/>
      <x:c r="R849" s="301">
        <x:v>52239.800000000003</x:v>
      </x:c>
      <x:c r="S849" s="301"/>
      <x:c r="T849" s="216" t="s">
        <x:v>910</x:v>
      </x:c>
    </x:row>
    <x:row r="850" spans="1:20" s="273" customFormat="1" hidden="1" customHeight="1">
      <x:c r="A850" s="267" t="s">
        <x:v>1460</x:v>
      </x:c>
      <x:c r="B850" s="573" t="s">
        <x:v>2223</x:v>
      </x:c>
      <x:c r="C850" s="268" t="s">
        <x:v>5115</x:v>
      </x:c>
      <x:c r="D850" s="269">
        <x:f t="shared" si="90"/>
        <x:v>14125.799999999999</x:v>
      </x:c>
      <x:c r="E850" s="317" t="s">
        <x:v>2168</x:v>
      </x:c>
      <x:c r="F850" s="317" t="s">
        <x:v>210</x:v>
      </x:c>
      <x:c r="G850" s="317" t="s">
        <x:v>1171</x:v>
      </x:c>
      <x:c r="H850" s="317" t="s">
        <x:v>1171</x:v>
      </x:c>
      <x:c r="I850" s="317"/>
      <x:c r="J850" s="317"/>
      <x:c r="K850" s="317"/>
      <x:c r="L850" s="301">
        <x:v>14125.799999999999</x:v>
      </x:c>
      <x:c r="M850" s="301"/>
      <x:c r="N850" s="301"/>
      <x:c r="O850" s="301">
        <x:v>14125.799999999999</x:v>
      </x:c>
      <x:c r="P850" s="301"/>
      <x:c r="Q850" s="301"/>
      <x:c r="R850" s="301">
        <x:v>14125.799999999999</x:v>
      </x:c>
      <x:c r="S850" s="301"/>
      <x:c r="T850" s="216" t="s">
        <x:v>910</x:v>
      </x:c>
    </x:row>
    <x:row r="851" spans="1:20" s="273" customFormat="1" hidden="1" customHeight="1">
      <x:c r="A851" s="267" t="s">
        <x:v>1460</x:v>
      </x:c>
      <x:c r="B851" s="700" t="s">
        <x:v>291</x:v>
      </x:c>
      <x:c r="C851" s="268" t="s">
        <x:v>2391</x:v>
      </x:c>
      <x:c r="D851" s="269">
        <x:f t="shared" si="90"/>
        <x:v>38919.900000000001</x:v>
      </x:c>
      <x:c r="E851" s="317" t="s">
        <x:v>91</x:v>
      </x:c>
      <x:c r="F851" s="317" t="s">
        <x:v>158</x:v>
      </x:c>
      <x:c r="G851" s="317" t="s">
        <x:v>1030</x:v>
      </x:c>
      <x:c r="H851" s="317"/>
      <x:c r="I851" s="317" t="s">
        <x:v>606</x:v>
      </x:c>
      <x:c r="J851" s="317" t="s">
        <x:v>1337</x:v>
      </x:c>
      <x:c r="K851" s="317"/>
      <x:c r="L851" s="301">
        <x:v>38919.900000000001</x:v>
      </x:c>
      <x:c r="M851" s="301"/>
      <x:c r="N851" s="301">
        <x:v>38919.900000000001</x:v>
      </x:c>
      <x:c r="O851" s="301"/>
      <x:c r="P851" s="301"/>
      <x:c r="Q851" s="301"/>
      <x:c r="R851" s="301">
        <x:v>38919.900000000001</x:v>
      </x:c>
      <x:c r="S851" s="301"/>
      <x:c r="T851" s="216" t="s">
        <x:v>86</x:v>
      </x:c>
    </x:row>
    <x:row r="852" spans="1:20" s="273" customFormat="1" hidden="1" customHeight="1">
      <x:c r="A852" s="267" t="s">
        <x:v>1460</x:v>
      </x:c>
      <x:c r="B852" s="573" t="s">
        <x:v>1131</x:v>
      </x:c>
      <x:c r="C852" s="268" t="s">
        <x:v>2398</x:v>
      </x:c>
      <x:c r="D852" s="269">
        <x:f t="shared" si="90"/>
        <x:v>36436.5</x:v>
      </x:c>
      <x:c r="E852" s="317" t="s">
        <x:v>2168</x:v>
      </x:c>
      <x:c r="F852" s="317" t="s">
        <x:v>210</x:v>
      </x:c>
      <x:c r="G852" s="317" t="s">
        <x:v>3425</x:v>
      </x:c>
      <x:c r="H852" s="317" t="s">
        <x:v>3425</x:v>
      </x:c>
      <x:c r="I852" s="317"/>
      <x:c r="J852" s="317"/>
      <x:c r="K852" s="317"/>
      <x:c r="L852" s="301">
        <x:v>36436.5</x:v>
      </x:c>
      <x:c r="M852" s="301"/>
      <x:c r="N852" s="301"/>
      <x:c r="O852" s="301">
        <x:v>36436.5</x:v>
      </x:c>
      <x:c r="P852" s="301"/>
      <x:c r="Q852" s="301"/>
      <x:c r="R852" s="301">
        <x:v>36436.5</x:v>
      </x:c>
      <x:c r="S852" s="301"/>
      <x:c r="T852" s="216" t="s">
        <x:v>910</x:v>
      </x:c>
    </x:row>
    <x:row r="853" spans="1:20" s="273" customFormat="1" hidden="1" customHeight="1">
      <x:c r="A853" s="267" t="s">
        <x:v>1460</x:v>
      </x:c>
      <x:c r="B853" s="700" t="s">
        <x:v>1010</x:v>
      </x:c>
      <x:c r="C853" s="268" t="s">
        <x:v>4651</x:v>
      </x:c>
      <x:c r="D853" s="269">
        <x:f t="shared" ref="D853:D866" si="91">IF(SUM(K853:M853)=SUM(N853:O853),SUM(K853:M853),"오답")</x:f>
        <x:v>272092</x:v>
      </x:c>
      <x:c r="E853" s="317" t="s">
        <x:v>4574</x:v>
      </x:c>
      <x:c r="F853" s="317" t="s">
        <x:v>4574</x:v>
      </x:c>
      <x:c r="G853" s="317" t="s">
        <x:v>4574</x:v>
      </x:c>
      <x:c r="H853" s="317" t="s">
        <x:v>4574</x:v>
      </x:c>
      <x:c r="I853" s="317"/>
      <x:c r="J853" s="317" t="s">
        <x:v>4574</x:v>
      </x:c>
      <x:c r="K853" s="317"/>
      <x:c r="L853" s="301">
        <x:v>272092</x:v>
      </x:c>
      <x:c r="M853" s="301"/>
      <x:c r="N853" s="301"/>
      <x:c r="O853" s="301">
        <x:v>272092</x:v>
      </x:c>
      <x:c r="P853" s="301"/>
      <x:c r="Q853" s="301"/>
      <x:c r="R853" s="301">
        <x:v>272092</x:v>
      </x:c>
      <x:c r="S853" s="301"/>
      <x:c r="T853" s="216" t="s">
        <x:v>5864</x:v>
      </x:c>
    </x:row>
    <x:row r="854" spans="1:20" s="273" customFormat="1" hidden="1" customHeight="1">
      <x:c r="A854" s="267" t="s">
        <x:v>1460</x:v>
      </x:c>
      <x:c r="B854" s="700" t="s">
        <x:v>1017</x:v>
      </x:c>
      <x:c r="C854" s="268" t="s">
        <x:v>4651</x:v>
      </x:c>
      <x:c r="D854" s="269">
        <x:f t="shared" si="91"/>
        <x:v>22830</x:v>
      </x:c>
      <x:c r="E854" s="317" t="s">
        <x:v>4574</x:v>
      </x:c>
      <x:c r="F854" s="317" t="s">
        <x:v>4574</x:v>
      </x:c>
      <x:c r="G854" s="317" t="s">
        <x:v>4574</x:v>
      </x:c>
      <x:c r="H854" s="317" t="s">
        <x:v>4574</x:v>
      </x:c>
      <x:c r="I854" s="317"/>
      <x:c r="J854" s="317" t="s">
        <x:v>4574</x:v>
      </x:c>
      <x:c r="K854" s="317"/>
      <x:c r="L854" s="301">
        <x:v>22830</x:v>
      </x:c>
      <x:c r="M854" s="301"/>
      <x:c r="N854" s="301"/>
      <x:c r="O854" s="301">
        <x:v>22830</x:v>
      </x:c>
      <x:c r="P854" s="301"/>
      <x:c r="Q854" s="301"/>
      <x:c r="R854" s="301">
        <x:v>22830</x:v>
      </x:c>
      <x:c r="S854" s="301"/>
      <x:c r="T854" s="216" t="s">
        <x:v>616</x:v>
      </x:c>
    </x:row>
    <x:row r="855" spans="1:20" s="273" customFormat="1" hidden="1" customHeight="1">
      <x:c r="A855" s="267" t="s">
        <x:v>1460</x:v>
      </x:c>
      <x:c r="B855" s="700" t="s">
        <x:v>2387</x:v>
      </x:c>
      <x:c r="C855" s="268" t="s">
        <x:v>4651</x:v>
      </x:c>
      <x:c r="D855" s="269">
        <x:f t="shared" si="91"/>
        <x:v>34787</x:v>
      </x:c>
      <x:c r="E855" s="317" t="s">
        <x:v>4574</x:v>
      </x:c>
      <x:c r="F855" s="317" t="s">
        <x:v>4574</x:v>
      </x:c>
      <x:c r="G855" s="317" t="s">
        <x:v>4574</x:v>
      </x:c>
      <x:c r="H855" s="317" t="s">
        <x:v>4574</x:v>
      </x:c>
      <x:c r="I855" s="317"/>
      <x:c r="J855" s="317" t="s">
        <x:v>4574</x:v>
      </x:c>
      <x:c r="K855" s="317"/>
      <x:c r="L855" s="301">
        <x:v>34787</x:v>
      </x:c>
      <x:c r="M855" s="301"/>
      <x:c r="N855" s="301"/>
      <x:c r="O855" s="301">
        <x:v>34787</x:v>
      </x:c>
      <x:c r="P855" s="301"/>
      <x:c r="Q855" s="301"/>
      <x:c r="R855" s="301">
        <x:v>34787</x:v>
      </x:c>
      <x:c r="S855" s="301"/>
      <x:c r="T855" s="216" t="s">
        <x:v>616</x:v>
      </x:c>
    </x:row>
    <x:row r="856" spans="1:20" s="273" customFormat="1" hidden="1" customHeight="1">
      <x:c r="A856" s="267" t="s">
        <x:v>1460</x:v>
      </x:c>
      <x:c r="B856" s="700" t="s">
        <x:v>2427</x:v>
      </x:c>
      <x:c r="C856" s="268" t="s">
        <x:v>4651</x:v>
      </x:c>
      <x:c r="D856" s="269">
        <x:f t="shared" si="91"/>
        <x:v>31628</x:v>
      </x:c>
      <x:c r="E856" s="317" t="s">
        <x:v>4574</x:v>
      </x:c>
      <x:c r="F856" s="317" t="s">
        <x:v>4574</x:v>
      </x:c>
      <x:c r="G856" s="317" t="s">
        <x:v>4574</x:v>
      </x:c>
      <x:c r="H856" s="317" t="s">
        <x:v>4574</x:v>
      </x:c>
      <x:c r="I856" s="317"/>
      <x:c r="J856" s="317" t="s">
        <x:v>4574</x:v>
      </x:c>
      <x:c r="K856" s="317"/>
      <x:c r="L856" s="301">
        <x:v>31628</x:v>
      </x:c>
      <x:c r="M856" s="301"/>
      <x:c r="N856" s="301"/>
      <x:c r="O856" s="301">
        <x:v>31628</x:v>
      </x:c>
      <x:c r="P856" s="301"/>
      <x:c r="Q856" s="301"/>
      <x:c r="R856" s="301">
        <x:v>31628</x:v>
      </x:c>
      <x:c r="S856" s="301"/>
      <x:c r="T856" s="216" t="s">
        <x:v>616</x:v>
      </x:c>
    </x:row>
    <x:row r="857" spans="1:20" s="273" customFormat="1" hidden="1" customHeight="1">
      <x:c r="A857" s="267" t="s">
        <x:v>1460</x:v>
      </x:c>
      <x:c r="B857" s="700" t="s">
        <x:v>2413</x:v>
      </x:c>
      <x:c r="C857" s="268" t="s">
        <x:v>4651</x:v>
      </x:c>
      <x:c r="D857" s="269">
        <x:f t="shared" si="91"/>
        <x:v>26679</x:v>
      </x:c>
      <x:c r="E857" s="317" t="s">
        <x:v>4574</x:v>
      </x:c>
      <x:c r="F857" s="317" t="s">
        <x:v>4574</x:v>
      </x:c>
      <x:c r="G857" s="317" t="s">
        <x:v>4574</x:v>
      </x:c>
      <x:c r="H857" s="317" t="s">
        <x:v>4574</x:v>
      </x:c>
      <x:c r="I857" s="317"/>
      <x:c r="J857" s="317" t="s">
        <x:v>4574</x:v>
      </x:c>
      <x:c r="K857" s="317"/>
      <x:c r="L857" s="301">
        <x:v>26679</x:v>
      </x:c>
      <x:c r="M857" s="301"/>
      <x:c r="N857" s="301"/>
      <x:c r="O857" s="301">
        <x:v>26679</x:v>
      </x:c>
      <x:c r="P857" s="301"/>
      <x:c r="Q857" s="301"/>
      <x:c r="R857" s="301">
        <x:v>26679</x:v>
      </x:c>
      <x:c r="S857" s="301"/>
      <x:c r="T857" s="216" t="s">
        <x:v>616</x:v>
      </x:c>
    </x:row>
    <x:row r="858" spans="1:20" s="273" customFormat="1" hidden="1" customHeight="1">
      <x:c r="A858" s="267" t="s">
        <x:v>1460</x:v>
      </x:c>
      <x:c r="B858" s="700" t="s">
        <x:v>4645</x:v>
      </x:c>
      <x:c r="C858" s="268" t="s">
        <x:v>4651</x:v>
      </x:c>
      <x:c r="D858" s="269">
        <x:f t="shared" si="91"/>
        <x:v>14639</x:v>
      </x:c>
      <x:c r="E858" s="317" t="s">
        <x:v>4574</x:v>
      </x:c>
      <x:c r="F858" s="317" t="s">
        <x:v>4574</x:v>
      </x:c>
      <x:c r="G858" s="317" t="s">
        <x:v>4574</x:v>
      </x:c>
      <x:c r="H858" s="317" t="s">
        <x:v>4574</x:v>
      </x:c>
      <x:c r="I858" s="317"/>
      <x:c r="J858" s="317" t="s">
        <x:v>4574</x:v>
      </x:c>
      <x:c r="K858" s="317"/>
      <x:c r="L858" s="301">
        <x:v>14639</x:v>
      </x:c>
      <x:c r="M858" s="301"/>
      <x:c r="N858" s="301"/>
      <x:c r="O858" s="301">
        <x:v>14639</x:v>
      </x:c>
      <x:c r="P858" s="301"/>
      <x:c r="Q858" s="301"/>
      <x:c r="R858" s="301">
        <x:v>14639</x:v>
      </x:c>
      <x:c r="S858" s="301"/>
      <x:c r="T858" s="216" t="s">
        <x:v>616</x:v>
      </x:c>
    </x:row>
    <x:row r="859" spans="1:20" s="273" customFormat="1" hidden="1" customHeight="1">
      <x:c r="A859" s="267" t="s">
        <x:v>1460</x:v>
      </x:c>
      <x:c r="B859" s="700" t="s">
        <x:v>522</x:v>
      </x:c>
      <x:c r="C859" s="268" t="s">
        <x:v>4651</x:v>
      </x:c>
      <x:c r="D859" s="269">
        <x:f t="shared" si="91"/>
        <x:v>14616</x:v>
      </x:c>
      <x:c r="E859" s="317" t="s">
        <x:v>4574</x:v>
      </x:c>
      <x:c r="F859" s="317" t="s">
        <x:v>4574</x:v>
      </x:c>
      <x:c r="G859" s="317" t="s">
        <x:v>4574</x:v>
      </x:c>
      <x:c r="H859" s="317" t="s">
        <x:v>4574</x:v>
      </x:c>
      <x:c r="I859" s="317"/>
      <x:c r="J859" s="317" t="s">
        <x:v>4574</x:v>
      </x:c>
      <x:c r="K859" s="317"/>
      <x:c r="L859" s="301">
        <x:v>14616</x:v>
      </x:c>
      <x:c r="M859" s="301"/>
      <x:c r="N859" s="301"/>
      <x:c r="O859" s="301">
        <x:v>14616</x:v>
      </x:c>
      <x:c r="P859" s="301"/>
      <x:c r="Q859" s="301"/>
      <x:c r="R859" s="301">
        <x:v>14616</x:v>
      </x:c>
      <x:c r="S859" s="301"/>
      <x:c r="T859" s="216" t="s">
        <x:v>616</x:v>
      </x:c>
    </x:row>
    <x:row r="860" spans="1:20" s="273" customFormat="1" hidden="1" customHeight="1">
      <x:c r="A860" s="267" t="s">
        <x:v>1460</x:v>
      </x:c>
      <x:c r="B860" s="700" t="s">
        <x:v>2416</x:v>
      </x:c>
      <x:c r="C860" s="268" t="s">
        <x:v>4651</x:v>
      </x:c>
      <x:c r="D860" s="269">
        <x:f t="shared" si="91"/>
        <x:v>13411</x:v>
      </x:c>
      <x:c r="E860" s="317" t="s">
        <x:v>4574</x:v>
      </x:c>
      <x:c r="F860" s="317" t="s">
        <x:v>4574</x:v>
      </x:c>
      <x:c r="G860" s="317" t="s">
        <x:v>4574</x:v>
      </x:c>
      <x:c r="H860" s="317" t="s">
        <x:v>4574</x:v>
      </x:c>
      <x:c r="I860" s="317"/>
      <x:c r="J860" s="317" t="s">
        <x:v>4574</x:v>
      </x:c>
      <x:c r="K860" s="317"/>
      <x:c r="L860" s="301">
        <x:v>13411</x:v>
      </x:c>
      <x:c r="M860" s="301"/>
      <x:c r="N860" s="301"/>
      <x:c r="O860" s="301">
        <x:v>13411</x:v>
      </x:c>
      <x:c r="P860" s="301"/>
      <x:c r="Q860" s="301"/>
      <x:c r="R860" s="301">
        <x:v>13411</x:v>
      </x:c>
      <x:c r="S860" s="301"/>
      <x:c r="T860" s="216" t="s">
        <x:v>616</x:v>
      </x:c>
    </x:row>
    <x:row r="861" spans="1:20" s="273" customFormat="1" hidden="1" customHeight="1">
      <x:c r="A861" s="267" t="s">
        <x:v>1460</x:v>
      </x:c>
      <x:c r="B861" s="700" t="s">
        <x:v>4944</x:v>
      </x:c>
      <x:c r="C861" s="268" t="s">
        <x:v>4651</x:v>
      </x:c>
      <x:c r="D861" s="269">
        <x:f t="shared" si="91"/>
        <x:v>9340</x:v>
      </x:c>
      <x:c r="E861" s="317" t="s">
        <x:v>4574</x:v>
      </x:c>
      <x:c r="F861" s="317" t="s">
        <x:v>4574</x:v>
      </x:c>
      <x:c r="G861" s="317" t="s">
        <x:v>4574</x:v>
      </x:c>
      <x:c r="H861" s="317" t="s">
        <x:v>4574</x:v>
      </x:c>
      <x:c r="I861" s="317"/>
      <x:c r="J861" s="317" t="s">
        <x:v>4574</x:v>
      </x:c>
      <x:c r="K861" s="317"/>
      <x:c r="L861" s="301">
        <x:v>9340</x:v>
      </x:c>
      <x:c r="M861" s="301"/>
      <x:c r="N861" s="301"/>
      <x:c r="O861" s="301">
        <x:v>9340</x:v>
      </x:c>
      <x:c r="P861" s="301"/>
      <x:c r="Q861" s="301"/>
      <x:c r="R861" s="301">
        <x:v>9340</x:v>
      </x:c>
      <x:c r="S861" s="301"/>
      <x:c r="T861" s="216" t="s">
        <x:v>616</x:v>
      </x:c>
    </x:row>
    <x:row r="862" spans="1:20" s="273" customFormat="1" hidden="1" customHeight="1">
      <x:c r="A862" s="267" t="s">
        <x:v>1460</x:v>
      </x:c>
      <x:c r="B862" s="700" t="s">
        <x:v>1021</x:v>
      </x:c>
      <x:c r="C862" s="268" t="s">
        <x:v>4651</x:v>
      </x:c>
      <x:c r="D862" s="269">
        <x:f t="shared" si="91"/>
        <x:v>9230</x:v>
      </x:c>
      <x:c r="E862" s="317" t="s">
        <x:v>4574</x:v>
      </x:c>
      <x:c r="F862" s="317" t="s">
        <x:v>4574</x:v>
      </x:c>
      <x:c r="G862" s="317" t="s">
        <x:v>4574</x:v>
      </x:c>
      <x:c r="H862" s="317" t="s">
        <x:v>4574</x:v>
      </x:c>
      <x:c r="I862" s="317"/>
      <x:c r="J862" s="317" t="s">
        <x:v>4574</x:v>
      </x:c>
      <x:c r="K862" s="317"/>
      <x:c r="L862" s="301">
        <x:v>9230</x:v>
      </x:c>
      <x:c r="M862" s="301"/>
      <x:c r="N862" s="301"/>
      <x:c r="O862" s="301">
        <x:v>9230</x:v>
      </x:c>
      <x:c r="P862" s="301"/>
      <x:c r="Q862" s="301"/>
      <x:c r="R862" s="301">
        <x:v>9230</x:v>
      </x:c>
      <x:c r="S862" s="301"/>
      <x:c r="T862" s="216" t="s">
        <x:v>616</x:v>
      </x:c>
    </x:row>
    <x:row r="863" spans="1:20" s="273" customFormat="1" hidden="1" customHeight="1">
      <x:c r="A863" s="267" t="s">
        <x:v>1460</x:v>
      </x:c>
      <x:c r="B863" s="700" t="s">
        <x:v>309</x:v>
      </x:c>
      <x:c r="C863" s="268" t="s">
        <x:v>4651</x:v>
      </x:c>
      <x:c r="D863" s="269">
        <x:f t="shared" si="91"/>
        <x:v>10134</x:v>
      </x:c>
      <x:c r="E863" s="317" t="s">
        <x:v>4574</x:v>
      </x:c>
      <x:c r="F863" s="317" t="s">
        <x:v>4574</x:v>
      </x:c>
      <x:c r="G863" s="317" t="s">
        <x:v>4574</x:v>
      </x:c>
      <x:c r="H863" s="317" t="s">
        <x:v>4574</x:v>
      </x:c>
      <x:c r="I863" s="317"/>
      <x:c r="J863" s="317" t="s">
        <x:v>4574</x:v>
      </x:c>
      <x:c r="K863" s="317"/>
      <x:c r="L863" s="301">
        <x:v>10134</x:v>
      </x:c>
      <x:c r="M863" s="301"/>
      <x:c r="N863" s="301"/>
      <x:c r="O863" s="301">
        <x:v>10134</x:v>
      </x:c>
      <x:c r="P863" s="301"/>
      <x:c r="Q863" s="301"/>
      <x:c r="R863" s="301">
        <x:v>10134</x:v>
      </x:c>
      <x:c r="S863" s="301"/>
      <x:c r="T863" s="216" t="s">
        <x:v>616</x:v>
      </x:c>
    </x:row>
    <x:row r="864" spans="1:20" s="273" customFormat="1" hidden="1" customHeight="1">
      <x:c r="A864" s="267" t="s">
        <x:v>1460</x:v>
      </x:c>
      <x:c r="B864" s="700" t="s">
        <x:v>295</x:v>
      </x:c>
      <x:c r="C864" s="268" t="s">
        <x:v>4651</x:v>
      </x:c>
      <x:c r="D864" s="269">
        <x:f t="shared" si="91"/>
        <x:v>102629</x:v>
      </x:c>
      <x:c r="E864" s="317" t="s">
        <x:v>4574</x:v>
      </x:c>
      <x:c r="F864" s="317" t="s">
        <x:v>4574</x:v>
      </x:c>
      <x:c r="G864" s="317" t="s">
        <x:v>4574</x:v>
      </x:c>
      <x:c r="H864" s="317" t="s">
        <x:v>4574</x:v>
      </x:c>
      <x:c r="I864" s="317"/>
      <x:c r="J864" s="317" t="s">
        <x:v>4574</x:v>
      </x:c>
      <x:c r="K864" s="317"/>
      <x:c r="L864" s="301">
        <x:v>102629</x:v>
      </x:c>
      <x:c r="M864" s="301"/>
      <x:c r="N864" s="301"/>
      <x:c r="O864" s="301">
        <x:v>102629</x:v>
      </x:c>
      <x:c r="P864" s="301"/>
      <x:c r="Q864" s="301"/>
      <x:c r="R864" s="301">
        <x:v>102629</x:v>
      </x:c>
      <x:c r="S864" s="301"/>
      <x:c r="T864" s="216" t="s">
        <x:v>616</x:v>
      </x:c>
    </x:row>
    <x:row r="865" spans="1:20" s="273" customFormat="1" hidden="1" customHeight="1">
      <x:c r="A865" s="267" t="s">
        <x:v>1460</x:v>
      </x:c>
      <x:c r="B865" s="700" t="s">
        <x:v>334</x:v>
      </x:c>
      <x:c r="C865" s="268" t="s">
        <x:v>4651</x:v>
      </x:c>
      <x:c r="D865" s="269">
        <x:f t="shared" si="91"/>
        <x:v>49157</x:v>
      </x:c>
      <x:c r="E865" s="317" t="s">
        <x:v>4574</x:v>
      </x:c>
      <x:c r="F865" s="317" t="s">
        <x:v>4574</x:v>
      </x:c>
      <x:c r="G865" s="317" t="s">
        <x:v>4574</x:v>
      </x:c>
      <x:c r="H865" s="317" t="s">
        <x:v>4574</x:v>
      </x:c>
      <x:c r="I865" s="317"/>
      <x:c r="J865" s="317" t="s">
        <x:v>4574</x:v>
      </x:c>
      <x:c r="K865" s="317"/>
      <x:c r="L865" s="301">
        <x:v>49157</x:v>
      </x:c>
      <x:c r="M865" s="301"/>
      <x:c r="N865" s="301"/>
      <x:c r="O865" s="301">
        <x:v>49157</x:v>
      </x:c>
      <x:c r="P865" s="301"/>
      <x:c r="Q865" s="301"/>
      <x:c r="R865" s="301">
        <x:v>49157</x:v>
      </x:c>
      <x:c r="S865" s="301"/>
      <x:c r="T865" s="216" t="s">
        <x:v>616</x:v>
      </x:c>
    </x:row>
    <x:row r="866" spans="1:20" s="273" customFormat="1" hidden="1" customHeight="1">
      <x:c r="A866" s="267" t="s">
        <x:v>1460</x:v>
      </x:c>
      <x:c r="B866" s="700" t="s">
        <x:v>4949</x:v>
      </x:c>
      <x:c r="C866" s="268" t="s">
        <x:v>4651</x:v>
      </x:c>
      <x:c r="D866" s="269">
        <x:f t="shared" si="91"/>
        <x:v>24189</x:v>
      </x:c>
      <x:c r="E866" s="317" t="s">
        <x:v>4574</x:v>
      </x:c>
      <x:c r="F866" s="317" t="s">
        <x:v>4574</x:v>
      </x:c>
      <x:c r="G866" s="317" t="s">
        <x:v>4574</x:v>
      </x:c>
      <x:c r="H866" s="317" t="s">
        <x:v>4574</x:v>
      </x:c>
      <x:c r="I866" s="317"/>
      <x:c r="J866" s="317" t="s">
        <x:v>4574</x:v>
      </x:c>
      <x:c r="K866" s="317"/>
      <x:c r="L866" s="301">
        <x:v>24189</x:v>
      </x:c>
      <x:c r="M866" s="301"/>
      <x:c r="N866" s="301"/>
      <x:c r="O866" s="301">
        <x:v>24189</x:v>
      </x:c>
      <x:c r="P866" s="301"/>
      <x:c r="Q866" s="301"/>
      <x:c r="R866" s="301">
        <x:v>24189</x:v>
      </x:c>
      <x:c r="S866" s="301"/>
      <x:c r="T866" s="216" t="s">
        <x:v>616</x:v>
      </x:c>
    </x:row>
    <x:row r="867" spans="1:20" s="273" customFormat="1" hidden="1" customHeight="1">
      <x:c r="A867" s="267" t="s">
        <x:v>1460</x:v>
      </x:c>
      <x:c r="B867" s="700" t="s">
        <x:v>2385</x:v>
      </x:c>
      <x:c r="C867" s="268" t="s">
        <x:v>5062</x:v>
      </x:c>
      <x:c r="D867" s="269">
        <x:f t="shared" ref="D867:D892" si="92">IF(SUM(K867:M867)=SUM(N867:O867),SUM(K867:M867),"오답")</x:f>
        <x:v>209509.20000000001</x:v>
      </x:c>
      <x:c r="E867" s="317" t="s">
        <x:v>2395</x:v>
      </x:c>
      <x:c r="F867" s="317" t="s">
        <x:v>158</x:v>
      </x:c>
      <x:c r="G867" s="317" t="s">
        <x:v>1030</x:v>
      </x:c>
      <x:c r="H867" s="317"/>
      <x:c r="I867" s="317" t="s">
        <x:v>6709</x:v>
      </x:c>
      <x:c r="J867" s="317" t="s">
        <x:v>5773</x:v>
      </x:c>
      <x:c r="K867" s="317"/>
      <x:c r="L867" s="301">
        <x:v>209509.20000000001</x:v>
      </x:c>
      <x:c r="M867" s="301"/>
      <x:c r="N867" s="301">
        <x:v>209509.20000000001</x:v>
      </x:c>
      <x:c r="O867" s="301"/>
      <x:c r="P867" s="301"/>
      <x:c r="Q867" s="301"/>
      <x:c r="R867" s="301">
        <x:v>209509.20000000001</x:v>
      </x:c>
      <x:c r="S867" s="301"/>
      <x:c r="T867" s="216" t="s">
        <x:v>86</x:v>
      </x:c>
    </x:row>
    <x:row r="868" spans="1:20" s="273" customFormat="1" hidden="1" customHeight="1">
      <x:c r="A868" s="267" t="s">
        <x:v>1460</x:v>
      </x:c>
      <x:c r="B868" s="946" t="s">
        <x:v>3047</x:v>
      </x:c>
      <x:c r="C868" s="268" t="s">
        <x:v>1027</x:v>
      </x:c>
      <x:c r="D868" s="269">
        <x:v>182491.70000000001</x:v>
      </x:c>
      <x:c r="E868" s="317" t="s">
        <x:v>1260</x:v>
      </x:c>
      <x:c r="F868" s="317" t="s">
        <x:v>1216</x:v>
      </x:c>
      <x:c r="G868" s="317" t="s">
        <x:v>5387</x:v>
      </x:c>
      <x:c r="H868" s="317" t="s">
        <x:v>5387</x:v>
      </x:c>
      <x:c r="I868" s="317"/>
      <x:c r="J868" s="317" t="s">
        <x:v>5387</x:v>
      </x:c>
      <x:c r="K868" s="317"/>
      <x:c r="L868" s="301">
        <x:v>182491.70000000001</x:v>
      </x:c>
      <x:c r="M868" s="301"/>
      <x:c r="N868" s="301">
        <x:v>182491.70000000001</x:v>
      </x:c>
      <x:c r="O868" s="301"/>
      <x:c r="P868" s="301"/>
      <x:c r="Q868" s="301"/>
      <x:c r="R868" s="301">
        <x:v>182491.70000000001</x:v>
      </x:c>
      <x:c r="S868" s="301"/>
      <x:c r="T868" s="216" t="s">
        <x:v>23</x:v>
      </x:c>
    </x:row>
    <x:row r="869" spans="1:20" s="273" customFormat="1" hidden="1" customHeight="1">
      <x:c r="A869" s="267" t="s">
        <x:v>2983</x:v>
      </x:c>
      <x:c r="B869" s="568" t="s">
        <x:v>257</x:v>
      </x:c>
      <x:c r="C869" s="296" t="s">
        <x:v>1066</x:v>
      </x:c>
      <x:c r="D869" s="269">
        <x:f t="shared" si="92"/>
        <x:v>351889.5</x:v>
      </x:c>
      <x:c r="E869" s="298" t="s">
        <x:v>233</x:v>
      </x:c>
      <x:c r="F869" s="298" t="s">
        <x:v>233</x:v>
      </x:c>
      <x:c r="G869" s="298" t="s">
        <x:v>233</x:v>
      </x:c>
      <x:c r="H869" s="298" t="s">
        <x:v>233</x:v>
      </x:c>
      <x:c r="I869" s="298" t="s">
        <x:v>1240</x:v>
      </x:c>
      <x:c r="J869" s="298" t="s">
        <x:v>233</x:v>
      </x:c>
      <x:c r="K869" s="298"/>
      <x:c r="L869" s="270">
        <x:v>351889.5</x:v>
      </x:c>
      <x:c r="M869" s="270"/>
      <x:c r="N869" s="344">
        <x:v>351889.5</x:v>
      </x:c>
      <x:c r="O869" s="344"/>
      <x:c r="P869" s="344"/>
      <x:c r="Q869" s="270"/>
      <x:c r="R869" s="270">
        <x:v>351889.5</x:v>
      </x:c>
      <x:c r="S869" s="270"/>
      <x:c r="T869" s="217" t="s">
        <x:v>46</x:v>
      </x:c>
    </x:row>
    <x:row r="870" spans="1:20" s="273" customFormat="1" hidden="1" customHeight="1">
      <x:c r="A870" s="736" t="s">
        <x:v>2983</x:v>
      </x:c>
      <x:c r="B870" s="742" t="s">
        <x:v>5833</x:v>
      </x:c>
      <x:c r="C870" s="722" t="s">
        <x:v>94</x:v>
      </x:c>
      <x:c r="D870" s="728">
        <x:f t="shared" si="92"/>
        <x:v>1774603.2</x:v>
      </x:c>
      <x:c r="E870" s="858" t="s">
        <x:v>233</x:v>
      </x:c>
      <x:c r="F870" s="724" t="s">
        <x:v>5595</x:v>
      </x:c>
      <x:c r="G870" s="858" t="s">
        <x:v>233</x:v>
      </x:c>
      <x:c r="H870" s="724" t="s">
        <x:v>233</x:v>
      </x:c>
      <x:c r="I870" s="724" t="s">
        <x:v>1240</x:v>
      </x:c>
      <x:c r="J870" s="724" t="s">
        <x:v>5595</x:v>
      </x:c>
      <x:c r="K870" s="724"/>
      <x:c r="L870" s="574">
        <x:v>1774603.2</x:v>
      </x:c>
      <x:c r="M870" s="913"/>
      <x:c r="N870" s="574">
        <x:v>1774603.2</x:v>
      </x:c>
      <x:c r="O870" s="344"/>
      <x:c r="P870" s="344"/>
      <x:c r="Q870" s="741"/>
      <x:c r="R870" s="574">
        <x:v>1774603.2</x:v>
      </x:c>
      <x:c r="S870" s="912"/>
      <x:c r="T870" s="729" t="s">
        <x:v>5856</x:v>
      </x:c>
    </x:row>
    <x:row r="871" spans="1:20" s="273" customFormat="1" hidden="1" customHeight="1">
      <x:c r="A871" s="267" t="s">
        <x:v>2983</x:v>
      </x:c>
      <x:c r="B871" s="568" t="s">
        <x:v>1967</x:v>
      </x:c>
      <x:c r="C871" s="296" t="s">
        <x:v>277</x:v>
      </x:c>
      <x:c r="D871" s="269">
        <x:f t="shared" si="92"/>
        <x:v>13459.299999999999</x:v>
      </x:c>
      <x:c r="E871" s="298" t="s">
        <x:v>5584</x:v>
      </x:c>
      <x:c r="F871" s="298" t="s">
        <x:v>1294</x:v>
      </x:c>
      <x:c r="G871" s="298" t="s">
        <x:v>5584</x:v>
      </x:c>
      <x:c r="H871" s="298" t="s">
        <x:v>5584</x:v>
      </x:c>
      <x:c r="I871" s="491" t="s">
        <x:v>3306</x:v>
      </x:c>
      <x:c r="J871" s="298" t="s">
        <x:v>1294</x:v>
      </x:c>
      <x:c r="K871" s="298"/>
      <x:c r="L871" s="270">
        <x:v>13459.299999999999</x:v>
      </x:c>
      <x:c r="M871" s="270"/>
      <x:c r="N871" s="270">
        <x:v>13459.299999999999</x:v>
      </x:c>
      <x:c r="O871" s="270"/>
      <x:c r="P871" s="270"/>
      <x:c r="Q871" s="270"/>
      <x:c r="R871" s="270">
        <x:v>13459.299999999999</x:v>
      </x:c>
      <x:c r="S871" s="270"/>
      <x:c r="T871" s="217" t="s">
        <x:v>3042</x:v>
      </x:c>
    </x:row>
    <x:row r="872" spans="1:20" s="273" customFormat="1" hidden="1" customHeight="1">
      <x:c r="A872" s="267" t="s">
        <x:v>2983</x:v>
      </x:c>
      <x:c r="B872" s="568" t="s">
        <x:v>1968</x:v>
      </x:c>
      <x:c r="C872" s="296" t="s">
        <x:v>2184</x:v>
      </x:c>
      <x:c r="D872" s="269">
        <x:f t="shared" si="92"/>
        <x:v>97629</x:v>
      </x:c>
      <x:c r="E872" s="298" t="s">
        <x:v>5584</x:v>
      </x:c>
      <x:c r="F872" s="298" t="s">
        <x:v>1294</x:v>
      </x:c>
      <x:c r="G872" s="298" t="s">
        <x:v>5584</x:v>
      </x:c>
      <x:c r="H872" s="298" t="s">
        <x:v>5584</x:v>
      </x:c>
      <x:c r="I872" s="491" t="s">
        <x:v>3306</x:v>
      </x:c>
      <x:c r="J872" s="298" t="s">
        <x:v>1294</x:v>
      </x:c>
      <x:c r="K872" s="298"/>
      <x:c r="L872" s="270">
        <x:v>97629</x:v>
      </x:c>
      <x:c r="M872" s="270"/>
      <x:c r="N872" s="270">
        <x:v>97629</x:v>
      </x:c>
      <x:c r="O872" s="270"/>
      <x:c r="P872" s="270"/>
      <x:c r="Q872" s="270"/>
      <x:c r="R872" s="270">
        <x:v>97629</x:v>
      </x:c>
      <x:c r="S872" s="270"/>
      <x:c r="T872" s="217" t="s">
        <x:v>3042</x:v>
      </x:c>
    </x:row>
    <x:row r="873" spans="1:20" s="273" customFormat="1" hidden="1" customHeight="1">
      <x:c r="A873" s="267" t="s">
        <x:v>2983</x:v>
      </x:c>
      <x:c r="B873" s="568" t="s">
        <x:v>1972</x:v>
      </x:c>
      <x:c r="C873" s="296" t="s">
        <x:v>5578</x:v>
      </x:c>
      <x:c r="D873" s="269">
        <x:f t="shared" si="92"/>
        <x:v>43441.099999999999</x:v>
      </x:c>
      <x:c r="E873" s="298" t="s">
        <x:v>233</x:v>
      </x:c>
      <x:c r="F873" s="298" t="s">
        <x:v>5595</x:v>
      </x:c>
      <x:c r="G873" s="298" t="s">
        <x:v>233</x:v>
      </x:c>
      <x:c r="H873" s="298" t="s">
        <x:v>233</x:v>
      </x:c>
      <x:c r="I873" s="298" t="s">
        <x:v>2375</x:v>
      </x:c>
      <x:c r="J873" s="298" t="s">
        <x:v>5595</x:v>
      </x:c>
      <x:c r="K873" s="298"/>
      <x:c r="L873" s="344"/>
      <x:c r="M873" s="270">
        <x:v>43441.099999999999</x:v>
      </x:c>
      <x:c r="N873" s="270">
        <x:v>43441.099999999999</x:v>
      </x:c>
      <x:c r="O873" s="270"/>
      <x:c r="P873" s="270"/>
      <x:c r="Q873" s="270"/>
      <x:c r="R873" s="270">
        <x:v>43441.099999999999</x:v>
      </x:c>
      <x:c r="S873" s="270"/>
      <x:c r="T873" s="217" t="s">
        <x:v>2672</x:v>
      </x:c>
    </x:row>
    <x:row r="874" spans="1:20" s="273" customFormat="1" hidden="1" customHeight="1">
      <x:c r="A874" s="267" t="s">
        <x:v>2983</x:v>
      </x:c>
      <x:c r="B874" s="568" t="s">
        <x:v>1976</x:v>
      </x:c>
      <x:c r="C874" s="296" t="s">
        <x:v>1053</x:v>
      </x:c>
      <x:c r="D874" s="269">
        <x:f t="shared" si="92"/>
        <x:v>48505.199999999997</x:v>
      </x:c>
      <x:c r="E874" s="298" t="s">
        <x:v>5584</x:v>
      </x:c>
      <x:c r="F874" s="298" t="s">
        <x:v>1294</x:v>
      </x:c>
      <x:c r="G874" s="298" t="s">
        <x:v>5584</x:v>
      </x:c>
      <x:c r="H874" s="298" t="s">
        <x:v>5584</x:v>
      </x:c>
      <x:c r="I874" s="491" t="s">
        <x:v>3306</x:v>
      </x:c>
      <x:c r="J874" s="298" t="s">
        <x:v>1294</x:v>
      </x:c>
      <x:c r="K874" s="298"/>
      <x:c r="L874" s="270">
        <x:v>48505.199999999997</x:v>
      </x:c>
      <x:c r="M874" s="270"/>
      <x:c r="N874" s="270">
        <x:v>48505.199999999997</x:v>
      </x:c>
      <x:c r="O874" s="270"/>
      <x:c r="P874" s="270"/>
      <x:c r="Q874" s="270"/>
      <x:c r="R874" s="270">
        <x:v>48505.199999999997</x:v>
      </x:c>
      <x:c r="S874" s="270"/>
      <x:c r="T874" s="217" t="s">
        <x:v>3042</x:v>
      </x:c>
    </x:row>
    <x:row r="875" spans="1:20" s="273" customFormat="1" hidden="1" customHeight="1">
      <x:c r="A875" s="267" t="s">
        <x:v>2983</x:v>
      </x:c>
      <x:c r="B875" s="568" t="s">
        <x:v>4983</x:v>
      </x:c>
      <x:c r="C875" s="296" t="s">
        <x:v>254</x:v>
      </x:c>
      <x:c r="D875" s="269">
        <x:f t="shared" si="92"/>
        <x:v>26063</x:v>
      </x:c>
      <x:c r="E875" s="298" t="s">
        <x:v>5584</x:v>
      </x:c>
      <x:c r="F875" s="298" t="s">
        <x:v>1294</x:v>
      </x:c>
      <x:c r="G875" s="298" t="s">
        <x:v>5584</x:v>
      </x:c>
      <x:c r="H875" s="298" t="s">
        <x:v>5584</x:v>
      </x:c>
      <x:c r="I875" s="491" t="s">
        <x:v>3306</x:v>
      </x:c>
      <x:c r="J875" s="298" t="s">
        <x:v>1294</x:v>
      </x:c>
      <x:c r="K875" s="298"/>
      <x:c r="L875" s="270">
        <x:v>26063</x:v>
      </x:c>
      <x:c r="M875" s="270"/>
      <x:c r="N875" s="270">
        <x:v>26063</x:v>
      </x:c>
      <x:c r="O875" s="270"/>
      <x:c r="P875" s="270"/>
      <x:c r="Q875" s="270"/>
      <x:c r="R875" s="270">
        <x:v>26063</x:v>
      </x:c>
      <x:c r="S875" s="270"/>
      <x:c r="T875" s="217" t="s">
        <x:v>3042</x:v>
      </x:c>
    </x:row>
    <x:row r="876" spans="1:20" s="273" customFormat="1" hidden="1" customHeight="1">
      <x:c r="A876" s="267" t="s">
        <x:v>2983</x:v>
      </x:c>
      <x:c r="B876" s="568" t="s">
        <x:v>1975</x:v>
      </x:c>
      <x:c r="C876" s="296" t="s">
        <x:v>2349</x:v>
      </x:c>
      <x:c r="D876" s="269">
        <x:f t="shared" si="92"/>
        <x:v>101785</x:v>
      </x:c>
      <x:c r="E876" s="298" t="s">
        <x:v>5584</x:v>
      </x:c>
      <x:c r="F876" s="298" t="s">
        <x:v>5595</x:v>
      </x:c>
      <x:c r="G876" s="298" t="s">
        <x:v>5584</x:v>
      </x:c>
      <x:c r="H876" s="298" t="s">
        <x:v>5584</x:v>
      </x:c>
      <x:c r="I876" s="298"/>
      <x:c r="J876" s="298" t="s">
        <x:v>5595</x:v>
      </x:c>
      <x:c r="K876" s="298"/>
      <x:c r="L876" s="344"/>
      <x:c r="M876" s="270">
        <x:v>101785</x:v>
      </x:c>
      <x:c r="N876" s="344"/>
      <x:c r="O876" s="270">
        <x:v>101785</x:v>
      </x:c>
      <x:c r="P876" s="344"/>
      <x:c r="Q876" s="270"/>
      <x:c r="R876" s="270">
        <x:v>101785</x:v>
      </x:c>
      <x:c r="S876" s="270"/>
      <x:c r="T876" s="217" t="s">
        <x:v>50</x:v>
      </x:c>
    </x:row>
    <x:row r="877" spans="1:20" s="273" customFormat="1" hidden="1" customHeight="1">
      <x:c r="A877" s="267" t="s">
        <x:v>2983</x:v>
      </x:c>
      <x:c r="B877" s="568" t="s">
        <x:v>1973</x:v>
      </x:c>
      <x:c r="C877" s="296" t="s">
        <x:v>3088</x:v>
      </x:c>
      <x:c r="D877" s="269">
        <x:f t="shared" si="92"/>
        <x:v>19481.5</x:v>
      </x:c>
      <x:c r="E877" s="298" t="s">
        <x:v>233</x:v>
      </x:c>
      <x:c r="F877" s="298" t="s">
        <x:v>5595</x:v>
      </x:c>
      <x:c r="G877" s="298" t="s">
        <x:v>233</x:v>
      </x:c>
      <x:c r="H877" s="298" t="s">
        <x:v>233</x:v>
      </x:c>
      <x:c r="I877" s="298" t="s">
        <x:v>2375</x:v>
      </x:c>
      <x:c r="J877" s="298" t="s">
        <x:v>5595</x:v>
      </x:c>
      <x:c r="K877" s="298"/>
      <x:c r="L877" s="344"/>
      <x:c r="M877" s="270">
        <x:v>19481.5</x:v>
      </x:c>
      <x:c r="N877" s="270">
        <x:v>19481.5</x:v>
      </x:c>
      <x:c r="O877" s="270"/>
      <x:c r="P877" s="270"/>
      <x:c r="Q877" s="270"/>
      <x:c r="R877" s="270">
        <x:v>19481.5</x:v>
      </x:c>
      <x:c r="S877" s="270"/>
      <x:c r="T877" s="217" t="s">
        <x:v>2672</x:v>
      </x:c>
    </x:row>
    <x:row r="878" spans="1:20" s="273" customFormat="1" hidden="1" customHeight="1">
      <x:c r="A878" s="267" t="s">
        <x:v>2983</x:v>
      </x:c>
      <x:c r="B878" s="568" t="s">
        <x:v>1963</x:v>
      </x:c>
      <x:c r="C878" s="296" t="s">
        <x:v>237</x:v>
      </x:c>
      <x:c r="D878" s="269">
        <x:f t="shared" si="92"/>
        <x:v>58403.699999999997</x:v>
      </x:c>
      <x:c r="E878" s="298" t="s">
        <x:v>233</x:v>
      </x:c>
      <x:c r="F878" s="298" t="s">
        <x:v>5595</x:v>
      </x:c>
      <x:c r="G878" s="298" t="s">
        <x:v>233</x:v>
      </x:c>
      <x:c r="H878" s="298" t="s">
        <x:v>233</x:v>
      </x:c>
      <x:c r="I878" s="298" t="s">
        <x:v>2375</x:v>
      </x:c>
      <x:c r="J878" s="298" t="s">
        <x:v>5595</x:v>
      </x:c>
      <x:c r="K878" s="298"/>
      <x:c r="L878" s="344"/>
      <x:c r="M878" s="270">
        <x:v>58403.699999999997</x:v>
      </x:c>
      <x:c r="N878" s="270">
        <x:v>58403.699999999997</x:v>
      </x:c>
      <x:c r="O878" s="270"/>
      <x:c r="P878" s="270"/>
      <x:c r="Q878" s="270"/>
      <x:c r="R878" s="270">
        <x:v>58403.699999999997</x:v>
      </x:c>
      <x:c r="S878" s="270"/>
      <x:c r="T878" s="217" t="s">
        <x:v>2672</x:v>
      </x:c>
    </x:row>
    <x:row r="879" spans="1:20" s="273" customFormat="1" hidden="1" customHeight="1">
      <x:c r="A879" s="267" t="s">
        <x:v>2983</x:v>
      </x:c>
      <x:c r="B879" s="568" t="s">
        <x:v>1974</x:v>
      </x:c>
      <x:c r="C879" s="296" t="s">
        <x:v>2405</x:v>
      </x:c>
      <x:c r="D879" s="269">
        <x:f t="shared" si="92"/>
        <x:v>87222.100000000006</x:v>
      </x:c>
      <x:c r="E879" s="298" t="s">
        <x:v>2142</x:v>
      </x:c>
      <x:c r="F879" s="298" t="s">
        <x:v>5595</x:v>
      </x:c>
      <x:c r="G879" s="298" t="s">
        <x:v>2142</x:v>
      </x:c>
      <x:c r="H879" s="298" t="s">
        <x:v>2142</x:v>
      </x:c>
      <x:c r="I879" s="298"/>
      <x:c r="J879" s="298" t="s">
        <x:v>5595</x:v>
      </x:c>
      <x:c r="K879" s="298"/>
      <x:c r="L879" s="344"/>
      <x:c r="M879" s="270">
        <x:v>87222.100000000006</x:v>
      </x:c>
      <x:c r="N879" s="344"/>
      <x:c r="O879" s="270">
        <x:v>87222.100000000006</x:v>
      </x:c>
      <x:c r="P879" s="344"/>
      <x:c r="Q879" s="270"/>
      <x:c r="R879" s="270">
        <x:v>87222.100000000006</x:v>
      </x:c>
      <x:c r="S879" s="270"/>
      <x:c r="T879" s="217" t="s">
        <x:v>50</x:v>
      </x:c>
    </x:row>
    <x:row r="880" spans="1:20" s="273" customFormat="1" hidden="1" customHeight="1">
      <x:c r="A880" s="267" t="s">
        <x:v>2983</x:v>
      </x:c>
      <x:c r="B880" s="568" t="s">
        <x:v>1971</x:v>
      </x:c>
      <x:c r="C880" s="296" t="s">
        <x:v>244</x:v>
      </x:c>
      <x:c r="D880" s="269">
        <x:f t="shared" si="92"/>
        <x:v>10926.1</x:v>
      </x:c>
      <x:c r="E880" s="298" t="s">
        <x:v>273</x:v>
      </x:c>
      <x:c r="F880" s="298" t="s">
        <x:v>1294</x:v>
      </x:c>
      <x:c r="G880" s="298" t="s">
        <x:v>273</x:v>
      </x:c>
      <x:c r="H880" s="298" t="s">
        <x:v>273</x:v>
      </x:c>
      <x:c r="I880" s="491" t="s">
        <x:v>3306</x:v>
      </x:c>
      <x:c r="J880" s="298" t="s">
        <x:v>1294</x:v>
      </x:c>
      <x:c r="K880" s="298"/>
      <x:c r="L880" s="270">
        <x:v>10926.1</x:v>
      </x:c>
      <x:c r="M880" s="270"/>
      <x:c r="N880" s="270">
        <x:v>10926.1</x:v>
      </x:c>
      <x:c r="O880" s="270"/>
      <x:c r="P880" s="270"/>
      <x:c r="Q880" s="270"/>
      <x:c r="R880" s="270">
        <x:v>10926.1</x:v>
      </x:c>
      <x:c r="S880" s="270"/>
      <x:c r="T880" s="217" t="s">
        <x:v>3042</x:v>
      </x:c>
    </x:row>
    <x:row r="881" spans="1:20" s="273" customFormat="1" hidden="1" customHeight="1">
      <x:c r="A881" s="267" t="s">
        <x:v>2983</x:v>
      </x:c>
      <x:c r="B881" s="568" t="s">
        <x:v>1958</x:v>
      </x:c>
      <x:c r="C881" s="296" t="s">
        <x:v>3147</x:v>
      </x:c>
      <x:c r="D881" s="269">
        <x:f t="shared" si="92"/>
        <x:v>20126.900000000001</x:v>
      </x:c>
      <x:c r="E881" s="298" t="s">
        <x:v>273</x:v>
      </x:c>
      <x:c r="F881" s="298" t="s">
        <x:v>1294</x:v>
      </x:c>
      <x:c r="G881" s="298" t="s">
        <x:v>273</x:v>
      </x:c>
      <x:c r="H881" s="298" t="s">
        <x:v>273</x:v>
      </x:c>
      <x:c r="I881" s="491" t="s">
        <x:v>3306</x:v>
      </x:c>
      <x:c r="J881" s="298" t="s">
        <x:v>1294</x:v>
      </x:c>
      <x:c r="K881" s="298"/>
      <x:c r="L881" s="344">
        <x:v>20126.900000000001</x:v>
      </x:c>
      <x:c r="M881" s="270"/>
      <x:c r="N881" s="344">
        <x:v>20126.900000000001</x:v>
      </x:c>
      <x:c r="O881" s="344"/>
      <x:c r="P881" s="344"/>
      <x:c r="Q881" s="270"/>
      <x:c r="R881" s="344">
        <x:v>20126.900000000001</x:v>
      </x:c>
      <x:c r="S881" s="270"/>
      <x:c r="T881" s="217" t="s">
        <x:v>3042</x:v>
      </x:c>
    </x:row>
    <x:row r="882" spans="1:20" s="273" customFormat="1" hidden="1" customHeight="1">
      <x:c r="A882" s="267" t="s">
        <x:v>2983</x:v>
      </x:c>
      <x:c r="B882" s="568" t="s">
        <x:v>4972</x:v>
      </x:c>
      <x:c r="C882" s="296" t="s">
        <x:v>4654</x:v>
      </x:c>
      <x:c r="D882" s="269">
        <x:f t="shared" si="92"/>
        <x:v>144608</x:v>
      </x:c>
      <x:c r="E882" s="298" t="s">
        <x:v>5584</x:v>
      </x:c>
      <x:c r="F882" s="298" t="s">
        <x:v>5595</x:v>
      </x:c>
      <x:c r="G882" s="298" t="s">
        <x:v>5584</x:v>
      </x:c>
      <x:c r="H882" s="298" t="s">
        <x:v>5584</x:v>
      </x:c>
      <x:c r="I882" s="298"/>
      <x:c r="J882" s="298" t="s">
        <x:v>5595</x:v>
      </x:c>
      <x:c r="K882" s="318"/>
      <x:c r="L882" s="344"/>
      <x:c r="M882" s="270">
        <x:v>144608</x:v>
      </x:c>
      <x:c r="N882" s="344"/>
      <x:c r="O882" s="270">
        <x:v>144608</x:v>
      </x:c>
      <x:c r="P882" s="344"/>
      <x:c r="Q882" s="270"/>
      <x:c r="R882" s="270">
        <x:v>144608</x:v>
      </x:c>
      <x:c r="S882" s="270"/>
      <x:c r="T882" s="217" t="s">
        <x:v>50</x:v>
      </x:c>
    </x:row>
    <x:row r="883" spans="1:20" s="273" customFormat="1" hidden="1" customHeight="1">
      <x:c r="A883" s="267" t="s">
        <x:v>2983</x:v>
      </x:c>
      <x:c r="B883" s="568" t="s">
        <x:v>4992</x:v>
      </x:c>
      <x:c r="C883" s="296" t="s">
        <x:v>5398</x:v>
      </x:c>
      <x:c r="D883" s="269">
        <x:f t="shared" si="92"/>
        <x:v>166527</x:v>
      </x:c>
      <x:c r="E883" s="298" t="s">
        <x:v>5584</x:v>
      </x:c>
      <x:c r="F883" s="298" t="s">
        <x:v>5595</x:v>
      </x:c>
      <x:c r="G883" s="298" t="s">
        <x:v>5584</x:v>
      </x:c>
      <x:c r="H883" s="298" t="s">
        <x:v>5584</x:v>
      </x:c>
      <x:c r="I883" s="298"/>
      <x:c r="J883" s="298" t="s">
        <x:v>5595</x:v>
      </x:c>
      <x:c r="K883" s="318"/>
      <x:c r="L883" s="344"/>
      <x:c r="M883" s="270">
        <x:v>166527</x:v>
      </x:c>
      <x:c r="N883" s="344"/>
      <x:c r="O883" s="270">
        <x:v>166527</x:v>
      </x:c>
      <x:c r="P883" s="344"/>
      <x:c r="Q883" s="270"/>
      <x:c r="R883" s="270">
        <x:v>166527</x:v>
      </x:c>
      <x:c r="S883" s="270"/>
      <x:c r="T883" s="217" t="s">
        <x:v>50</x:v>
      </x:c>
    </x:row>
    <x:row r="884" spans="1:20" s="273" customFormat="1" hidden="1" customHeight="1">
      <x:c r="A884" s="267" t="s">
        <x:v>2983</x:v>
      </x:c>
      <x:c r="B884" s="568" t="s">
        <x:v>4991</x:v>
      </x:c>
      <x:c r="C884" s="296" t="s">
        <x:v>260</x:v>
      </x:c>
      <x:c r="D884" s="269">
        <x:f t="shared" si="92"/>
        <x:v>30910</x:v>
      </x:c>
      <x:c r="E884" s="298" t="s">
        <x:v>5584</x:v>
      </x:c>
      <x:c r="F884" s="298" t="s">
        <x:v>5595</x:v>
      </x:c>
      <x:c r="G884" s="298" t="s">
        <x:v>5584</x:v>
      </x:c>
      <x:c r="H884" s="298" t="s">
        <x:v>5584</x:v>
      </x:c>
      <x:c r="I884" s="298"/>
      <x:c r="J884" s="298" t="s">
        <x:v>5595</x:v>
      </x:c>
      <x:c r="K884" s="318"/>
      <x:c r="L884" s="344"/>
      <x:c r="M884" s="270">
        <x:v>30910</x:v>
      </x:c>
      <x:c r="N884" s="344"/>
      <x:c r="O884" s="270">
        <x:v>30910</x:v>
      </x:c>
      <x:c r="P884" s="344"/>
      <x:c r="Q884" s="270"/>
      <x:c r="R884" s="270">
        <x:v>30910</x:v>
      </x:c>
      <x:c r="S884" s="270"/>
      <x:c r="T884" s="217" t="s">
        <x:v>50</x:v>
      </x:c>
    </x:row>
    <x:row r="885" spans="1:20" s="273" customFormat="1" hidden="1" customHeight="1">
      <x:c r="A885" s="267" t="s">
        <x:v>2983</x:v>
      </x:c>
      <x:c r="B885" s="568" t="s">
        <x:v>4981</x:v>
      </x:c>
      <x:c r="C885" s="296" t="s">
        <x:v>261</x:v>
      </x:c>
      <x:c r="D885" s="269">
        <x:f t="shared" si="92"/>
        <x:v>59927.300000000003</x:v>
      </x:c>
      <x:c r="E885" s="298" t="s">
        <x:v>2142</x:v>
      </x:c>
      <x:c r="F885" s="298" t="s">
        <x:v>1294</x:v>
      </x:c>
      <x:c r="G885" s="298" t="s">
        <x:v>2142</x:v>
      </x:c>
      <x:c r="H885" s="298" t="s">
        <x:v>2142</x:v>
      </x:c>
      <x:c r="I885" s="491" t="s">
        <x:v>3306</x:v>
      </x:c>
      <x:c r="J885" s="298" t="s">
        <x:v>1294</x:v>
      </x:c>
      <x:c r="K885" s="298"/>
      <x:c r="L885" s="270">
        <x:v>59927.300000000003</x:v>
      </x:c>
      <x:c r="M885" s="270"/>
      <x:c r="N885" s="270">
        <x:v>59927.300000000003</x:v>
      </x:c>
      <x:c r="O885" s="270"/>
      <x:c r="P885" s="270"/>
      <x:c r="Q885" s="270"/>
      <x:c r="R885" s="270">
        <x:v>59927.300000000003</x:v>
      </x:c>
      <x:c r="S885" s="270"/>
      <x:c r="T885" s="217" t="s">
        <x:v>3042</x:v>
      </x:c>
    </x:row>
    <x:row r="886" spans="1:20" s="273" customFormat="1" hidden="1" customHeight="1">
      <x:c r="A886" s="267" t="s">
        <x:v>2983</x:v>
      </x:c>
      <x:c r="B886" s="568" t="s">
        <x:v>4987</x:v>
      </x:c>
      <x:c r="C886" s="296" t="s">
        <x:v>2392</x:v>
      </x:c>
      <x:c r="D886" s="269">
        <x:f t="shared" si="92"/>
        <x:v>48566</x:v>
      </x:c>
      <x:c r="E886" s="298" t="s">
        <x:v>2142</x:v>
      </x:c>
      <x:c r="F886" s="298" t="s">
        <x:v>5595</x:v>
      </x:c>
      <x:c r="G886" s="298" t="s">
        <x:v>2142</x:v>
      </x:c>
      <x:c r="H886" s="298" t="s">
        <x:v>2142</x:v>
      </x:c>
      <x:c r="I886" s="298"/>
      <x:c r="J886" s="298" t="s">
        <x:v>5595</x:v>
      </x:c>
      <x:c r="K886" s="318"/>
      <x:c r="L886" s="344"/>
      <x:c r="M886" s="270">
        <x:v>48566</x:v>
      </x:c>
      <x:c r="N886" s="344"/>
      <x:c r="O886" s="270">
        <x:v>48566</x:v>
      </x:c>
      <x:c r="P886" s="344"/>
      <x:c r="Q886" s="270"/>
      <x:c r="R886" s="270">
        <x:v>48566</x:v>
      </x:c>
      <x:c r="S886" s="270"/>
      <x:c r="T886" s="217" t="s">
        <x:v>50</x:v>
      </x:c>
    </x:row>
    <x:row r="887" spans="1:20" s="273" customFormat="1" hidden="1" customHeight="1">
      <x:c r="A887" s="267" t="s">
        <x:v>2983</x:v>
      </x:c>
      <x:c r="B887" s="568" t="s">
        <x:v>4973</x:v>
      </x:c>
      <x:c r="C887" s="296" t="s">
        <x:v>258</x:v>
      </x:c>
      <x:c r="D887" s="269">
        <x:f t="shared" si="92"/>
        <x:v>26614.700000000001</x:v>
      </x:c>
      <x:c r="E887" s="298" t="s">
        <x:v>5584</x:v>
      </x:c>
      <x:c r="F887" s="298" t="s">
        <x:v>1294</x:v>
      </x:c>
      <x:c r="G887" s="298" t="s">
        <x:v>5584</x:v>
      </x:c>
      <x:c r="H887" s="298" t="s">
        <x:v>5584</x:v>
      </x:c>
      <x:c r="I887" s="491" t="s">
        <x:v>3306</x:v>
      </x:c>
      <x:c r="J887" s="298" t="s">
        <x:v>1294</x:v>
      </x:c>
      <x:c r="K887" s="298"/>
      <x:c r="L887" s="270">
        <x:v>26614.700000000001</x:v>
      </x:c>
      <x:c r="M887" s="270"/>
      <x:c r="N887" s="270">
        <x:v>26614.700000000001</x:v>
      </x:c>
      <x:c r="O887" s="270"/>
      <x:c r="P887" s="270"/>
      <x:c r="Q887" s="270"/>
      <x:c r="R887" s="270">
        <x:v>26614.700000000001</x:v>
      </x:c>
      <x:c r="S887" s="270"/>
      <x:c r="T887" s="217" t="s">
        <x:v>3042</x:v>
      </x:c>
    </x:row>
    <x:row r="888" spans="1:20" s="273" customFormat="1" hidden="1" customHeight="1">
      <x:c r="A888" s="267" t="s">
        <x:v>2983</x:v>
      </x:c>
      <x:c r="B888" s="568" t="s">
        <x:v>4969</x:v>
      </x:c>
      <x:c r="C888" s="296" t="s">
        <x:v>2381</x:v>
      </x:c>
      <x:c r="D888" s="269">
        <x:f t="shared" si="92"/>
        <x:v>36889</x:v>
      </x:c>
      <x:c r="E888" s="298" t="s">
        <x:v>233</x:v>
      </x:c>
      <x:c r="F888" s="298" t="s">
        <x:v>5595</x:v>
      </x:c>
      <x:c r="G888" s="317" t="s">
        <x:v>233</x:v>
      </x:c>
      <x:c r="H888" s="317" t="s">
        <x:v>233</x:v>
      </x:c>
      <x:c r="I888" s="298"/>
      <x:c r="J888" s="298" t="s">
        <x:v>5595</x:v>
      </x:c>
      <x:c r="K888" s="298"/>
      <x:c r="L888" s="344"/>
      <x:c r="M888" s="270">
        <x:v>36889</x:v>
      </x:c>
      <x:c r="N888" s="344"/>
      <x:c r="O888" s="270">
        <x:v>36889</x:v>
      </x:c>
      <x:c r="P888" s="344"/>
      <x:c r="Q888" s="270"/>
      <x:c r="R888" s="270">
        <x:v>36889</x:v>
      </x:c>
      <x:c r="S888" s="270"/>
      <x:c r="T888" s="217" t="s">
        <x:v>50</x:v>
      </x:c>
    </x:row>
    <x:row r="889" spans="1:20" s="273" customFormat="1" hidden="1" customHeight="1">
      <x:c r="A889" s="267" t="s">
        <x:v>2983</x:v>
      </x:c>
      <x:c r="B889" s="568" t="s">
        <x:v>4970</x:v>
      </x:c>
      <x:c r="C889" s="296" t="s">
        <x:v>166</x:v>
      </x:c>
      <x:c r="D889" s="269">
        <x:f t="shared" si="92"/>
        <x:v>8651.8999999999996</x:v>
      </x:c>
      <x:c r="E889" s="317" t="s">
        <x:v>233</x:v>
      </x:c>
      <x:c r="F889" s="298" t="s">
        <x:v>1294</x:v>
      </x:c>
      <x:c r="G889" s="317" t="s">
        <x:v>233</x:v>
      </x:c>
      <x:c r="H889" s="317" t="s">
        <x:v>233</x:v>
      </x:c>
      <x:c r="I889" s="491" t="s">
        <x:v>3306</x:v>
      </x:c>
      <x:c r="J889" s="298" t="s">
        <x:v>1294</x:v>
      </x:c>
      <x:c r="K889" s="298"/>
      <x:c r="L889" s="344">
        <x:v>8651.8999999999996</x:v>
      </x:c>
      <x:c r="M889" s="270"/>
      <x:c r="N889" s="344">
        <x:v>8651.8999999999996</x:v>
      </x:c>
      <x:c r="O889" s="344"/>
      <x:c r="P889" s="344"/>
      <x:c r="Q889" s="270"/>
      <x:c r="R889" s="344">
        <x:v>8651.8999999999996</x:v>
      </x:c>
      <x:c r="S889" s="270"/>
      <x:c r="T889" s="217" t="s">
        <x:v>3042</x:v>
      </x:c>
    </x:row>
    <x:row r="890" spans="1:20" s="273" customFormat="1" hidden="1" customHeight="1">
      <x:c r="A890" s="267" t="s">
        <x:v>2983</x:v>
      </x:c>
      <x:c r="B890" s="568" t="s">
        <x:v>4971</x:v>
      </x:c>
      <x:c r="C890" s="296" t="s">
        <x:v>5596</x:v>
      </x:c>
      <x:c r="D890" s="269">
        <x:f t="shared" si="92"/>
        <x:v>43513.599999999999</x:v>
      </x:c>
      <x:c r="E890" s="317" t="s">
        <x:v>233</x:v>
      </x:c>
      <x:c r="F890" s="298" t="s">
        <x:v>1294</x:v>
      </x:c>
      <x:c r="G890" s="317" t="s">
        <x:v>233</x:v>
      </x:c>
      <x:c r="H890" s="317" t="s">
        <x:v>233</x:v>
      </x:c>
      <x:c r="I890" s="491" t="s">
        <x:v>3306</x:v>
      </x:c>
      <x:c r="J890" s="298" t="s">
        <x:v>1294</x:v>
      </x:c>
      <x:c r="K890" s="298"/>
      <x:c r="L890" s="344">
        <x:v>43513.599999999999</x:v>
      </x:c>
      <x:c r="M890" s="270"/>
      <x:c r="N890" s="344">
        <x:v>43513.599999999999</x:v>
      </x:c>
      <x:c r="O890" s="344"/>
      <x:c r="P890" s="344"/>
      <x:c r="Q890" s="270"/>
      <x:c r="R890" s="344">
        <x:v>43513.599999999999</x:v>
      </x:c>
      <x:c r="S890" s="270"/>
      <x:c r="T890" s="217" t="s">
        <x:v>3042</x:v>
      </x:c>
    </x:row>
    <x:row r="891" spans="1:20" s="273" customFormat="1" hidden="1" customHeight="1">
      <x:c r="A891" s="267" t="s">
        <x:v>2983</x:v>
      </x:c>
      <x:c r="B891" s="568" t="s">
        <x:v>2359</x:v>
      </x:c>
      <x:c r="C891" s="296" t="s">
        <x:v>256</x:v>
      </x:c>
      <x:c r="D891" s="269">
        <x:f t="shared" si="92"/>
        <x:v>55128.199999999997</x:v>
      </x:c>
      <x:c r="E891" s="317" t="s">
        <x:v>233</x:v>
      </x:c>
      <x:c r="F891" s="298" t="s">
        <x:v>1294</x:v>
      </x:c>
      <x:c r="G891" s="317" t="s">
        <x:v>233</x:v>
      </x:c>
      <x:c r="H891" s="317" t="s">
        <x:v>233</x:v>
      </x:c>
      <x:c r="I891" s="491" t="s">
        <x:v>3306</x:v>
      </x:c>
      <x:c r="J891" s="298" t="s">
        <x:v>1294</x:v>
      </x:c>
      <x:c r="K891" s="298"/>
      <x:c r="L891" s="344">
        <x:v>55128.199999999997</x:v>
      </x:c>
      <x:c r="M891" s="270"/>
      <x:c r="N891" s="344">
        <x:v>55128.199999999997</x:v>
      </x:c>
      <x:c r="O891" s="344"/>
      <x:c r="P891" s="344"/>
      <x:c r="Q891" s="270"/>
      <x:c r="R891" s="344">
        <x:v>55128.199999999997</x:v>
      </x:c>
      <x:c r="S891" s="270"/>
      <x:c r="T891" s="217" t="s">
        <x:v>3042</x:v>
      </x:c>
    </x:row>
    <x:row r="892" spans="1:20" s="273" customFormat="1" hidden="1" customHeight="1">
      <x:c r="A892" s="267" t="s">
        <x:v>2983</x:v>
      </x:c>
      <x:c r="B892" s="568" t="s">
        <x:v>4630</x:v>
      </x:c>
      <x:c r="C892" s="296" t="s">
        <x:v>2407</x:v>
      </x:c>
      <x:c r="D892" s="269">
        <x:f t="shared" si="92"/>
        <x:v>10172</x:v>
      </x:c>
      <x:c r="E892" s="298" t="s">
        <x:v>1294</x:v>
      </x:c>
      <x:c r="F892" s="298" t="s">
        <x:v>5595</x:v>
      </x:c>
      <x:c r="G892" s="298" t="s">
        <x:v>1294</x:v>
      </x:c>
      <x:c r="H892" s="298" t="s">
        <x:v>1294</x:v>
      </x:c>
      <x:c r="I892" s="298" t="s">
        <x:v>2375</x:v>
      </x:c>
      <x:c r="J892" s="298" t="s">
        <x:v>5595</x:v>
      </x:c>
      <x:c r="K892" s="298" t="s">
        <x:v>6234</x:v>
      </x:c>
      <x:c r="L892" s="344"/>
      <x:c r="M892" s="270">
        <x:v>10172</x:v>
      </x:c>
      <x:c r="N892" s="270">
        <x:v>10172</x:v>
      </x:c>
      <x:c r="O892" s="270"/>
      <x:c r="P892" s="270"/>
      <x:c r="Q892" s="270"/>
      <x:c r="R892" s="270">
        <x:v>10172</x:v>
      </x:c>
      <x:c r="S892" s="270"/>
      <x:c r="T892" s="217" t="s">
        <x:v>2672</x:v>
      </x:c>
    </x:row>
    <x:row r="893" spans="1:20" s="273" customFormat="1" hidden="1" customHeight="1">
      <x:c r="A893" s="267" t="s">
        <x:v>2983</x:v>
      </x:c>
      <x:c r="B893" s="568" t="s">
        <x:v>2425</x:v>
      </x:c>
      <x:c r="C893" s="296" t="s">
        <x:v>245</x:v>
      </x:c>
      <x:c r="D893" s="269">
        <x:f t="shared" ref="D893:D895" si="93">IF(SUM(K893:M893)=SUM(N893:O893),SUM(K893:M893),"오답")</x:f>
        <x:v>28383.799999999999</x:v>
      </x:c>
      <x:c r="E893" s="298" t="s">
        <x:v>1294</x:v>
      </x:c>
      <x:c r="F893" s="298" t="s">
        <x:v>5595</x:v>
      </x:c>
      <x:c r="G893" s="298" t="s">
        <x:v>1294</x:v>
      </x:c>
      <x:c r="H893" s="298" t="s">
        <x:v>1294</x:v>
      </x:c>
      <x:c r="I893" s="491" t="s">
        <x:v>5599</x:v>
      </x:c>
      <x:c r="J893" s="298" t="s">
        <x:v>5595</x:v>
      </x:c>
      <x:c r="K893" s="298"/>
      <x:c r="L893" s="344">
        <x:v>28383.799999999999</x:v>
      </x:c>
      <x:c r="M893" s="270"/>
      <x:c r="N893" s="344">
        <x:v>28383.799999999999</x:v>
      </x:c>
      <x:c r="O893" s="344"/>
      <x:c r="P893" s="344"/>
      <x:c r="Q893" s="270"/>
      <x:c r="R893" s="344">
        <x:v>28383.799999999999</x:v>
      </x:c>
      <x:c r="S893" s="270"/>
      <x:c r="T893" s="217" t="s">
        <x:v>3042</x:v>
      </x:c>
    </x:row>
    <x:row r="894" spans="1:20" s="273" customFormat="1" hidden="1" customHeight="1">
      <x:c r="A894" s="267" t="s">
        <x:v>2983</x:v>
      </x:c>
      <x:c r="B894" s="568" t="s">
        <x:v>2376</x:v>
      </x:c>
      <x:c r="C894" s="296" t="s">
        <x:v>2377</x:v>
      </x:c>
      <x:c r="D894" s="269">
        <x:f t="shared" si="93"/>
        <x:v>54684.5</x:v>
      </x:c>
      <x:c r="E894" s="298" t="s">
        <x:v>1294</x:v>
      </x:c>
      <x:c r="F894" s="298" t="s">
        <x:v>5595</x:v>
      </x:c>
      <x:c r="G894" s="298" t="s">
        <x:v>1294</x:v>
      </x:c>
      <x:c r="H894" s="298" t="s">
        <x:v>1294</x:v>
      </x:c>
      <x:c r="I894" s="298" t="s">
        <x:v>2375</x:v>
      </x:c>
      <x:c r="J894" s="298" t="s">
        <x:v>5595</x:v>
      </x:c>
      <x:c r="K894" s="298" t="s">
        <x:v>6234</x:v>
      </x:c>
      <x:c r="L894" s="344"/>
      <x:c r="M894" s="270">
        <x:v>54684.5</x:v>
      </x:c>
      <x:c r="N894" s="270">
        <x:v>54684.5</x:v>
      </x:c>
      <x:c r="O894" s="270"/>
      <x:c r="P894" s="270"/>
      <x:c r="Q894" s="270"/>
      <x:c r="R894" s="270">
        <x:v>54684.5</x:v>
      </x:c>
      <x:c r="S894" s="270"/>
      <x:c r="T894" s="217" t="s">
        <x:v>2672</x:v>
      </x:c>
    </x:row>
    <x:row r="895" spans="1:20" s="273" customFormat="1" hidden="1" customHeight="1">
      <x:c r="A895" s="267" t="s">
        <x:v>2983</x:v>
      </x:c>
      <x:c r="B895" s="568" t="s">
        <x:v>2422</x:v>
      </x:c>
      <x:c r="C895" s="296" t="s">
        <x:v>5514</x:v>
      </x:c>
      <x:c r="D895" s="269">
        <x:f t="shared" si="93"/>
        <x:v>392450.40000000002</x:v>
      </x:c>
      <x:c r="E895" s="298" t="s">
        <x:v>5584</x:v>
      </x:c>
      <x:c r="F895" s="298" t="s">
        <x:v>1294</x:v>
      </x:c>
      <x:c r="G895" s="298" t="s">
        <x:v>5584</x:v>
      </x:c>
      <x:c r="H895" s="298" t="s">
        <x:v>5584</x:v>
      </x:c>
      <x:c r="I895" s="298" t="s">
        <x:v>1240</x:v>
      </x:c>
      <x:c r="J895" s="298" t="s">
        <x:v>1294</x:v>
      </x:c>
      <x:c r="K895" s="298"/>
      <x:c r="L895" s="270">
        <x:v>392450.40000000002</x:v>
      </x:c>
      <x:c r="M895" s="270"/>
      <x:c r="N895" s="270">
        <x:v>392450.40000000002</x:v>
      </x:c>
      <x:c r="O895" s="270"/>
      <x:c r="P895" s="270"/>
      <x:c r="Q895" s="270"/>
      <x:c r="R895" s="270">
        <x:v>392450.40000000002</x:v>
      </x:c>
      <x:c r="S895" s="270"/>
      <x:c r="T895" s="217" t="s">
        <x:v>46</x:v>
      </x:c>
    </x:row>
    <x:row r="896" spans="1:20" s="273" customFormat="1" hidden="1" customHeight="1">
      <x:c r="A896" s="267" t="s">
        <x:v>2994</x:v>
      </x:c>
      <x:c r="B896" s="568" t="s">
        <x:v>6273</x:v>
      </x:c>
      <x:c r="C896" s="509" t="s">
        <x:v>4035</x:v>
      </x:c>
      <x:c r="D896" s="269">
        <x:v>189914.89999999999</x:v>
      </x:c>
      <x:c r="E896" s="317" t="s">
        <x:v>2160</x:v>
      </x:c>
      <x:c r="F896" s="317" t="s">
        <x:v>3613</x:v>
      </x:c>
      <x:c r="G896" s="317" t="s">
        <x:v>5478</x:v>
      </x:c>
      <x:c r="H896" s="317" t="s">
        <x:v>271</x:v>
      </x:c>
      <x:c r="I896" s="317" t="s">
        <x:v>6056</x:v>
      </x:c>
      <x:c r="J896" s="317" t="s">
        <x:v>3613</x:v>
      </x:c>
      <x:c r="K896" s="318"/>
      <x:c r="L896" s="344">
        <x:v>189914.89999999999</x:v>
      </x:c>
      <x:c r="M896" s="334"/>
      <x:c r="N896" s="344">
        <x:v>189914.89999999999</x:v>
      </x:c>
      <x:c r="O896" s="334"/>
      <x:c r="P896" s="334"/>
      <x:c r="Q896" s="334"/>
      <x:c r="R896" s="334">
        <x:v>189914.89999999999</x:v>
      </x:c>
      <x:c r="S896" s="334"/>
      <x:c r="T896" s="217" t="s">
        <x:v>2672</x:v>
      </x:c>
    </x:row>
    <x:row r="897" spans="1:20" s="273" customFormat="1" hidden="1" customHeight="1">
      <x:c r="A897" s="267" t="s">
        <x:v>2994</x:v>
      </x:c>
      <x:c r="B897" s="568" t="s">
        <x:v>6315</x:v>
      </x:c>
      <x:c r="C897" s="296" t="s">
        <x:v>5257</x:v>
      </x:c>
      <x:c r="D897" s="269">
        <x:v>225188.20000000001</x:v>
      </x:c>
      <x:c r="E897" s="317" t="s">
        <x:v>2160</x:v>
      </x:c>
      <x:c r="F897" s="317" t="s">
        <x:v>3613</x:v>
      </x:c>
      <x:c r="G897" s="317" t="s">
        <x:v>5478</x:v>
      </x:c>
      <x:c r="H897" s="317" t="s">
        <x:v>271</x:v>
      </x:c>
      <x:c r="I897" s="317" t="s">
        <x:v>6056</x:v>
      </x:c>
      <x:c r="J897" s="317" t="s">
        <x:v>3613</x:v>
      </x:c>
      <x:c r="K897" s="321"/>
      <x:c r="L897" s="344">
        <x:v>225188.20000000001</x:v>
      </x:c>
      <x:c r="M897" s="270"/>
      <x:c r="N897" s="270">
        <x:v>225188.20000000001</x:v>
      </x:c>
      <x:c r="O897" s="344"/>
      <x:c r="P897" s="344"/>
      <x:c r="Q897" s="270"/>
      <x:c r="R897" s="270">
        <x:v>225188.20000000001</x:v>
      </x:c>
      <x:c r="S897" s="270"/>
      <x:c r="T897" s="217" t="s">
        <x:v>2672</x:v>
      </x:c>
    </x:row>
    <x:row r="898" spans="1:20" s="273" customFormat="1" hidden="1" customHeight="1">
      <x:c r="A898" s="267" t="s">
        <x:v>2994</x:v>
      </x:c>
      <x:c r="B898" s="568" t="s">
        <x:v>5359</x:v>
      </x:c>
      <x:c r="C898" s="509" t="s">
        <x:v>6300</x:v>
      </x:c>
      <x:c r="D898" s="269">
        <x:v>690573.93000000005</x:v>
      </x:c>
      <x:c r="E898" s="317" t="s">
        <x:v>2160</x:v>
      </x:c>
      <x:c r="F898" s="317" t="s">
        <x:v>3613</x:v>
      </x:c>
      <x:c r="G898" s="317" t="s">
        <x:v>5478</x:v>
      </x:c>
      <x:c r="H898" s="317" t="s">
        <x:v>271</x:v>
      </x:c>
      <x:c r="I898" s="317" t="s">
        <x:v>6715</x:v>
      </x:c>
      <x:c r="J898" s="317" t="s">
        <x:v>3613</x:v>
      </x:c>
      <x:c r="K898" s="318"/>
      <x:c r="L898" s="344">
        <x:v>690573.93000000005</x:v>
      </x:c>
      <x:c r="M898" s="334"/>
      <x:c r="N898" s="344">
        <x:v>690573.93000000005</x:v>
      </x:c>
      <x:c r="O898" s="334"/>
      <x:c r="P898" s="334"/>
      <x:c r="Q898" s="334"/>
      <x:c r="R898" s="334">
        <x:v>690573.93000000005</x:v>
      </x:c>
      <x:c r="S898" s="334"/>
      <x:c r="T898" s="217" t="s">
        <x:v>3042</x:v>
      </x:c>
    </x:row>
    <x:row r="899" spans="1:20" s="273" customFormat="1" hidden="1" customHeight="1">
      <x:c r="A899" s="267" t="s">
        <x:v>2994</x:v>
      </x:c>
      <x:c r="B899" s="568" t="s">
        <x:v>5236</x:v>
      </x:c>
      <x:c r="C899" s="575" t="s">
        <x:v>3592</x:v>
      </x:c>
      <x:c r="D899" s="269">
        <x:v>11175.4</x:v>
      </x:c>
      <x:c r="E899" s="317" t="s">
        <x:v>5478</x:v>
      </x:c>
      <x:c r="F899" s="317" t="s">
        <x:v>3499</x:v>
      </x:c>
      <x:c r="G899" s="317" t="s">
        <x:v>204</x:v>
      </x:c>
      <x:c r="H899" s="317" t="s">
        <x:v>5478</x:v>
      </x:c>
      <x:c r="I899" s="317" t="s">
        <x:v>6091</x:v>
      </x:c>
      <x:c r="J899" s="317" t="s">
        <x:v>3499</x:v>
      </x:c>
      <x:c r="K899" s="318"/>
      <x:c r="L899" s="334"/>
      <x:c r="M899" s="334">
        <x:v>11175.4</x:v>
      </x:c>
      <x:c r="N899" s="344">
        <x:v>11175.4</x:v>
      </x:c>
      <x:c r="O899" s="334"/>
      <x:c r="P899" s="334"/>
      <x:c r="Q899" s="334"/>
      <x:c r="R899" s="334">
        <x:v>11175.4</x:v>
      </x:c>
      <x:c r="S899" s="334"/>
      <x:c r="T899" s="217" t="s">
        <x:v>596</x:v>
      </x:c>
    </x:row>
    <x:row r="900" spans="1:20" s="273" customFormat="1" hidden="1" customHeight="1">
      <x:c r="A900" s="267" t="s">
        <x:v>2994</x:v>
      </x:c>
      <x:c r="B900" s="568" t="s">
        <x:v>5260</x:v>
      </x:c>
      <x:c r="C900" s="296" t="s">
        <x:v>1327</x:v>
      </x:c>
      <x:c r="D900" s="269">
        <x:v>11478.6</x:v>
      </x:c>
      <x:c r="E900" s="317" t="s">
        <x:v>5478</x:v>
      </x:c>
      <x:c r="F900" s="317" t="s">
        <x:v>3499</x:v>
      </x:c>
      <x:c r="G900" s="317" t="s">
        <x:v>204</x:v>
      </x:c>
      <x:c r="H900" s="317" t="s">
        <x:v>5478</x:v>
      </x:c>
      <x:c r="I900" s="518" t="s">
        <x:v>6292</x:v>
      </x:c>
      <x:c r="J900" s="317" t="s">
        <x:v>3499</x:v>
      </x:c>
      <x:c r="K900" s="321"/>
      <x:c r="L900" s="344"/>
      <x:c r="M900" s="270">
        <x:v>11478.6</x:v>
      </x:c>
      <x:c r="N900" s="344">
        <x:v>11478.6</x:v>
      </x:c>
      <x:c r="O900" s="344"/>
      <x:c r="P900" s="344"/>
      <x:c r="Q900" s="270"/>
      <x:c r="R900" s="344">
        <x:v>11478.6</x:v>
      </x:c>
      <x:c r="S900" s="270"/>
      <x:c r="T900" s="217" t="s">
        <x:v>2966</x:v>
      </x:c>
    </x:row>
    <x:row r="901" spans="1:20" s="273" customFormat="1" hidden="1" customHeight="1">
      <x:c r="A901" s="267" t="s">
        <x:v>2994</x:v>
      </x:c>
      <x:c r="B901" s="568" t="s">
        <x:v>962</x:v>
      </x:c>
      <x:c r="C901" s="509" t="s">
        <x:v>3540</x:v>
      </x:c>
      <x:c r="D901" s="269">
        <x:v>22104.299999999999</x:v>
      </x:c>
      <x:c r="E901" s="317" t="s">
        <x:v>5478</x:v>
      </x:c>
      <x:c r="F901" s="317" t="s">
        <x:v>5493</x:v>
      </x:c>
      <x:c r="G901" s="317" t="s">
        <x:v>204</x:v>
      </x:c>
      <x:c r="H901" s="317" t="s">
        <x:v>5478</x:v>
      </x:c>
      <x:c r="I901" s="317" t="s">
        <x:v>6091</x:v>
      </x:c>
      <x:c r="J901" s="317" t="s">
        <x:v>3549</x:v>
      </x:c>
      <x:c r="K901" s="318"/>
      <x:c r="L901" s="344"/>
      <x:c r="M901" s="334">
        <x:v>22104.299999999999</x:v>
      </x:c>
      <x:c r="N901" s="344">
        <x:v>22104.299999999999</x:v>
      </x:c>
      <x:c r="O901" s="334"/>
      <x:c r="P901" s="334"/>
      <x:c r="Q901" s="334"/>
      <x:c r="R901" s="334">
        <x:v>22104.299999999999</x:v>
      </x:c>
      <x:c r="S901" s="334"/>
      <x:c r="T901" s="217" t="s">
        <x:v>2672</x:v>
      </x:c>
    </x:row>
    <x:row r="902" spans="1:20" s="273" customFormat="1" hidden="1" customHeight="1">
      <x:c r="A902" s="267" t="s">
        <x:v>2994</x:v>
      </x:c>
      <x:c r="B902" s="568" t="s">
        <x:v>6297</x:v>
      </x:c>
      <x:c r="C902" s="296" t="s">
        <x:v>5339</x:v>
      </x:c>
      <x:c r="D902" s="269">
        <x:v>10304</x:v>
      </x:c>
      <x:c r="E902" s="317" t="s">
        <x:v>2160</x:v>
      </x:c>
      <x:c r="F902" s="317" t="s">
        <x:v>3569</x:v>
      </x:c>
      <x:c r="G902" s="317" t="s">
        <x:v>3590</x:v>
      </x:c>
      <x:c r="H902" s="317" t="s">
        <x:v>271</x:v>
      </x:c>
      <x:c r="I902" s="317" t="s">
        <x:v>6292</x:v>
      </x:c>
      <x:c r="J902" s="317" t="s">
        <x:v>3569</x:v>
      </x:c>
      <x:c r="K902" s="321"/>
      <x:c r="L902" s="344">
        <x:v>10304</x:v>
      </x:c>
      <x:c r="M902" s="301"/>
      <x:c r="N902" s="301"/>
      <x:c r="O902" s="344">
        <x:v>10304</x:v>
      </x:c>
      <x:c r="P902" s="344">
        <x:v>10304</x:v>
      </x:c>
      <x:c r="Q902" s="270">
        <x:v>10304</x:v>
      </x:c>
      <x:c r="R902" s="301">
        <x:v>10304</x:v>
      </x:c>
      <x:c r="S902" s="270"/>
      <x:c r="T902" s="217" t="s">
        <x:v>3927</x:v>
      </x:c>
    </x:row>
    <x:row r="903" spans="1:20" s="273" customFormat="1" hidden="1" customHeight="1">
      <x:c r="A903" s="267" t="s">
        <x:v>2994</x:v>
      </x:c>
      <x:c r="B903" s="568" t="s">
        <x:v>4655</x:v>
      </x:c>
      <x:c r="C903" s="509" t="s">
        <x:v>5238</x:v>
      </x:c>
      <x:c r="D903" s="269">
        <x:v>15361</x:v>
      </x:c>
      <x:c r="E903" s="317" t="s">
        <x:v>204</x:v>
      </x:c>
      <x:c r="F903" s="317" t="s">
        <x:v>3499</x:v>
      </x:c>
      <x:c r="G903" s="317" t="s">
        <x:v>204</x:v>
      </x:c>
      <x:c r="H903" s="317" t="s">
        <x:v>204</x:v>
      </x:c>
      <x:c r="I903" s="317" t="s">
        <x:v>6292</x:v>
      </x:c>
      <x:c r="J903" s="317" t="s">
        <x:v>3499</x:v>
      </x:c>
      <x:c r="K903" s="318"/>
      <x:c r="L903" s="344"/>
      <x:c r="M903" s="334">
        <x:v>15361</x:v>
      </x:c>
      <x:c r="N903" s="344">
        <x:v>15361</x:v>
      </x:c>
      <x:c r="O903" s="334"/>
      <x:c r="P903" s="334">
        <x:v>15361</x:v>
      </x:c>
      <x:c r="Q903" s="334"/>
      <x:c r="R903" s="334">
        <x:v>15361</x:v>
      </x:c>
      <x:c r="S903" s="334"/>
      <x:c r="T903" s="217" t="s">
        <x:v>596</x:v>
      </x:c>
    </x:row>
    <x:row r="904" spans="1:20" ht="69.950000000000003" hidden="1" customHeight="1">
      <x:c r="A904" s="1014" t="s">
        <x:v>6938</x:v>
      </x:c>
      <x:c r="B904" s="979" t="s">
        <x:v>42</x:v>
      </x:c>
      <x:c r="C904" s="264" t="s">
        <x:v>2720</x:v>
      </x:c>
      <x:c r="D904" s="684">
        <x:f>SUM(D$906:D$914)</x:f>
        <x:v>5421606.3999999994</x:v>
      </x:c>
      <x:c r="E904" s="303"/>
      <x:c r="F904" s="303"/>
      <x:c r="G904" s="303"/>
      <x:c r="H904" s="303"/>
      <x:c r="I904" s="303"/>
      <x:c r="J904" s="303"/>
      <x:c r="K904" s="684">
        <x:f>SUM(K$906:K$914)</x:f>
        <x:v>722625.09999999998</x:v>
      </x:c>
      <x:c r="L904" s="684">
        <x:f t="shared" ref="L904:S904" si="94">SUM(L$906:L$914)</x:f>
        <x:v>4482801.2999999998</x:v>
      </x:c>
      <x:c r="M904" s="684">
        <x:f t="shared" si="94"/>
        <x:v>216180</x:v>
      </x:c>
      <x:c r="N904" s="684">
        <x:f t="shared" si="94"/>
        <x:v>5063926.3999999994</x:v>
      </x:c>
      <x:c r="O904" s="684">
        <x:f t="shared" si="94"/>
        <x:v>357680</x:v>
      </x:c>
      <x:c r="P904" s="684">
        <x:f t="shared" si="94"/>
        <x:v>0</x:v>
      </x:c>
      <x:c r="Q904" s="684">
        <x:f t="shared" si="94"/>
        <x:v>62382</x:v>
      </x:c>
      <x:c r="R904" s="684">
        <x:f t="shared" si="94"/>
        <x:v>5359224.3999999994</x:v>
      </x:c>
      <x:c r="S904" s="684">
        <x:f t="shared" si="94"/>
        <x:v>62382</x:v>
      </x:c>
      <x:c r="T904" s="220"/>
    </x:row>
    <x:row r="905" spans="1:20" ht="69.950000000000003" hidden="1" customHeight="1">
      <x:c r="A905" s="1015"/>
      <x:c r="B905" s="980"/>
      <x:c r="C905" s="264" t="s">
        <x:v>1516</x:v>
      </x:c>
      <x:c r="D905" s="289">
        <x:f>COUNTA(D$906:D$914)-1</x:f>
        <x:v>8</x:v>
      </x:c>
      <x:c r="E905" s="289"/>
      <x:c r="F905" s="289"/>
      <x:c r="G905" s="289"/>
      <x:c r="H905" s="289"/>
      <x:c r="I905" s="289"/>
      <x:c r="J905" s="289"/>
      <x:c r="K905" s="289"/>
      <x:c r="L905" s="289"/>
      <x:c r="M905" s="289"/>
      <x:c r="N905" s="289">
        <x:f>COUNTA(N$906:N$914)-3</x:f>
        <x:v>5</x:v>
      </x:c>
      <x:c r="O905" s="289">
        <x:f>COUNTA(O$906:O$914)</x:f>
        <x:v>3</x:v>
      </x:c>
      <x:c r="P905" s="289">
        <x:f t="shared" ref="P905:Q905" si="95">COUNTA(P$906:P$914)</x:f>
        <x:v>0</x:v>
      </x:c>
      <x:c r="Q905" s="289">
        <x:f t="shared" si="95"/>
        <x:v>1</x:v>
      </x:c>
      <x:c r="R905" s="289">
        <x:f>COUNTA(R$906:R$914)-1</x:f>
        <x:v>8</x:v>
      </x:c>
      <x:c r="S905" s="289">
        <x:f>COUNTA(S$906:S$914)-1</x:f>
        <x:v>0</x:v>
      </x:c>
      <x:c r="T905" s="215"/>
    </x:row>
    <x:row r="906" spans="1:20" s="273" customFormat="1" hidden="1" customHeight="1">
      <x:c r="A906" s="539" t="s">
        <x:v>6058</x:v>
      </x:c>
      <x:c r="B906" s="484" t="s">
        <x:v>1543</x:v>
      </x:c>
      <x:c r="C906" s="268" t="s">
        <x:v>2429</x:v>
      </x:c>
      <x:c r="D906" s="269">
        <x:f t="shared" ref="D906:D913" si="96">IF(SUM(K906:M906)=SUM(N906:O906),SUM(K906:M906),"오답")</x:f>
        <x:v>113123</x:v>
      </x:c>
      <x:c r="E906" s="317" t="s">
        <x:v>2383</x:v>
      </x:c>
      <x:c r="F906" s="317" t="s">
        <x:v>3</x:v>
      </x:c>
      <x:c r="G906" s="317" t="s">
        <x:v>2397</x:v>
      </x:c>
      <x:c r="H906" s="317" t="s">
        <x:v>2384</x:v>
      </x:c>
      <x:c r="I906" s="317">
        <x:v>2009</x:v>
      </x:c>
      <x:c r="J906" s="317" t="s">
        <x:v>2424</x:v>
      </x:c>
      <x:c r="K906" s="305">
        <x:v>9873</x:v>
      </x:c>
      <x:c r="L906" s="305">
        <x:v>103250</x:v>
      </x:c>
      <x:c r="M906" s="305"/>
      <x:c r="N906" s="305">
        <x:v>113123</x:v>
      </x:c>
      <x:c r="O906" s="305"/>
      <x:c r="P906" s="305"/>
      <x:c r="Q906" s="305"/>
      <x:c r="R906" s="305">
        <x:v>113123</x:v>
      </x:c>
      <x:c r="S906" s="305"/>
      <x:c r="T906" s="216"/>
    </x:row>
    <x:row r="907" spans="1:20" s="273" customFormat="1" hidden="1" customHeight="1">
      <x:c r="A907" s="539" t="s">
        <x:v>6058</x:v>
      </x:c>
      <x:c r="B907" s="700" t="s">
        <x:v>5074</x:v>
      </x:c>
      <x:c r="C907" s="268" t="s">
        <x:v>4643</x:v>
      </x:c>
      <x:c r="D907" s="269">
        <x:f t="shared" si="96"/>
        <x:v>1511706</x:v>
      </x:c>
      <x:c r="E907" s="317" t="s">
        <x:v>234</x:v>
      </x:c>
      <x:c r="F907" s="317" t="s">
        <x:v>3443</x:v>
      </x:c>
      <x:c r="G907" s="317" t="s">
        <x:v>2133</x:v>
      </x:c>
      <x:c r="H907" s="317" t="s">
        <x:v>4691</x:v>
      </x:c>
      <x:c r="I907" s="317">
        <x:v>2019</x:v>
      </x:c>
      <x:c r="J907" s="317" t="s">
        <x:v>5748</x:v>
      </x:c>
      <x:c r="K907" s="301">
        <x:v>9452</x:v>
      </x:c>
      <x:c r="L907" s="301">
        <x:f>1551796-49542</x:f>
        <x:v>1502254</x:v>
      </x:c>
      <x:c r="M907" s="301"/>
      <x:c r="N907" s="301">
        <x:f>1561248-49542</x:f>
        <x:v>1511706</x:v>
      </x:c>
      <x:c r="O907" s="301"/>
      <x:c r="P907" s="301"/>
      <x:c r="Q907" s="301"/>
      <x:c r="R907" s="301">
        <x:f>1561248-49542</x:f>
        <x:v>1511706</x:v>
      </x:c>
      <x:c r="S907" s="301"/>
      <x:c r="T907" s="216" t="s">
        <x:v>20</x:v>
      </x:c>
    </x:row>
    <x:row r="908" spans="1:20" s="273" customFormat="1" hidden="1" customHeight="1">
      <x:c r="A908" s="539" t="s">
        <x:v>6058</x:v>
      </x:c>
      <x:c r="B908" s="576" t="s">
        <x:v>2977</x:v>
      </x:c>
      <x:c r="C908" s="268" t="s">
        <x:v>2404</x:v>
      </x:c>
      <x:c r="D908" s="269">
        <x:f t="shared" si="96"/>
        <x:v>112042</x:v>
      </x:c>
      <x:c r="E908" s="317" t="s">
        <x:v>4768</x:v>
      </x:c>
      <x:c r="F908" s="317" t="s">
        <x:v>3236</x:v>
      </x:c>
      <x:c r="G908" s="317" t="s">
        <x:v>275</x:v>
      </x:c>
      <x:c r="H908" s="317" t="s">
        <x:v>3136</x:v>
      </x:c>
      <x:c r="I908" s="317">
        <x:v>2007</x:v>
      </x:c>
      <x:c r="J908" s="317" t="s">
        <x:v>4120</x:v>
      </x:c>
      <x:c r="K908" s="305">
        <x:v>49371</x:v>
      </x:c>
      <x:c r="L908" s="305">
        <x:v>4959</x:v>
      </x:c>
      <x:c r="M908" s="305">
        <x:v>57712</x:v>
      </x:c>
      <x:c r="N908" s="305">
        <x:v>30816</x:v>
      </x:c>
      <x:c r="O908" s="305">
        <x:v>81226</x:v>
      </x:c>
      <x:c r="P908" s="305"/>
      <x:c r="Q908" s="305"/>
      <x:c r="R908" s="305">
        <x:v>112042</x:v>
      </x:c>
      <x:c r="S908" s="305"/>
      <x:c r="T908" s="216" t="s">
        <x:v>4410</x:v>
      </x:c>
    </x:row>
    <x:row r="909" spans="1:20" s="273" customFormat="1" hidden="1" customHeight="1">
      <x:c r="A909" s="539" t="s">
        <x:v>6058</x:v>
      </x:c>
      <x:c r="B909" s="484" t="s">
        <x:v>344</x:v>
      </x:c>
      <x:c r="C909" s="268" t="s">
        <x:v>2125</x:v>
      </x:c>
      <x:c r="D909" s="269">
        <x:f t="shared" si="96"/>
        <x:v>215172</x:v>
      </x:c>
      <x:c r="E909" s="317" t="s">
        <x:v>7520</x:v>
      </x:c>
      <x:c r="F909" s="317" t="s">
        <x:v>4277</x:v>
      </x:c>
      <x:c r="G909" s="317" t="s">
        <x:v>2138</x:v>
      </x:c>
      <x:c r="H909" s="317" t="s">
        <x:v>2105</x:v>
      </x:c>
      <x:c r="I909" s="317">
        <x:v>2008</x:v>
      </x:c>
      <x:c r="J909" s="317" t="s">
        <x:v>4277</x:v>
      </x:c>
      <x:c r="K909" s="305">
        <x:v>1978</x:v>
      </x:c>
      <x:c r="L909" s="305">
        <x:v>212853</x:v>
      </x:c>
      <x:c r="M909" s="305">
        <x:v>341</x:v>
      </x:c>
      <x:c r="N909" s="305">
        <x:v>215172</x:v>
      </x:c>
      <x:c r="O909" s="305"/>
      <x:c r="P909" s="305"/>
      <x:c r="Q909" s="305"/>
      <x:c r="R909" s="305">
        <x:v>215172</x:v>
      </x:c>
      <x:c r="S909" s="305"/>
      <x:c r="T909" s="216"/>
    </x:row>
    <x:row r="910" spans="1:20" s="273" customFormat="1" hidden="1" customHeight="1">
      <x:c r="A910" s="539" t="s">
        <x:v>6058</x:v>
      </x:c>
      <x:c r="B910" s="485" t="s">
        <x:v>2578</x:v>
      </x:c>
      <x:c r="C910" s="268" t="s">
        <x:v>2402</x:v>
      </x:c>
      <x:c r="D910" s="269">
        <x:f t="shared" si="96"/>
        <x:v>2665464</x:v>
      </x:c>
      <x:c r="E910" s="317" t="s">
        <x:v>125</x:v>
      </x:c>
      <x:c r="F910" s="317" t="s">
        <x:v>7514</x:v>
      </x:c>
      <x:c r="G910" s="317" t="s">
        <x:v>2120</x:v>
      </x:c>
      <x:c r="H910" s="317" t="s">
        <x:v>239</x:v>
      </x:c>
      <x:c r="I910" s="317">
        <x:v>2018</x:v>
      </x:c>
      <x:c r="J910" s="317" t="s">
        <x:v>3142</x:v>
      </x:c>
      <x:c r="K910" s="301">
        <x:v>588983</x:v>
      </x:c>
      <x:c r="L910" s="301">
        <x:v>1918354</x:v>
      </x:c>
      <x:c r="M910" s="301">
        <x:v>158127</x:v>
      </x:c>
      <x:c r="N910" s="577">
        <x:v>2507337</x:v>
      </x:c>
      <x:c r="O910" s="577">
        <x:v>158127</x:v>
      </x:c>
      <x:c r="P910" s="301"/>
      <x:c r="Q910" s="301"/>
      <x:c r="R910" s="577">
        <x:v>2665464</x:v>
      </x:c>
      <x:c r="S910" s="577"/>
      <x:c r="T910" s="216"/>
    </x:row>
    <x:row r="911" spans="1:20" s="273" customFormat="1" hidden="1" customHeight="1">
      <x:c r="A911" s="539" t="s">
        <x:v>6058</x:v>
      </x:c>
      <x:c r="B911" s="573" t="s">
        <x:v>263</x:v>
      </x:c>
      <x:c r="C911" s="268" t="s">
        <x:v>248</x:v>
      </x:c>
      <x:c r="D911" s="269">
        <x:f t="shared" si="96"/>
        <x:v>333049</x:v>
      </x:c>
      <x:c r="E911" s="317" t="s">
        <x:v>4964</x:v>
      </x:c>
      <x:c r="F911" s="299" t="s">
        <x:v>171</x:v>
      </x:c>
      <x:c r="G911" s="299" t="s">
        <x:v>2130</x:v>
      </x:c>
      <x:c r="H911" s="299" t="s">
        <x:v>177</x:v>
      </x:c>
      <x:c r="I911" s="299" t="s">
        <x:v>6250</x:v>
      </x:c>
      <x:c r="J911" s="299" t="s">
        <x:v>2117</x:v>
      </x:c>
      <x:c r="K911" s="299"/>
      <x:c r="L911" s="301">
        <x:v>333049</x:v>
      </x:c>
      <x:c r="M911" s="301"/>
      <x:c r="N911" s="301">
        <x:v>333049</x:v>
      </x:c>
      <x:c r="O911" s="301"/>
      <x:c r="P911" s="301"/>
      <x:c r="Q911" s="301"/>
      <x:c r="R911" s="301">
        <x:v>333049</x:v>
      </x:c>
      <x:c r="S911" s="301"/>
      <x:c r="T911" s="216" t="s">
        <x:v>5101</x:v>
      </x:c>
    </x:row>
    <x:row r="912" spans="1:20" s="273" customFormat="1" hidden="1" customHeight="1">
      <x:c r="A912" s="539" t="s">
        <x:v>6058</x:v>
      </x:c>
      <x:c r="B912" s="700" t="s">
        <x:v>1802</x:v>
      </x:c>
      <x:c r="C912" s="268" t="s">
        <x:v>2430</x:v>
      </x:c>
      <x:c r="D912" s="578">
        <x:f t="shared" si="96"/>
        <x:v>274007.80000000005</x:v>
      </x:c>
      <x:c r="E912" s="317" t="s">
        <x:v>215</x:v>
      </x:c>
      <x:c r="F912" s="317" t="s">
        <x:v>1358</x:v>
      </x:c>
      <x:c r="G912" s="317" t="s">
        <x:v>225</x:v>
      </x:c>
      <x:c r="H912" s="317" t="s">
        <x:v>4681</x:v>
      </x:c>
      <x:c r="I912" s="317">
        <x:v>2005</x:v>
      </x:c>
      <x:c r="J912" s="317" t="s">
        <x:v>1109</x:v>
      </x:c>
      <x:c r="K912" s="314">
        <x:v>32004</x:v>
      </x:c>
      <x:c r="L912" s="577">
        <x:f>241819.2+184.6</x:f>
        <x:v>242003.80000000002</x:v>
      </x:c>
      <x:c r="M912" s="305"/>
      <x:c r="N912" s="577">
        <x:f>273823.2+184.6</x:f>
        <x:v>274007.79999999999</x:v>
      </x:c>
      <x:c r="O912" s="301"/>
      <x:c r="P912" s="301"/>
      <x:c r="Q912" s="301"/>
      <x:c r="R912" s="301">
        <x:f>273823.2+184.6</x:f>
        <x:v>274007.79999999999</x:v>
      </x:c>
      <x:c r="S912" s="301"/>
      <x:c r="T912" s="216" t="s">
        <x:v>14</x:v>
      </x:c>
    </x:row>
    <x:row r="913" spans="1:20" s="273" customFormat="1" hidden="1" customHeight="1">
      <x:c r="A913" s="539" t="s">
        <x:v>6058</x:v>
      </x:c>
      <x:c r="B913" s="484" t="s">
        <x:v>7551</x:v>
      </x:c>
      <x:c r="C913" s="509" t="s">
        <x:v>5070</x:v>
      </x:c>
      <x:c r="D913" s="578">
        <x:f t="shared" si="96"/>
        <x:v>78715.600000000006</x:v>
      </x:c>
      <x:c r="E913" s="317" t="s">
        <x:v>215</x:v>
      </x:c>
      <x:c r="F913" s="317" t="s">
        <x:v>126</x:v>
      </x:c>
      <x:c r="G913" s="317" t="s">
        <x:v>225</x:v>
      </x:c>
      <x:c r="H913" s="317" t="s">
        <x:v>438</x:v>
      </x:c>
      <x:c r="I913" s="317">
        <x:v>2002</x:v>
      </x:c>
      <x:c r="J913" s="317" t="s">
        <x:v>1088</x:v>
      </x:c>
      <x:c r="K913" s="314">
        <x:v>5348.1000000000004</x:v>
      </x:c>
      <x:c r="L913" s="577">
        <x:v>73367.5</x:v>
      </x:c>
      <x:c r="M913" s="305"/>
      <x:c r="N913" s="577">
        <x:v>78715.600000000006</x:v>
      </x:c>
      <x:c r="O913" s="301"/>
      <x:c r="P913" s="301"/>
      <x:c r="Q913" s="301"/>
      <x:c r="R913" s="577">
        <x:v>78715.600000000006</x:v>
      </x:c>
      <x:c r="S913" s="301"/>
      <x:c r="T913" s="216" t="s">
        <x:v>283</x:v>
      </x:c>
    </x:row>
    <x:row r="914" spans="1:20" s="273" customFormat="1" hidden="1" customHeight="1">
      <x:c r="A914" s="894" t="s">
        <x:v>6058</x:v>
      </x:c>
      <x:c r="B914" s="777" t="s">
        <x:v>339</x:v>
      </x:c>
      <x:c r="C914" s="738" t="s">
        <x:v>4639</x:v>
      </x:c>
      <x:c r="D914" s="728">
        <x:f>IF(SUM(K914:M914)=SUM(N914:O914),SUM(K914:M914),"오답")</x:f>
        <x:v>118327</x:v>
      </x:c>
      <x:c r="E914" s="837" t="s">
        <x:v>125</x:v>
      </x:c>
      <x:c r="F914" s="837" t="s">
        <x:v>3236</x:v>
      </x:c>
      <x:c r="G914" s="837" t="s">
        <x:v>2111</x:v>
      </x:c>
      <x:c r="H914" s="837" t="s">
        <x:v>4568</x:v>
      </x:c>
      <x:c r="I914" s="837"/>
      <x:c r="J914" s="837" t="s">
        <x:v>4063</x:v>
      </x:c>
      <x:c r="K914" s="726">
        <x:v>25616</x:v>
      </x:c>
      <x:c r="L914" s="726">
        <x:v>92711</x:v>
      </x:c>
      <x:c r="M914" s="726"/>
      <x:c r="N914" s="726"/>
      <x:c r="O914" s="726">
        <x:v>118327</x:v>
      </x:c>
      <x:c r="P914" s="726"/>
      <x:c r="Q914" s="726">
        <x:v>62382</x:v>
      </x:c>
      <x:c r="R914" s="726">
        <x:v>55945</x:v>
      </x:c>
      <x:c r="S914" s="726">
        <x:v>62382</x:v>
      </x:c>
      <x:c r="T914" s="739"/>
    </x:row>
    <x:row r="915" spans="1:20" ht="69.950000000000003" hidden="1" customHeight="1">
      <x:c r="A915" s="1014" t="s">
        <x:v>6148</x:v>
      </x:c>
      <x:c r="B915" s="979" t="s">
        <x:v>42</x:v>
      </x:c>
      <x:c r="C915" s="264" t="s">
        <x:v>2720</x:v>
      </x:c>
      <x:c r="D915" s="684">
        <x:f>SUM(D$917:D$927)</x:f>
        <x:v>3550999</x:v>
      </x:c>
      <x:c r="E915" s="303"/>
      <x:c r="F915" s="303"/>
      <x:c r="G915" s="303"/>
      <x:c r="H915" s="303"/>
      <x:c r="I915" s="303"/>
      <x:c r="J915" s="303"/>
      <x:c r="K915" s="684">
        <x:f t="shared" ref="K915:S915" si="97">SUM(K$917:K$927)</x:f>
        <x:v>604540</x:v>
      </x:c>
      <x:c r="L915" s="684">
        <x:f t="shared" si="97"/>
        <x:v>1266499</x:v>
      </x:c>
      <x:c r="M915" s="684">
        <x:f t="shared" si="97"/>
        <x:v>1679960</x:v>
      </x:c>
      <x:c r="N915" s="684">
        <x:f t="shared" si="97"/>
        <x:v>796477.30000000005</x:v>
      </x:c>
      <x:c r="O915" s="684">
        <x:f t="shared" si="97"/>
        <x:v>2754521.7000000002</x:v>
      </x:c>
      <x:c r="P915" s="684">
        <x:f t="shared" si="97"/>
        <x:v>0</x:v>
      </x:c>
      <x:c r="Q915" s="684">
        <x:f t="shared" si="97"/>
        <x:v>2147168</x:v>
      </x:c>
      <x:c r="R915" s="684">
        <x:f t="shared" si="97"/>
        <x:v>1302791.5</x:v>
      </x:c>
      <x:c r="S915" s="684">
        <x:f t="shared" si="97"/>
        <x:v>2249450</x:v>
      </x:c>
      <x:c r="T915" s="220"/>
    </x:row>
    <x:row r="916" spans="1:20" ht="69.950000000000003" hidden="1" customHeight="1">
      <x:c r="A916" s="1015"/>
      <x:c r="B916" s="980"/>
      <x:c r="C916" s="264" t="s">
        <x:v>1516</x:v>
      </x:c>
      <x:c r="D916" s="289">
        <x:f>COUNTA(D$917:D$927)</x:f>
        <x:v>11</x:v>
      </x:c>
      <x:c r="E916" s="289"/>
      <x:c r="F916" s="289"/>
      <x:c r="G916" s="289"/>
      <x:c r="H916" s="289"/>
      <x:c r="I916" s="289"/>
      <x:c r="J916" s="289"/>
      <x:c r="K916" s="289"/>
      <x:c r="L916" s="289"/>
      <x:c r="M916" s="289"/>
      <x:c r="N916" s="289">
        <x:f>COUNTA(N$917:N$927)</x:f>
        <x:v>5</x:v>
      </x:c>
      <x:c r="O916" s="289">
        <x:f>COUNTA(O$917:O$927)</x:f>
        <x:v>10</x:v>
      </x:c>
      <x:c r="P916" s="289">
        <x:f>COUNTA(P$917:P$927)</x:f>
        <x:v>0</x:v>
      </x:c>
      <x:c r="Q916" s="289">
        <x:f>COUNTA(Q$917:Q$927)</x:f>
        <x:v>5</x:v>
      </x:c>
      <x:c r="R916" s="289">
        <x:f>COUNTA(R$917:R$927)</x:f>
        <x:v>7</x:v>
      </x:c>
      <x:c r="S916" s="289">
        <x:f>COUNTA(S$917:S$927)-4</x:f>
        <x:v>4</x:v>
      </x:c>
      <x:c r="T916" s="215"/>
    </x:row>
    <x:row r="917" spans="1:20" s="273" customFormat="1" hidden="1" customHeight="1">
      <x:c r="A917" s="736" t="s">
        <x:v>3008</x:v>
      </x:c>
      <x:c r="B917" s="721" t="s">
        <x:v>2684</x:v>
      </x:c>
      <x:c r="C917" s="722" t="s">
        <x:v>4710</x:v>
      </x:c>
      <x:c r="D917" s="728">
        <x:f t="shared" ref="D917:D927" si="98">IF(SUM(K917:M917)=SUM(N917:O917),SUM(K917:M917),"오답")</x:f>
        <x:v>490513</x:v>
      </x:c>
      <x:c r="E917" s="724" t="s">
        <x:v>7520</x:v>
      </x:c>
      <x:c r="F917" s="837" t="s">
        <x:v>1014</x:v>
      </x:c>
      <x:c r="G917" s="837" t="s">
        <x:v>157</x:v>
      </x:c>
      <x:c r="H917" s="837" t="s">
        <x:v>2435</x:v>
      </x:c>
      <x:c r="I917" s="837">
        <x:v>2014</x:v>
      </x:c>
      <x:c r="J917" s="837" t="s">
        <x:v>5302</x:v>
      </x:c>
      <x:c r="K917" s="902">
        <x:v>179424</x:v>
      </x:c>
      <x:c r="L917" s="579">
        <x:v>292071</x:v>
      </x:c>
      <x:c r="M917" s="741">
        <x:v>19018</x:v>
      </x:c>
      <x:c r="N917" s="579">
        <x:v>4355</x:v>
      </x:c>
      <x:c r="O917" s="741">
        <x:v>486158</x:v>
      </x:c>
      <x:c r="P917" s="579"/>
      <x:c r="Q917" s="741">
        <x:v>238504</x:v>
      </x:c>
      <x:c r="R917" s="579">
        <x:v>252009</x:v>
      </x:c>
      <x:c r="S917" s="741">
        <x:v>238504</x:v>
      </x:c>
      <x:c r="T917" s="729" t="s">
        <x:v>5234</x:v>
      </x:c>
    </x:row>
    <x:row r="918" spans="1:20" s="273" customFormat="1" hidden="1" customHeight="1">
      <x:c r="A918" s="736" t="s">
        <x:v>3008</x:v>
      </x:c>
      <x:c r="B918" s="897" t="s">
        <x:v>2961</x:v>
      </x:c>
      <x:c r="C918" s="898" t="s">
        <x:v>2374</x:v>
      </x:c>
      <x:c r="D918" s="728">
        <x:f t="shared" si="98"/>
        <x:v>95000</x:v>
      </x:c>
      <x:c r="E918" s="774" t="s">
        <x:v>4653</x:v>
      </x:c>
      <x:c r="F918" s="850" t="s">
        <x:v>2132</x:v>
      </x:c>
      <x:c r="G918" s="850"/>
      <x:c r="H918" s="850"/>
      <x:c r="I918" s="854"/>
      <x:c r="J918" s="899"/>
      <x:c r="K918" s="900"/>
      <x:c r="L918" s="580">
        <x:v>95000</x:v>
      </x:c>
      <x:c r="M918" s="901"/>
      <x:c r="N918" s="580"/>
      <x:c r="O918" s="580">
        <x:v>95000</x:v>
      </x:c>
      <x:c r="P918" s="580"/>
      <x:c r="Q918" s="901"/>
      <x:c r="R918" s="901"/>
      <x:c r="S918" s="580">
        <x:v>95000</x:v>
      </x:c>
      <x:c r="T918" s="805"/>
    </x:row>
    <x:row r="919" spans="1:20" s="273" customFormat="1" hidden="1" customHeight="1">
      <x:c r="A919" s="736" t="s">
        <x:v>3008</x:v>
      </x:c>
      <x:c r="B919" s="721" t="s">
        <x:v>2446</x:v>
      </x:c>
      <x:c r="C919" s="722" t="s">
        <x:v>2338</x:v>
      </x:c>
      <x:c r="D919" s="728">
        <x:f t="shared" si="98"/>
        <x:v>431503</x:v>
      </x:c>
      <x:c r="E919" s="774" t="s">
        <x:v>174</x:v>
      </x:c>
      <x:c r="F919" s="837" t="s">
        <x:v>2134</x:v>
      </x:c>
      <x:c r="G919" s="837" t="s">
        <x:v>4652</x:v>
      </x:c>
      <x:c r="H919" s="837"/>
      <x:c r="I919" s="837"/>
      <x:c r="J919" s="837" t="s">
        <x:v>4652</x:v>
      </x:c>
      <x:c r="K919" s="902">
        <x:v>132162</x:v>
      </x:c>
      <x:c r="L919" s="579"/>
      <x:c r="M919" s="741">
        <x:v>299341</x:v>
      </x:c>
      <x:c r="N919" s="579"/>
      <x:c r="O919" s="741">
        <x:v>431503</x:v>
      </x:c>
      <x:c r="P919" s="580"/>
      <x:c r="Q919" s="741">
        <x:v>431503</x:v>
      </x:c>
      <x:c r="R919" s="741"/>
      <x:c r="S919" s="741">
        <x:v>431503</x:v>
      </x:c>
      <x:c r="T919" s="729"/>
    </x:row>
    <x:row r="920" spans="1:20" s="273" customFormat="1" hidden="1" customHeight="1">
      <x:c r="A920" s="736" t="s">
        <x:v>3008</x:v>
      </x:c>
      <x:c r="B920" s="897" t="s">
        <x:v>2438</x:v>
      </x:c>
      <x:c r="C920" s="898" t="s">
        <x:v>3508</x:v>
      </x:c>
      <x:c r="D920" s="728">
        <x:f t="shared" si="98"/>
        <x:v>120978.2</x:v>
      </x:c>
      <x:c r="E920" s="774" t="s">
        <x:v>7520</x:v>
      </x:c>
      <x:c r="F920" s="850" t="s">
        <x:v>7514</x:v>
      </x:c>
      <x:c r="G920" s="850" t="s">
        <x:v>3627</x:v>
      </x:c>
      <x:c r="H920" s="850" t="s">
        <x:v>4446</x:v>
      </x:c>
      <x:c r="I920" s="850"/>
      <x:c r="J920" s="850" t="s">
        <x:v>3627</x:v>
      </x:c>
      <x:c r="K920" s="903"/>
      <x:c r="L920" s="580">
        <x:v>85243.199999999997</x:v>
      </x:c>
      <x:c r="M920" s="901">
        <x:v>35735</x:v>
      </x:c>
      <x:c r="N920" s="580"/>
      <x:c r="O920" s="901">
        <x:v>120978.2</x:v>
      </x:c>
      <x:c r="P920" s="580"/>
      <x:c r="Q920" s="901"/>
      <x:c r="R920" s="901">
        <x:v>120978.2</x:v>
      </x:c>
      <x:c r="S920" s="901"/>
      <x:c r="T920" s="805" t="s">
        <x:v>2107</x:v>
      </x:c>
    </x:row>
    <x:row r="921" spans="1:20" s="273" customFormat="1" hidden="1" customHeight="1">
      <x:c r="A921" s="736" t="s">
        <x:v>3008</x:v>
      </x:c>
      <x:c r="B921" s="721" t="s">
        <x:v>2604</x:v>
      </x:c>
      <x:c r="C921" s="722" t="s">
        <x:v>2434</x:v>
      </x:c>
      <x:c r="D921" s="728">
        <x:f t="shared" si="98"/>
        <x:v>209546</x:v>
      </x:c>
      <x:c r="E921" s="774" t="s">
        <x:v>7520</x:v>
      </x:c>
      <x:c r="F921" s="850" t="s">
        <x:v>7514</x:v>
      </x:c>
      <x:c r="G921" s="837" t="s">
        <x:v>176</x:v>
      </x:c>
      <x:c r="H921" s="837" t="s">
        <x:v>170</x:v>
      </x:c>
      <x:c r="I921" s="837">
        <x:v>2000</x:v>
      </x:c>
      <x:c r="J921" s="837" t="s">
        <x:v>176</x:v>
      </x:c>
      <x:c r="K921" s="902">
        <x:v>125968</x:v>
      </x:c>
      <x:c r="L921" s="579">
        <x:v>83578</x:v>
      </x:c>
      <x:c r="M921" s="741" t="s">
        <x:v>21</x:v>
      </x:c>
      <x:c r="N921" s="579">
        <x:v>110672</x:v>
      </x:c>
      <x:c r="O921" s="579">
        <x:v>98874</x:v>
      </x:c>
      <x:c r="P921" s="580"/>
      <x:c r="Q921" s="579"/>
      <x:c r="R921" s="579">
        <x:v>209546</x:v>
      </x:c>
      <x:c r="S921" s="579"/>
      <x:c r="T921" s="729" t="s">
        <x:v>1775</x:v>
      </x:c>
    </x:row>
    <x:row r="922" spans="1:20" s="273" customFormat="1" hidden="1" customHeight="1">
      <x:c r="A922" s="736" t="s">
        <x:v>3008</x:v>
      </x:c>
      <x:c r="B922" s="721" t="s">
        <x:v>2500</x:v>
      </x:c>
      <x:c r="C922" s="722" t="s">
        <x:v>4680</x:v>
      </x:c>
      <x:c r="D922" s="728">
        <x:f t="shared" si="98"/>
        <x:v>880214</x:v>
      </x:c>
      <x:c r="E922" s="724" t="s">
        <x:v>2146</x:v>
      </x:c>
      <x:c r="F922" s="837" t="s">
        <x:v>2146</x:v>
      </x:c>
      <x:c r="G922" s="837" t="s">
        <x:v>159</x:v>
      </x:c>
      <x:c r="H922" s="837"/>
      <x:c r="I922" s="837"/>
      <x:c r="J922" s="837" t="s">
        <x:v>159</x:v>
      </x:c>
      <x:c r="K922" s="765">
        <x:v>142957</x:v>
      </x:c>
      <x:c r="L922" s="579"/>
      <x:c r="M922" s="741">
        <x:v>737257</x:v>
      </x:c>
      <x:c r="N922" s="579"/>
      <x:c r="O922" s="741">
        <x:v>880214</x:v>
      </x:c>
      <x:c r="P922" s="579"/>
      <x:c r="Q922" s="741">
        <x:v>880214</x:v>
      </x:c>
      <x:c r="R922" s="741"/>
      <x:c r="S922" s="741">
        <x:v>880214</x:v>
      </x:c>
      <x:c r="T922" s="729"/>
    </x:row>
    <x:row r="923" spans="1:20" s="273" customFormat="1" hidden="1" customHeight="1">
      <x:c r="A923" s="736" t="s">
        <x:v>2984</x:v>
      </x:c>
      <x:c r="B923" s="721" t="s">
        <x:v>3012</x:v>
      </x:c>
      <x:c r="C923" s="722" t="s">
        <x:v>308</x:v>
      </x:c>
      <x:c r="D923" s="728">
        <x:f>IF(SUM(K923:M923)=SUM(N923:O923),SUM(K923:M923),"오답")</x:f>
        <x:v>579617</x:v>
      </x:c>
      <x:c r="E923" s="724" t="s">
        <x:v>2146</x:v>
      </x:c>
      <x:c r="F923" s="850"/>
      <x:c r="G923" s="837" t="s">
        <x:v>3215</x:v>
      </x:c>
      <x:c r="H923" s="837"/>
      <x:c r="I923" s="837"/>
      <x:c r="J923" s="837" t="s">
        <x:v>3215</x:v>
      </x:c>
      <x:c r="K923" s="765"/>
      <x:c r="L923" s="579"/>
      <x:c r="M923" s="741">
        <x:v>579617</x:v>
      </x:c>
      <x:c r="N923" s="579"/>
      <x:c r="O923" s="741">
        <x:v>579617</x:v>
      </x:c>
      <x:c r="P923" s="579"/>
      <x:c r="Q923" s="741">
        <x:v>579617</x:v>
      </x:c>
      <x:c r="R923" s="579"/>
      <x:c r="S923" s="741">
        <x:v>579617</x:v>
      </x:c>
      <x:c r="T923" s="729" t="s">
        <x:v>4979</x:v>
      </x:c>
    </x:row>
    <x:row r="924" spans="1:20" s="273" customFormat="1" hidden="1" customHeight="1">
      <x:c r="A924" s="736" t="s">
        <x:v>3008</x:v>
      </x:c>
      <x:c r="B924" s="721" t="s">
        <x:v>1511</x:v>
      </x:c>
      <x:c r="C924" s="722" t="s">
        <x:v>2123</x:v>
      </x:c>
      <x:c r="D924" s="728">
        <x:f t="shared" si="98"/>
        <x:v>588099.30000000005</x:v>
      </x:c>
      <x:c r="E924" s="724" t="s">
        <x:v>2104</x:v>
      </x:c>
      <x:c r="F924" s="837" t="s">
        <x:v>5668</x:v>
      </x:c>
      <x:c r="G924" s="837" t="s">
        <x:v>5446</x:v>
      </x:c>
      <x:c r="H924" s="837" t="s">
        <x:v>3386</x:v>
      </x:c>
      <x:c r="I924" s="837" t="s">
        <x:v>3402</x:v>
      </x:c>
      <x:c r="J924" s="837" t="s">
        <x:v>1198</x:v>
      </x:c>
      <x:c r="K924" s="734">
        <x:v>17330</x:v>
      </x:c>
      <x:c r="L924" s="579">
        <x:v>570769.30000000005</x:v>
      </x:c>
      <x:c r="M924" s="741"/>
      <x:c r="N924" s="579">
        <x:v>570769.30000000005</x:v>
      </x:c>
      <x:c r="O924" s="579">
        <x:f>17333.6-3.6</x:f>
        <x:v>17330</x:v>
      </x:c>
      <x:c r="P924" s="579"/>
      <x:c r="Q924" s="579">
        <x:f>17333.6-3.6</x:f>
        <x:v>17330</x:v>
      </x:c>
      <x:c r="R924" s="579">
        <x:v>570769.30000000005</x:v>
      </x:c>
      <x:c r="S924" s="579">
        <x:f>17333.6-3.6</x:f>
        <x:v>17330</x:v>
      </x:c>
      <x:c r="T924" s="729" t="s">
        <x:v>5206</x:v>
      </x:c>
    </x:row>
    <x:row r="925" spans="1:20" s="273" customFormat="1" hidden="1" customHeight="1">
      <x:c r="A925" s="736" t="s">
        <x:v>3008</x:v>
      </x:c>
      <x:c r="B925" s="897" t="s">
        <x:v>1398</x:v>
      </x:c>
      <x:c r="C925" s="898" t="s">
        <x:v>7376</x:v>
      </x:c>
      <x:c r="D925" s="728">
        <x:f t="shared" si="98"/>
        <x:v>102545</x:v>
      </x:c>
      <x:c r="E925" s="774" t="s">
        <x:v>7520</x:v>
      </x:c>
      <x:c r="F925" s="850" t="s">
        <x:v>7514</x:v>
      </x:c>
      <x:c r="G925" s="850" t="s">
        <x:v>2421</x:v>
      </x:c>
      <x:c r="H925" s="850" t="s">
        <x:v>2426</x:v>
      </x:c>
      <x:c r="I925" s="850" t="s">
        <x:v>6898</x:v>
      </x:c>
      <x:c r="J925" s="850" t="s">
        <x:v>2136</x:v>
      </x:c>
      <x:c r="K925" s="903"/>
      <x:c r="L925" s="580">
        <x:v>102545</x:v>
      </x:c>
      <x:c r="M925" s="901"/>
      <x:c r="N925" s="580">
        <x:v>102545</x:v>
      </x:c>
      <x:c r="O925" s="901"/>
      <x:c r="P925" s="580"/>
      <x:c r="Q925" s="901"/>
      <x:c r="R925" s="580">
        <x:v>102545</x:v>
      </x:c>
      <x:c r="S925" s="901"/>
      <x:c r="T925" s="805" t="s">
        <x:v>5379</x:v>
      </x:c>
    </x:row>
    <x:row r="926" spans="1:20" s="273" customFormat="1" hidden="1" customHeight="1">
      <x:c r="A926" s="736" t="s">
        <x:v>3008</x:v>
      </x:c>
      <x:c r="B926" s="721" t="s">
        <x:v>2606</x:v>
      </x:c>
      <x:c r="C926" s="722" t="s">
        <x:v>2419</x:v>
      </x:c>
      <x:c r="D926" s="728">
        <x:f t="shared" si="98"/>
        <x:v>22309.5</x:v>
      </x:c>
      <x:c r="E926" s="774" t="s">
        <x:v>7520</x:v>
      </x:c>
      <x:c r="F926" s="850" t="s">
        <x:v>7514</x:v>
      </x:c>
      <x:c r="G926" s="837" t="s">
        <x:v>2126</x:v>
      </x:c>
      <x:c r="H926" s="837" t="s">
        <x:v>4921</x:v>
      </x:c>
      <x:c r="I926" s="837">
        <x:v>2010</x:v>
      </x:c>
      <x:c r="J926" s="837" t="s">
        <x:v>2126</x:v>
      </x:c>
      <x:c r="K926" s="765">
        <x:v>4900</x:v>
      </x:c>
      <x:c r="L926" s="579">
        <x:v>8417.5</x:v>
      </x:c>
      <x:c r="M926" s="741">
        <x:v>8992</x:v>
      </x:c>
      <x:c r="N926" s="579">
        <x:v>8136</x:v>
      </x:c>
      <x:c r="O926" s="741">
        <x:v>14173.5</x:v>
      </x:c>
      <x:c r="P926" s="579"/>
      <x:c r="Q926" s="741"/>
      <x:c r="R926" s="579">
        <x:v>16270</x:v>
      </x:c>
      <x:c r="S926" s="741">
        <x:v>5483</x:v>
      </x:c>
      <x:c r="T926" s="729" t="s">
        <x:v>5924</x:v>
      </x:c>
    </x:row>
    <x:row r="927" spans="1:20" s="273" customFormat="1" hidden="1" customHeight="1">
      <x:c r="A927" s="736" t="s">
        <x:v>3008</x:v>
      </x:c>
      <x:c r="B927" s="721" t="s">
        <x:v>2610</x:v>
      </x:c>
      <x:c r="C927" s="722" t="s">
        <x:v>2420</x:v>
      </x:c>
      <x:c r="D927" s="728">
        <x:f t="shared" si="98"/>
        <x:v>30674</x:v>
      </x:c>
      <x:c r="E927" s="724" t="s">
        <x:v>7520</x:v>
      </x:c>
      <x:c r="F927" s="837" t="s">
        <x:v>1217</x:v>
      </x:c>
      <x:c r="G927" s="837" t="s">
        <x:v>2115</x:v>
      </x:c>
      <x:c r="H927" s="837" t="s">
        <x:v>5317</x:v>
      </x:c>
      <x:c r="I927" s="837"/>
      <x:c r="J927" s="837" t="s">
        <x:v>4656</x:v>
      </x:c>
      <x:c r="K927" s="765">
        <x:v>1799</x:v>
      </x:c>
      <x:c r="L927" s="579">
        <x:v>28875</x:v>
      </x:c>
      <x:c r="M927" s="741"/>
      <x:c r="N927" s="579"/>
      <x:c r="O927" s="741">
        <x:v>30674</x:v>
      </x:c>
      <x:c r="P927" s="579"/>
      <x:c r="Q927" s="741"/>
      <x:c r="R927" s="741">
        <x:v>30674</x:v>
      </x:c>
      <x:c r="S927" s="741">
        <x:v>1799</x:v>
      </x:c>
      <x:c r="T927" s="729" t="s">
        <x:v>685</x:v>
      </x:c>
    </x:row>
    <x:row r="928" spans="1:20" ht="69.950000000000003" hidden="1" customHeight="1">
      <x:c r="A928" s="1007" t="s">
        <x:v>3026</x:v>
      </x:c>
      <x:c r="B928" s="979" t="s">
        <x:v>42</x:v>
      </x:c>
      <x:c r="C928" s="264" t="s">
        <x:v>2720</x:v>
      </x:c>
      <x:c r="D928" s="684">
        <x:f>SUM(D$930:D$939)</x:f>
        <x:v>2183979.7999999998</x:v>
      </x:c>
      <x:c r="E928" s="303"/>
      <x:c r="F928" s="303"/>
      <x:c r="G928" s="303"/>
      <x:c r="H928" s="303"/>
      <x:c r="I928" s="303"/>
      <x:c r="J928" s="303"/>
      <x:c r="K928" s="684">
        <x:f>SUM(K$930:K$939)</x:f>
        <x:v>711914.19999999995</x:v>
      </x:c>
      <x:c r="L928" s="684">
        <x:f t="shared" ref="L928:S928" si="99">SUM(L$930:L$939)</x:f>
        <x:v>855582.79999999993</x:v>
      </x:c>
      <x:c r="M928" s="684">
        <x:f t="shared" si="99"/>
        <x:v>616482.80000000005</x:v>
      </x:c>
      <x:c r="N928" s="684">
        <x:f t="shared" si="99"/>
        <x:v>599227.80000000005</x:v>
      </x:c>
      <x:c r="O928" s="684">
        <x:f t="shared" si="99"/>
        <x:v>1584752</x:v>
      </x:c>
      <x:c r="P928" s="684">
        <x:f t="shared" si="99"/>
        <x:v>0</x:v>
      </x:c>
      <x:c r="Q928" s="684">
        <x:f t="shared" si="99"/>
        <x:v>847738.59999999998</x:v>
      </x:c>
      <x:c r="R928" s="684">
        <x:f t="shared" si="99"/>
        <x:v>1923113.5999999999</x:v>
      </x:c>
      <x:c r="S928" s="684">
        <x:f t="shared" si="99"/>
        <x:v>260866.20000000001</x:v>
      </x:c>
      <x:c r="T928" s="220"/>
    </x:row>
    <x:row r="929" spans="1:20" ht="69.950000000000003" hidden="1" customHeight="1">
      <x:c r="A929" s="1013"/>
      <x:c r="B929" s="980"/>
      <x:c r="C929" s="264" t="s">
        <x:v>1516</x:v>
      </x:c>
      <x:c r="D929" s="289">
        <x:f>COUNTA(D$930:D$939)-1</x:f>
        <x:v>9</x:v>
      </x:c>
      <x:c r="E929" s="289"/>
      <x:c r="F929" s="289"/>
      <x:c r="G929" s="289"/>
      <x:c r="H929" s="289"/>
      <x:c r="I929" s="289"/>
      <x:c r="J929" s="289"/>
      <x:c r="K929" s="289"/>
      <x:c r="L929" s="289"/>
      <x:c r="M929" s="289"/>
      <x:c r="N929" s="289">
        <x:f>COUNTA(N$930:N$939)-1</x:f>
        <x:v>2</x:v>
      </x:c>
      <x:c r="O929" s="289">
        <x:f>COUNTA(O$930:O$939)-1</x:f>
        <x:v>7</x:v>
      </x:c>
      <x:c r="P929" s="289">
        <x:f t="shared" ref="P929:Q929" si="100">COUNTA(P$930:P$939)</x:f>
        <x:v>0</x:v>
      </x:c>
      <x:c r="Q929" s="289">
        <x:f t="shared" si="100"/>
        <x:v>5</x:v>
      </x:c>
      <x:c r="R929" s="289">
        <x:f>COUNTA(R$930:R$939)-1</x:f>
        <x:v>8</x:v>
      </x:c>
      <x:c r="S929" s="289">
        <x:f>COUNTA(S$930:S$939)-1</x:f>
        <x:v>2</x:v>
      </x:c>
      <x:c r="T929" s="215"/>
    </x:row>
    <x:row r="930" spans="1:20" s="273" customFormat="1" hidden="1" customHeight="1">
      <x:c r="A930" s="582" t="s">
        <x:v>3026</x:v>
      </x:c>
      <x:c r="B930" s="904" t="s">
        <x:v>1427</x:v>
      </x:c>
      <x:c r="C930" s="745" t="s">
        <x:v>3967</x:v>
      </x:c>
      <x:c r="D930" s="863">
        <x:f t="shared" ref="D930:D935" si="101">IF(SUM(K930:M930)=SUM(N930:O930),SUM(K930:M930),"오답")</x:f>
        <x:v>96500</x:v>
      </x:c>
      <x:c r="E930" s="864" t="s">
        <x:v>5593</x:v>
      </x:c>
      <x:c r="F930" s="864" t="s">
        <x:v>5593</x:v>
      </x:c>
      <x:c r="G930" s="864" t="s">
        <x:v>1139</x:v>
      </x:c>
      <x:c r="H930" s="864" t="s">
        <x:v>5292</x:v>
      </x:c>
      <x:c r="I930" s="870"/>
      <x:c r="J930" s="747" t="s">
        <x:v>4049</x:v>
      </x:c>
      <x:c r="K930" s="905">
        <x:v>46066.199999999997</x:v>
      </x:c>
      <x:c r="L930" s="906">
        <x:v>10568</x:v>
      </x:c>
      <x:c r="M930" s="906">
        <x:v>39865.800000000003</x:v>
      </x:c>
      <x:c r="N930" s="906"/>
      <x:c r="O930" s="906">
        <x:v>96500</x:v>
      </x:c>
      <x:c r="P930" s="906"/>
      <x:c r="Q930" s="906"/>
      <x:c r="R930" s="906">
        <x:v>96500</x:v>
      </x:c>
      <x:c r="S930" s="906"/>
      <x:c r="T930" s="868" t="s">
        <x:v>2614</x:v>
      </x:c>
    </x:row>
    <x:row r="931" spans="1:20" s="273" customFormat="1" hidden="1" customHeight="1">
      <x:c r="A931" s="582" t="s">
        <x:v>3026</x:v>
      </x:c>
      <x:c r="B931" s="904" t="s">
        <x:v>1393</x:v>
      </x:c>
      <x:c r="C931" s="745" t="s">
        <x:v>424</x:v>
      </x:c>
      <x:c r="D931" s="863">
        <x:f t="shared" si="101"/>
        <x:v>137800</x:v>
      </x:c>
      <x:c r="E931" s="864" t="s">
        <x:v>5593</x:v>
      </x:c>
      <x:c r="F931" s="864" t="s">
        <x:v>3932</x:v>
      </x:c>
      <x:c r="G931" s="747" t="s">
        <x:v>2063</x:v>
      </x:c>
      <x:c r="H931" s="864" t="s">
        <x:v>4409</x:v>
      </x:c>
      <x:c r="I931" s="864"/>
      <x:c r="J931" s="747" t="s">
        <x:v>280</x:v>
      </x:c>
      <x:c r="K931" s="905">
        <x:v>3217</x:v>
      </x:c>
      <x:c r="L931" s="906">
        <x:v>1457</x:v>
      </x:c>
      <x:c r="M931" s="906">
        <x:v>133126</x:v>
      </x:c>
      <x:c r="N931" s="906"/>
      <x:c r="O931" s="906">
        <x:v>137800</x:v>
      </x:c>
      <x:c r="P931" s="906"/>
      <x:c r="Q931" s="906">
        <x:v>3217</x:v>
      </x:c>
      <x:c r="R931" s="906">
        <x:v>134583</x:v>
      </x:c>
      <x:c r="S931" s="906">
        <x:v>3217</x:v>
      </x:c>
      <x:c r="T931" s="868" t="s">
        <x:v>5108</x:v>
      </x:c>
    </x:row>
    <x:row r="932" spans="1:20" s="273" customFormat="1" hidden="1" customHeight="1">
      <x:c r="A932" s="582" t="s">
        <x:v>3026</x:v>
      </x:c>
      <x:c r="B932" s="904" t="s">
        <x:v>342</x:v>
      </x:c>
      <x:c r="C932" s="745" t="s">
        <x:v>4683</x:v>
      </x:c>
      <x:c r="D932" s="863">
        <x:f t="shared" si="101"/>
        <x:v>24357</x:v>
      </x:c>
      <x:c r="E932" s="864" t="s">
        <x:v>130</x:v>
      </x:c>
      <x:c r="F932" s="864"/>
      <x:c r="G932" s="864" t="s">
        <x:v>2103</x:v>
      </x:c>
      <x:c r="H932" s="864" t="s">
        <x:v>2352</x:v>
      </x:c>
      <x:c r="I932" s="864" t="s">
        <x:v>6712</x:v>
      </x:c>
      <x:c r="J932" s="864" t="s">
        <x:v>1051</x:v>
      </x:c>
      <x:c r="K932" s="864"/>
      <x:c r="L932" s="907">
        <x:v>24357</x:v>
      </x:c>
      <x:c r="M932" s="908"/>
      <x:c r="N932" s="908">
        <x:v>24357</x:v>
      </x:c>
      <x:c r="O932" s="908"/>
      <x:c r="P932" s="908"/>
      <x:c r="Q932" s="908"/>
      <x:c r="R932" s="908">
        <x:v>24357</x:v>
      </x:c>
      <x:c r="S932" s="908"/>
      <x:c r="T932" s="868" t="s">
        <x:v>2417</x:v>
      </x:c>
    </x:row>
    <x:row r="933" spans="1:20" s="273" customFormat="1" hidden="1" customHeight="1">
      <x:c r="A933" s="582" t="s">
        <x:v>3026</x:v>
      </x:c>
      <x:c r="B933" s="861" t="s">
        <x:v>1397</x:v>
      </x:c>
      <x:c r="C933" s="862" t="s">
        <x:v>2108</x:v>
      </x:c>
      <x:c r="D933" s="863">
        <x:v>344460.59999999998</x:v>
      </x:c>
      <x:c r="E933" s="864" t="s">
        <x:v>7520</x:v>
      </x:c>
      <x:c r="F933" s="864" t="s">
        <x:v>2149</x:v>
      </x:c>
      <x:c r="G933" s="747" t="s">
        <x:v>2401</x:v>
      </x:c>
      <x:c r="H933" s="864" t="s">
        <x:v>2033</x:v>
      </x:c>
      <x:c r="I933" s="864"/>
      <x:c r="J933" s="747" t="s">
        <x:v>163</x:v>
      </x:c>
      <x:c r="K933" s="866">
        <x:v>16741.200000000001</x:v>
      </x:c>
      <x:c r="L933" s="866">
        <x:v>272456.40000000002</x:v>
      </x:c>
      <x:c r="M933" s="866">
        <x:v>55263</x:v>
      </x:c>
      <x:c r="N933" s="866"/>
      <x:c r="O933" s="866">
        <x:v>344460.59999999998</x:v>
      </x:c>
      <x:c r="P933" s="866"/>
      <x:c r="Q933" s="906">
        <x:v>344460.59999999998</x:v>
      </x:c>
      <x:c r="R933" s="866">
        <x:v>344460.59999999998</x:v>
      </x:c>
      <x:c r="S933" s="866"/>
      <x:c r="T933" s="868" t="s">
        <x:v>284</x:v>
      </x:c>
    </x:row>
    <x:row r="934" spans="1:20" s="273" customFormat="1" hidden="1" customHeight="1">
      <x:c r="A934" s="582" t="s">
        <x:v>3026</x:v>
      </x:c>
      <x:c r="B934" s="904" t="s">
        <x:v>3937</x:v>
      </x:c>
      <x:c r="C934" s="745" t="s">
        <x:v>5390</x:v>
      </x:c>
      <x:c r="D934" s="863">
        <x:v>35386</x:v>
      </x:c>
      <x:c r="E934" s="864" t="s">
        <x:v>3652</x:v>
      </x:c>
      <x:c r="F934" s="864" t="s">
        <x:v>3236</x:v>
      </x:c>
      <x:c r="G934" s="747" t="s">
        <x:v>2118</x:v>
      </x:c>
      <x:c r="H934" s="864"/>
      <x:c r="I934" s="864"/>
      <x:c r="J934" s="747" t="s">
        <x:v>1200</x:v>
      </x:c>
      <x:c r="K934" s="747"/>
      <x:c r="L934" s="906">
        <x:v>35386</x:v>
      </x:c>
      <x:c r="M934" s="906"/>
      <x:c r="N934" s="906"/>
      <x:c r="O934" s="906">
        <x:v>35386</x:v>
      </x:c>
      <x:c r="P934" s="906"/>
      <x:c r="Q934" s="906">
        <x:v>35386</x:v>
      </x:c>
      <x:c r="R934" s="906"/>
      <x:c r="S934" s="906">
        <x:v>35386</x:v>
      </x:c>
      <x:c r="T934" s="868"/>
    </x:row>
    <x:row r="935" spans="1:20" s="273" customFormat="1" hidden="1" customHeight="1">
      <x:c r="A935" s="582" t="s">
        <x:v>3026</x:v>
      </x:c>
      <x:c r="B935" s="861" t="s">
        <x:v>2978</x:v>
      </x:c>
      <x:c r="C935" s="862" t="s">
        <x:v>3483</x:v>
      </x:c>
      <x:c r="D935" s="863">
        <x:f t="shared" si="101"/>
        <x:v>121633</x:v>
      </x:c>
      <x:c r="E935" s="864" t="s">
        <x:v>7520</x:v>
      </x:c>
      <x:c r="F935" s="864" t="s">
        <x:v>2149</x:v>
      </x:c>
      <x:c r="G935" s="864" t="s">
        <x:v>461</x:v>
      </x:c>
      <x:c r="H935" s="864" t="s">
        <x:v>3630</x:v>
      </x:c>
      <x:c r="I935" s="864"/>
      <x:c r="J935" s="747" t="s">
        <x:v>2049</x:v>
      </x:c>
      <x:c r="K935" s="866">
        <x:v>76408</x:v>
      </x:c>
      <x:c r="L935" s="866">
        <x:v>1518</x:v>
      </x:c>
      <x:c r="M935" s="866">
        <x:v>43707</x:v>
      </x:c>
      <x:c r="N935" s="866"/>
      <x:c r="O935" s="866">
        <x:v>121633</x:v>
      </x:c>
      <x:c r="P935" s="866"/>
      <x:c r="Q935" s="866">
        <x:v>121633</x:v>
      </x:c>
      <x:c r="R935" s="866">
        <x:v>121633</x:v>
      </x:c>
      <x:c r="S935" s="866"/>
      <x:c r="T935" s="868"/>
    </x:row>
    <x:row r="936" spans="1:20" s="273" customFormat="1" hidden="1" customHeight="1">
      <x:c r="A936" s="582" t="s">
        <x:v>3026</x:v>
      </x:c>
      <x:c r="B936" s="904" t="s">
        <x:v>1409</x:v>
      </x:c>
      <x:c r="C936" s="745" t="s">
        <x:v>4960</x:v>
      </x:c>
      <x:c r="D936" s="863">
        <x:f>IF(SUM(K936:M936)=SUM(N936:O936),SUM(K936:M936),"오답")</x:f>
        <x:v>1028104.3999999999</x:v>
      </x:c>
      <x:c r="E936" s="864" t="s">
        <x:v>125</x:v>
      </x:c>
      <x:c r="F936" s="864" t="s">
        <x:v>3251</x:v>
      </x:c>
      <x:c r="G936" s="864" t="s">
        <x:v>4629</x:v>
      </x:c>
      <x:c r="H936" s="864" t="s">
        <x:v>4684</x:v>
      </x:c>
      <x:c r="I936" s="864" t="s">
        <x:v>7531</x:v>
      </x:c>
      <x:c r="J936" s="864" t="s">
        <x:v>3500</x:v>
      </x:c>
      <x:c r="K936" s="866">
        <x:v>456846.09999999998</x:v>
      </x:c>
      <x:c r="L936" s="866">
        <x:v>383696.29999999999</x:v>
      </x:c>
      <x:c r="M936" s="866">
        <x:v>187562</x:v>
      </x:c>
      <x:c r="N936" s="908">
        <x:v>549471</x:v>
      </x:c>
      <x:c r="O936" s="908">
        <x:f>482695-4061.6</x:f>
        <x:v>478633.40000000002</x:v>
      </x:c>
      <x:c r="P936" s="908"/>
      <x:c r="Q936" s="908">
        <x:v>343042</x:v>
      </x:c>
      <x:c r="R936" s="908">
        <x:v>805841.19999999995</x:v>
      </x:c>
      <x:c r="S936" s="908">
        <x:v>222263.20000000001</x:v>
      </x:c>
      <x:c r="T936" s="868" t="s">
        <x:v>4997</x:v>
      </x:c>
    </x:row>
    <x:row r="937" spans="1:20" s="273" customFormat="1" hidden="1" customHeight="1">
      <x:c r="A937" s="582" t="s">
        <x:v>3026</x:v>
      </x:c>
      <x:c r="B937" s="484" t="s">
        <x:v>6032</x:v>
      </x:c>
      <x:c r="C937" s="509" t="s">
        <x:v>4960</x:v>
      </x:c>
      <x:c r="D937" s="269">
        <x:f>IF(SUM(K937:M937)=SUM(N937:O937),SUM(K937:M937),"오답")</x:f>
        <x:v>246937</x:v>
      </x:c>
      <x:c r="E937" s="317" t="s">
        <x:v>125</x:v>
      </x:c>
      <x:c r="F937" s="317" t="s">
        <x:v>3251</x:v>
      </x:c>
      <x:c r="G937" s="317" t="s">
        <x:v>4629</x:v>
      </x:c>
      <x:c r="H937" s="317" t="s">
        <x:v>4684</x:v>
      </x:c>
      <x:c r="I937" s="317"/>
      <x:c r="J937" s="317" t="s">
        <x:v>3259</x:v>
      </x:c>
      <x:c r="K937" s="301">
        <x:v>3739</x:v>
      </x:c>
      <x:c r="L937" s="301">
        <x:v>103363</x:v>
      </x:c>
      <x:c r="M937" s="301">
        <x:f>(139820+15)</x:f>
        <x:v>139835</x:v>
      </x:c>
      <x:c r="N937" s="301"/>
      <x:c r="O937" s="301">
        <x:v>246937</x:v>
      </x:c>
      <x:c r="P937" s="301"/>
      <x:c r="Q937" s="301"/>
      <x:c r="R937" s="301">
        <x:v>246937</x:v>
      </x:c>
      <x:c r="S937" s="301"/>
      <x:c r="T937" s="216" t="s">
        <x:v>4495</x:v>
      </x:c>
    </x:row>
    <x:row r="938" spans="1:20" s="273" customFormat="1" hidden="1" customHeight="1">
      <x:c r="A938" s="582" t="s">
        <x:v>3026</x:v>
      </x:c>
      <x:c r="B938" s="861" t="s">
        <x:v>1401</x:v>
      </x:c>
      <x:c r="C938" s="862" t="s">
        <x:v>4647</x:v>
      </x:c>
      <x:c r="D938" s="863">
        <x:f>IF(SUM(K938:M938)=SUM(N938:O938),SUM(K938:M938),"오답")</x:f>
        <x:v>123402</x:v>
      </x:c>
      <x:c r="E938" s="864" t="s">
        <x:v>3623</x:v>
      </x:c>
      <x:c r="F938" s="864" t="s">
        <x:v>5668</x:v>
      </x:c>
      <x:c r="G938" s="864" t="s">
        <x:v>2137</x:v>
      </x:c>
      <x:c r="H938" s="747" t="s">
        <x:v>1102</x:v>
      </x:c>
      <x:c r="I938" s="747"/>
      <x:c r="J938" s="747" t="s">
        <x:v>5445</x:v>
      </x:c>
      <x:c r="K938" s="866">
        <x:v>102448</x:v>
      </x:c>
      <x:c r="L938" s="866">
        <x:v>3830</x:v>
      </x:c>
      <x:c r="M938" s="866">
        <x:f>380722-77046-286552</x:f>
        <x:v>17124</x:v>
      </x:c>
      <x:c r="N938" s="866"/>
      <x:c r="O938" s="866">
        <x:v>123402</x:v>
      </x:c>
      <x:c r="P938" s="866"/>
      <x:c r="Q938" s="866"/>
      <x:c r="R938" s="866">
        <x:v>123402</x:v>
      </x:c>
      <x:c r="S938" s="866"/>
      <x:c r="T938" s="868" t="s">
        <x:v>5077</x:v>
      </x:c>
    </x:row>
    <x:row r="939" spans="1:20" s="273" customFormat="1" hidden="1" customHeight="1">
      <x:c r="A939" s="582" t="s">
        <x:v>3026</x:v>
      </x:c>
      <x:c r="B939" s="484" t="s">
        <x:v>2454</x:v>
      </x:c>
      <x:c r="C939" s="509" t="s">
        <x:v>2147</x:v>
      </x:c>
      <x:c r="D939" s="269">
        <x:f>IF(SUM(K939:M939)=SUM(N939:O939),SUM(K939:M939),"오답")</x:f>
        <x:v>25399.799999999999</x:v>
      </x:c>
      <x:c r="E939" s="317" t="s">
        <x:v>125</x:v>
      </x:c>
      <x:c r="F939" s="317" t="s">
        <x:v>7514</x:v>
      </x:c>
      <x:c r="G939" s="317" t="s">
        <x:v>3854</x:v>
      </x:c>
      <x:c r="H939" s="317" t="s">
        <x:v>2154</x:v>
      </x:c>
      <x:c r="I939" s="317" t="s">
        <x:v>6728</x:v>
      </x:c>
      <x:c r="J939" s="317" t="s">
        <x:v>2036</x:v>
      </x:c>
      <x:c r="K939" s="583">
        <x:v>6448.6999999999998</x:v>
      </x:c>
      <x:c r="L939" s="583">
        <x:v>18951.099999999999</x:v>
      </x:c>
      <x:c r="M939" s="584"/>
      <x:c r="N939" s="584">
        <x:v>25399.799999999999</x:v>
      </x:c>
      <x:c r="O939" s="584"/>
      <x:c r="P939" s="584"/>
      <x:c r="Q939" s="584"/>
      <x:c r="R939" s="584">
        <x:v>25399.799999999999</x:v>
      </x:c>
      <x:c r="S939" s="584"/>
      <x:c r="T939" s="216" t="s">
        <x:v>4282</x:v>
      </x:c>
    </x:row>
    <x:row r="940" spans="1:20" ht="69.950000000000003" hidden="1" customHeight="1">
      <x:c r="A940" s="1010" t="s">
        <x:v>43</x:v>
      </x:c>
      <x:c r="B940" s="979" t="s">
        <x:v>42</x:v>
      </x:c>
      <x:c r="C940" s="264" t="s">
        <x:v>2720</x:v>
      </x:c>
      <x:c r="D940" s="684">
        <x:f>SUM(D$942:D$988)</x:f>
        <x:v>1479324.1000000001</x:v>
      </x:c>
      <x:c r="E940" s="303"/>
      <x:c r="F940" s="303"/>
      <x:c r="G940" s="303"/>
      <x:c r="H940" s="303"/>
      <x:c r="I940" s="303"/>
      <x:c r="J940" s="303"/>
      <x:c r="K940" s="684">
        <x:f t="shared" ref="K940:S940" si="102">SUM(K$942:K$988)</x:f>
        <x:v>7904.6000000000004</x:v>
      </x:c>
      <x:c r="L940" s="684">
        <x:f t="shared" si="102"/>
        <x:v>1406524.4000000001</x:v>
      </x:c>
      <x:c r="M940" s="684">
        <x:f t="shared" si="102"/>
        <x:v>64895.099999999999</x:v>
      </x:c>
      <x:c r="N940" s="684">
        <x:f t="shared" si="102"/>
        <x:v>1479324.1000000001</x:v>
      </x:c>
      <x:c r="O940" s="684">
        <x:f t="shared" si="102"/>
        <x:v>0</x:v>
      </x:c>
      <x:c r="P940" s="684">
        <x:f t="shared" si="102"/>
        <x:v>0</x:v>
      </x:c>
      <x:c r="Q940" s="684">
        <x:f t="shared" si="102"/>
        <x:v>0</x:v>
      </x:c>
      <x:c r="R940" s="684">
        <x:f t="shared" si="102"/>
        <x:v>1479324.1000000001</x:v>
      </x:c>
      <x:c r="S940" s="684">
        <x:f t="shared" si="102"/>
        <x:v>0</x:v>
      </x:c>
      <x:c r="T940" s="220"/>
    </x:row>
    <x:row r="941" spans="1:20" ht="69.950000000000003" hidden="1" customHeight="1">
      <x:c r="A941" s="1011"/>
      <x:c r="B941" s="980"/>
      <x:c r="C941" s="264" t="s">
        <x:v>1516</x:v>
      </x:c>
      <x:c r="D941" s="289">
        <x:f>COUNTA(D$942:D$988)</x:f>
        <x:v>47</x:v>
      </x:c>
      <x:c r="E941" s="289"/>
      <x:c r="F941" s="289"/>
      <x:c r="G941" s="289"/>
      <x:c r="H941" s="289"/>
      <x:c r="I941" s="289"/>
      <x:c r="J941" s="289"/>
      <x:c r="K941" s="289"/>
      <x:c r="L941" s="289"/>
      <x:c r="M941" s="289"/>
      <x:c r="N941" s="289">
        <x:f t="shared" ref="N941:S941" si="103">COUNTA(N$942:N$988)</x:f>
        <x:v>47</x:v>
      </x:c>
      <x:c r="O941" s="289">
        <x:f t="shared" si="103"/>
        <x:v>0</x:v>
      </x:c>
      <x:c r="P941" s="289">
        <x:f t="shared" si="103"/>
        <x:v>0</x:v>
      </x:c>
      <x:c r="Q941" s="289">
        <x:f t="shared" si="103"/>
        <x:v>0</x:v>
      </x:c>
      <x:c r="R941" s="289">
        <x:f t="shared" si="103"/>
        <x:v>47</x:v>
      </x:c>
      <x:c r="S941" s="289">
        <x:f t="shared" si="103"/>
        <x:v>0</x:v>
      </x:c>
      <x:c r="T941" s="215"/>
    </x:row>
    <x:row r="942" spans="1:20" s="273" customFormat="1" hidden="1" customHeight="1">
      <x:c r="A942" s="736" t="s">
        <x:v>43</x:v>
      </x:c>
      <x:c r="B942" s="737" t="s">
        <x:v>2502</x:v>
      </x:c>
      <x:c r="C942" s="738" t="s">
        <x:v>2135</x:v>
      </x:c>
      <x:c r="D942" s="723">
        <x:f t="shared" ref="D942:D988" si="104">IF(SUM(K942:M942)=SUM(N942:O942),SUM(K942:M942),"오답")</x:f>
        <x:v>68112.000000000015</x:v>
      </x:c>
      <x:c r="E942" s="716" t="s">
        <x:v>7520</x:v>
      </x:c>
      <x:c r="F942" s="716" t="s">
        <x:v>3644</x:v>
      </x:c>
      <x:c r="G942" s="716" t="s">
        <x:v>3391</x:v>
      </x:c>
      <x:c r="H942" s="716" t="s">
        <x:v>3391</x:v>
      </x:c>
      <x:c r="I942" s="716"/>
      <x:c r="J942" s="716" t="s">
        <x:v>2102</x:v>
      </x:c>
      <x:c r="K942" s="502">
        <x:v>7904.6000000000004</x:v>
      </x:c>
      <x:c r="L942" s="732">
        <x:v>60168.800000000003</x:v>
      </x:c>
      <x:c r="M942" s="732">
        <x:v>38.600000000000001</x:v>
      </x:c>
      <x:c r="N942" s="732">
        <x:v>68112</x:v>
      </x:c>
      <x:c r="O942" s="732"/>
      <x:c r="P942" s="732"/>
      <x:c r="Q942" s="732"/>
      <x:c r="R942" s="732">
        <x:v>68112</x:v>
      </x:c>
      <x:c r="S942" s="732"/>
      <x:c r="T942" s="739" t="s">
        <x:v>68</x:v>
      </x:c>
    </x:row>
    <x:row r="943" spans="1:20" s="273" customFormat="1" hidden="1" customHeight="1">
      <x:c r="A943" s="736" t="s">
        <x:v>43</x:v>
      </x:c>
      <x:c r="B943" s="737" t="s">
        <x:v>599</x:v>
      </x:c>
      <x:c r="C943" s="738" t="s">
        <x:v>3271</x:v>
      </x:c>
      <x:c r="D943" s="723">
        <x:f t="shared" si="104"/>
        <x:v>58961.400000000001</x:v>
      </x:c>
      <x:c r="E943" s="716" t="s">
        <x:v>3391</x:v>
      </x:c>
      <x:c r="F943" s="716" t="s">
        <x:v>3574</x:v>
      </x:c>
      <x:c r="G943" s="716" t="s">
        <x:v>3391</x:v>
      </x:c>
      <x:c r="H943" s="716" t="s">
        <x:v>3391</x:v>
      </x:c>
      <x:c r="I943" s="716" t="s">
        <x:v>7017</x:v>
      </x:c>
      <x:c r="J943" s="716" t="s">
        <x:v>5417</x:v>
      </x:c>
      <x:c r="K943" s="716"/>
      <x:c r="L943" s="732">
        <x:v>58961.400000000001</x:v>
      </x:c>
      <x:c r="M943" s="732"/>
      <x:c r="N943" s="732">
        <x:v>58961.400000000001</x:v>
      </x:c>
      <x:c r="O943" s="732"/>
      <x:c r="P943" s="732"/>
      <x:c r="Q943" s="732"/>
      <x:c r="R943" s="732">
        <x:v>58961.400000000001</x:v>
      </x:c>
      <x:c r="S943" s="732"/>
      <x:c r="T943" s="739" t="s">
        <x:v>6762</x:v>
      </x:c>
    </x:row>
    <x:row r="944" spans="1:20" s="273" customFormat="1" hidden="1" customHeight="1">
      <x:c r="A944" s="736" t="s">
        <x:v>43</x:v>
      </x:c>
      <x:c r="B944" s="737" t="s">
        <x:v>598</x:v>
      </x:c>
      <x:c r="C944" s="738" t="s">
        <x:v>1013</x:v>
      </x:c>
      <x:c r="D944" s="723">
        <x:f t="shared" si="104"/>
        <x:v>60116.900000000001</x:v>
      </x:c>
      <x:c r="E944" s="716" t="s">
        <x:v>3391</x:v>
      </x:c>
      <x:c r="F944" s="716" t="s">
        <x:v>3574</x:v>
      </x:c>
      <x:c r="G944" s="716" t="s">
        <x:v>3391</x:v>
      </x:c>
      <x:c r="H944" s="716" t="s">
        <x:v>3391</x:v>
      </x:c>
      <x:c r="I944" s="716" t="s">
        <x:v>7017</x:v>
      </x:c>
      <x:c r="J944" s="716" t="s">
        <x:v>5417</x:v>
      </x:c>
      <x:c r="K944" s="716"/>
      <x:c r="L944" s="732">
        <x:v>60116.900000000001</x:v>
      </x:c>
      <x:c r="M944" s="732"/>
      <x:c r="N944" s="732">
        <x:v>60116.900000000001</x:v>
      </x:c>
      <x:c r="O944" s="732"/>
      <x:c r="P944" s="732"/>
      <x:c r="Q944" s="732"/>
      <x:c r="R944" s="732">
        <x:v>60116.900000000001</x:v>
      </x:c>
      <x:c r="S944" s="732"/>
      <x:c r="T944" s="739" t="s">
        <x:v>6762</x:v>
      </x:c>
    </x:row>
    <x:row r="945" spans="1:20" s="273" customFormat="1" hidden="1" customHeight="1">
      <x:c r="A945" s="736" t="s">
        <x:v>43</x:v>
      </x:c>
      <x:c r="B945" s="737" t="s">
        <x:v>909</x:v>
      </x:c>
      <x:c r="C945" s="738" t="s">
        <x:v>918</x:v>
      </x:c>
      <x:c r="D945" s="723">
        <x:f t="shared" si="104"/>
        <x:v>13701.200000000001</x:v>
      </x:c>
      <x:c r="E945" s="716" t="s">
        <x:v>3391</x:v>
      </x:c>
      <x:c r="F945" s="716" t="s">
        <x:v>3574</x:v>
      </x:c>
      <x:c r="G945" s="716" t="s">
        <x:v>3391</x:v>
      </x:c>
      <x:c r="H945" s="716" t="s">
        <x:v>3391</x:v>
      </x:c>
      <x:c r="I945" s="716" t="s">
        <x:v>7017</x:v>
      </x:c>
      <x:c r="J945" s="716" t="s">
        <x:v>5417</x:v>
      </x:c>
      <x:c r="K945" s="716"/>
      <x:c r="L945" s="732">
        <x:v>13701.200000000001</x:v>
      </x:c>
      <x:c r="M945" s="732"/>
      <x:c r="N945" s="732">
        <x:v>13701.200000000001</x:v>
      </x:c>
      <x:c r="O945" s="732"/>
      <x:c r="P945" s="732"/>
      <x:c r="Q945" s="732"/>
      <x:c r="R945" s="732">
        <x:v>13701.200000000001</x:v>
      </x:c>
      <x:c r="S945" s="732"/>
      <x:c r="T945" s="739" t="s">
        <x:v>6762</x:v>
      </x:c>
    </x:row>
    <x:row r="946" spans="1:20" s="273" customFormat="1" hidden="1" customHeight="1">
      <x:c r="A946" s="736" t="s">
        <x:v>43</x:v>
      </x:c>
      <x:c r="B946" s="737" t="s">
        <x:v>917</x:v>
      </x:c>
      <x:c r="C946" s="738" t="s">
        <x:v>329</x:v>
      </x:c>
      <x:c r="D946" s="723">
        <x:f t="shared" si="104"/>
        <x:v>12499.6</x:v>
      </x:c>
      <x:c r="E946" s="716" t="s">
        <x:v>3391</x:v>
      </x:c>
      <x:c r="F946" s="716" t="s">
        <x:v>3574</x:v>
      </x:c>
      <x:c r="G946" s="716" t="s">
        <x:v>3391</x:v>
      </x:c>
      <x:c r="H946" s="716" t="s">
        <x:v>3391</x:v>
      </x:c>
      <x:c r="I946" s="716" t="s">
        <x:v>7017</x:v>
      </x:c>
      <x:c r="J946" s="716" t="s">
        <x:v>5417</x:v>
      </x:c>
      <x:c r="K946" s="716"/>
      <x:c r="L946" s="732">
        <x:v>12499.6</x:v>
      </x:c>
      <x:c r="M946" s="732"/>
      <x:c r="N946" s="732">
        <x:v>12499.6</x:v>
      </x:c>
      <x:c r="O946" s="732"/>
      <x:c r="P946" s="732"/>
      <x:c r="Q946" s="732"/>
      <x:c r="R946" s="732">
        <x:v>12499.6</x:v>
      </x:c>
      <x:c r="S946" s="732"/>
      <x:c r="T946" s="739" t="s">
        <x:v>6762</x:v>
      </x:c>
    </x:row>
    <x:row r="947" spans="1:20" s="273" customFormat="1" hidden="1" customHeight="1">
      <x:c r="A947" s="736" t="s">
        <x:v>43</x:v>
      </x:c>
      <x:c r="B947" s="737" t="s">
        <x:v>5274</x:v>
      </x:c>
      <x:c r="C947" s="738" t="s">
        <x:v>920</x:v>
      </x:c>
      <x:c r="D947" s="723">
        <x:f t="shared" si="104"/>
        <x:v>11065.299999999999</x:v>
      </x:c>
      <x:c r="E947" s="716" t="s">
        <x:v>1317</x:v>
      </x:c>
      <x:c r="F947" s="716" t="s">
        <x:v>3556</x:v>
      </x:c>
      <x:c r="G947" s="716" t="s">
        <x:v>7517</x:v>
      </x:c>
      <x:c r="H947" s="716" t="s">
        <x:v>7517</x:v>
      </x:c>
      <x:c r="I947" s="716"/>
      <x:c r="J947" s="716" t="s">
        <x:v>3556</x:v>
      </x:c>
      <x:c r="K947" s="716"/>
      <x:c r="L947" s="732">
        <x:v>11065.299999999999</x:v>
      </x:c>
      <x:c r="M947" s="732" t="s">
        <x:v>20</x:v>
      </x:c>
      <x:c r="N947" s="732">
        <x:v>11065.299999999999</x:v>
      </x:c>
      <x:c r="O947" s="732"/>
      <x:c r="P947" s="732"/>
      <x:c r="Q947" s="732"/>
      <x:c r="R947" s="732">
        <x:v>11065.299999999999</x:v>
      </x:c>
      <x:c r="S947" s="732"/>
      <x:c r="T947" s="739" t="s">
        <x:v>3039</x:v>
      </x:c>
    </x:row>
    <x:row r="948" spans="1:20" s="273" customFormat="1" hidden="1" customHeight="1">
      <x:c r="A948" s="736" t="s">
        <x:v>43</x:v>
      </x:c>
      <x:c r="B948" s="721" t="s">
        <x:v>330</x:v>
      </x:c>
      <x:c r="C948" s="722" t="s">
        <x:v>3293</x:v>
      </x:c>
      <x:c r="D948" s="723">
        <x:f t="shared" si="104"/>
        <x:v>10746.1</x:v>
      </x:c>
      <x:c r="E948" s="716" t="s">
        <x:v>5584</x:v>
      </x:c>
      <x:c r="F948" s="716" t="s">
        <x:v>3221</x:v>
      </x:c>
      <x:c r="G948" s="716" t="s">
        <x:v>312</x:v>
      </x:c>
      <x:c r="H948" s="716" t="s">
        <x:v>312</x:v>
      </x:c>
      <x:c r="I948" s="716"/>
      <x:c r="J948" s="716" t="s">
        <x:v>5627</x:v>
      </x:c>
      <x:c r="K948" s="724"/>
      <x:c r="L948" s="733">
        <x:v>10746.1</x:v>
      </x:c>
      <x:c r="M948" s="733"/>
      <x:c r="N948" s="733">
        <x:v>10746.1</x:v>
      </x:c>
      <x:c r="O948" s="733"/>
      <x:c r="P948" s="538"/>
      <x:c r="Q948" s="733"/>
      <x:c r="R948" s="733">
        <x:v>10746.1</x:v>
      </x:c>
      <x:c r="S948" s="733"/>
      <x:c r="T948" s="729" t="s">
        <x:v>1314</x:v>
      </x:c>
    </x:row>
    <x:row r="949" spans="1:20" s="273" customFormat="1" hidden="1" customHeight="1">
      <x:c r="A949" s="736" t="s">
        <x:v>43</x:v>
      </x:c>
      <x:c r="B949" s="721" t="s">
        <x:v>5684</x:v>
      </x:c>
      <x:c r="C949" s="722" t="s">
        <x:v>2016</x:v>
      </x:c>
      <x:c r="D949" s="723">
        <x:f t="shared" si="104"/>
        <x:v>14542.6</x:v>
      </x:c>
      <x:c r="E949" s="716" t="s">
        <x:v>5584</x:v>
      </x:c>
      <x:c r="F949" s="716" t="s">
        <x:v>3221</x:v>
      </x:c>
      <x:c r="G949" s="716" t="s">
        <x:v>454</x:v>
      </x:c>
      <x:c r="H949" s="716" t="s">
        <x:v>454</x:v>
      </x:c>
      <x:c r="I949" s="716" t="s">
        <x:v>1240</x:v>
      </x:c>
      <x:c r="J949" s="716" t="s">
        <x:v>5627</x:v>
      </x:c>
      <x:c r="K949" s="724"/>
      <x:c r="L949" s="733">
        <x:v>14542.6</x:v>
      </x:c>
      <x:c r="M949" s="733"/>
      <x:c r="N949" s="733">
        <x:v>14542.6</x:v>
      </x:c>
      <x:c r="O949" s="733"/>
      <x:c r="P949" s="538"/>
      <x:c r="Q949" s="733"/>
      <x:c r="R949" s="733">
        <x:v>14542.6</x:v>
      </x:c>
      <x:c r="S949" s="733"/>
      <x:c r="T949" s="729" t="s">
        <x:v>1314</x:v>
      </x:c>
    </x:row>
    <x:row r="950" spans="1:20" s="273" customFormat="1" hidden="1" customHeight="1">
      <x:c r="A950" s="736" t="s">
        <x:v>43</x:v>
      </x:c>
      <x:c r="B950" s="721" t="s">
        <x:v>3502</x:v>
      </x:c>
      <x:c r="C950" s="722" t="s">
        <x:v>5681</x:v>
      </x:c>
      <x:c r="D950" s="723">
        <x:f t="shared" si="104"/>
        <x:v>10085.1</x:v>
      </x:c>
      <x:c r="E950" s="716" t="s">
        <x:v>5584</x:v>
      </x:c>
      <x:c r="F950" s="716" t="s">
        <x:v>3221</x:v>
      </x:c>
      <x:c r="G950" s="716" t="s">
        <x:v>5584</x:v>
      </x:c>
      <x:c r="H950" s="716" t="s">
        <x:v>5584</x:v>
      </x:c>
      <x:c r="I950" s="716" t="s">
        <x:v>1240</x:v>
      </x:c>
      <x:c r="J950" s="716" t="s">
        <x:v>5627</x:v>
      </x:c>
      <x:c r="K950" s="724"/>
      <x:c r="L950" s="733">
        <x:v>10085.1</x:v>
      </x:c>
      <x:c r="M950" s="733"/>
      <x:c r="N950" s="733">
        <x:v>10085.1</x:v>
      </x:c>
      <x:c r="O950" s="733"/>
      <x:c r="P950" s="538"/>
      <x:c r="Q950" s="733"/>
      <x:c r="R950" s="733">
        <x:v>10085.1</x:v>
      </x:c>
      <x:c r="S950" s="733"/>
      <x:c r="T950" s="729" t="s">
        <x:v>1314</x:v>
      </x:c>
    </x:row>
    <x:row r="951" spans="1:20" s="273" customFormat="1" hidden="1" customHeight="1">
      <x:c r="A951" s="736" t="s">
        <x:v>43</x:v>
      </x:c>
      <x:c r="B951" s="721" t="s">
        <x:v>322</x:v>
      </x:c>
      <x:c r="C951" s="722" t="s">
        <x:v>486</x:v>
      </x:c>
      <x:c r="D951" s="723">
        <x:f t="shared" si="104"/>
        <x:v>31629.400000000001</x:v>
      </x:c>
      <x:c r="E951" s="716" t="s">
        <x:v>2142</x:v>
      </x:c>
      <x:c r="F951" s="716" t="s">
        <x:v>3221</x:v>
      </x:c>
      <x:c r="G951" s="716" t="s">
        <x:v>312</x:v>
      </x:c>
      <x:c r="H951" s="716" t="s">
        <x:v>312</x:v>
      </x:c>
      <x:c r="I951" s="716" t="s">
        <x:v>1240</x:v>
      </x:c>
      <x:c r="J951" s="716" t="s">
        <x:v>5627</x:v>
      </x:c>
      <x:c r="K951" s="724"/>
      <x:c r="L951" s="733">
        <x:v>31629.400000000001</x:v>
      </x:c>
      <x:c r="M951" s="733"/>
      <x:c r="N951" s="733">
        <x:v>31629.400000000001</x:v>
      </x:c>
      <x:c r="O951" s="733"/>
      <x:c r="P951" s="538"/>
      <x:c r="Q951" s="733"/>
      <x:c r="R951" s="733">
        <x:v>31629.400000000001</x:v>
      </x:c>
      <x:c r="S951" s="733"/>
      <x:c r="T951" s="729" t="s">
        <x:v>1314</x:v>
      </x:c>
    </x:row>
    <x:row r="952" spans="1:20" s="273" customFormat="1" hidden="1" customHeight="1">
      <x:c r="A952" s="736" t="s">
        <x:v>43</x:v>
      </x:c>
      <x:c r="B952" s="721" t="s">
        <x:v>465</x:v>
      </x:c>
      <x:c r="C952" s="722" t="s">
        <x:v>1037</x:v>
      </x:c>
      <x:c r="D952" s="723">
        <x:f t="shared" si="104"/>
        <x:v>19303.799999999999</x:v>
      </x:c>
      <x:c r="E952" s="716" t="s">
        <x:v>2142</x:v>
      </x:c>
      <x:c r="F952" s="716" t="s">
        <x:v>3221</x:v>
      </x:c>
      <x:c r="G952" s="716" t="s">
        <x:v>312</x:v>
      </x:c>
      <x:c r="H952" s="716" t="s">
        <x:v>312</x:v>
      </x:c>
      <x:c r="I952" s="716" t="s">
        <x:v>1240</x:v>
      </x:c>
      <x:c r="J952" s="716" t="s">
        <x:v>5627</x:v>
      </x:c>
      <x:c r="K952" s="724"/>
      <x:c r="L952" s="733">
        <x:v>19303.799999999999</x:v>
      </x:c>
      <x:c r="M952" s="733"/>
      <x:c r="N952" s="733">
        <x:v>19303.799999999999</x:v>
      </x:c>
      <x:c r="O952" s="733"/>
      <x:c r="P952" s="538"/>
      <x:c r="Q952" s="733"/>
      <x:c r="R952" s="733">
        <x:v>19303.799999999999</x:v>
      </x:c>
      <x:c r="S952" s="733"/>
      <x:c r="T952" s="729" t="s">
        <x:v>1314</x:v>
      </x:c>
    </x:row>
    <x:row r="953" spans="1:20" s="273" customFormat="1" hidden="1" customHeight="1">
      <x:c r="A953" s="736" t="s">
        <x:v>43</x:v>
      </x:c>
      <x:c r="B953" s="721" t="s">
        <x:v>385</x:v>
      </x:c>
      <x:c r="C953" s="722" t="s">
        <x:v>303</x:v>
      </x:c>
      <x:c r="D953" s="723">
        <x:f t="shared" si="104"/>
        <x:v>45073</x:v>
      </x:c>
      <x:c r="E953" s="716" t="s">
        <x:v>5584</x:v>
      </x:c>
      <x:c r="F953" s="716" t="s">
        <x:v>3221</x:v>
      </x:c>
      <x:c r="G953" s="716" t="s">
        <x:v>312</x:v>
      </x:c>
      <x:c r="H953" s="716" t="s">
        <x:v>312</x:v>
      </x:c>
      <x:c r="I953" s="716" t="s">
        <x:v>1240</x:v>
      </x:c>
      <x:c r="J953" s="716" t="s">
        <x:v>5627</x:v>
      </x:c>
      <x:c r="K953" s="724"/>
      <x:c r="L953" s="733">
        <x:v>45073</x:v>
      </x:c>
      <x:c r="M953" s="733"/>
      <x:c r="N953" s="733">
        <x:v>45073</x:v>
      </x:c>
      <x:c r="O953" s="733"/>
      <x:c r="P953" s="538"/>
      <x:c r="Q953" s="733"/>
      <x:c r="R953" s="733">
        <x:v>45073</x:v>
      </x:c>
      <x:c r="S953" s="733"/>
      <x:c r="T953" s="729" t="s">
        <x:v>1314</x:v>
      </x:c>
    </x:row>
    <x:row r="954" spans="1:20" s="273" customFormat="1" hidden="1" customHeight="1">
      <x:c r="A954" s="736" t="s">
        <x:v>43</x:v>
      </x:c>
      <x:c r="B954" s="721" t="s">
        <x:v>477</x:v>
      </x:c>
      <x:c r="C954" s="722" t="s">
        <x:v>390</x:v>
      </x:c>
      <x:c r="D954" s="723">
        <x:f t="shared" si="104"/>
        <x:v>17403.5</x:v>
      </x:c>
      <x:c r="E954" s="716" t="s">
        <x:v>5584</x:v>
      </x:c>
      <x:c r="F954" s="716" t="s">
        <x:v>3221</x:v>
      </x:c>
      <x:c r="G954" s="716" t="s">
        <x:v>312</x:v>
      </x:c>
      <x:c r="H954" s="716" t="s">
        <x:v>312</x:v>
      </x:c>
      <x:c r="I954" s="716" t="s">
        <x:v>1240</x:v>
      </x:c>
      <x:c r="J954" s="716" t="s">
        <x:v>5627</x:v>
      </x:c>
      <x:c r="K954" s="724"/>
      <x:c r="L954" s="733">
        <x:v>17403.5</x:v>
      </x:c>
      <x:c r="M954" s="733"/>
      <x:c r="N954" s="733">
        <x:v>17403.5</x:v>
      </x:c>
      <x:c r="O954" s="733"/>
      <x:c r="P954" s="538"/>
      <x:c r="Q954" s="733"/>
      <x:c r="R954" s="733">
        <x:v>17403.5</x:v>
      </x:c>
      <x:c r="S954" s="733"/>
      <x:c r="T954" s="729" t="s">
        <x:v>1314</x:v>
      </x:c>
    </x:row>
    <x:row r="955" spans="1:20" s="273" customFormat="1" hidden="1" customHeight="1">
      <x:c r="A955" s="736" t="s">
        <x:v>43</x:v>
      </x:c>
      <x:c r="B955" s="721" t="s">
        <x:v>475</x:v>
      </x:c>
      <x:c r="C955" s="722" t="s">
        <x:v>5733</x:v>
      </x:c>
      <x:c r="D955" s="723">
        <x:f t="shared" si="104"/>
        <x:v>23258.599999999999</x:v>
      </x:c>
      <x:c r="E955" s="716" t="s">
        <x:v>5584</x:v>
      </x:c>
      <x:c r="F955" s="716" t="s">
        <x:v>3221</x:v>
      </x:c>
      <x:c r="G955" s="716" t="s">
        <x:v>5584</x:v>
      </x:c>
      <x:c r="H955" s="716" t="s">
        <x:v>5584</x:v>
      </x:c>
      <x:c r="I955" s="716" t="s">
        <x:v>1240</x:v>
      </x:c>
      <x:c r="J955" s="716" t="s">
        <x:v>5627</x:v>
      </x:c>
      <x:c r="K955" s="724"/>
      <x:c r="L955" s="735">
        <x:v>23258.599999999999</x:v>
      </x:c>
      <x:c r="M955" s="733"/>
      <x:c r="N955" s="735">
        <x:v>23258.599999999999</x:v>
      </x:c>
      <x:c r="O955" s="735"/>
      <x:c r="P955" s="538"/>
      <x:c r="Q955" s="733"/>
      <x:c r="R955" s="735">
        <x:v>23258.599999999999</x:v>
      </x:c>
      <x:c r="S955" s="733"/>
      <x:c r="T955" s="729" t="s">
        <x:v>1314</x:v>
      </x:c>
    </x:row>
    <x:row r="956" spans="1:20" s="273" customFormat="1" hidden="1" customHeight="1">
      <x:c r="A956" s="736" t="s">
        <x:v>43</x:v>
      </x:c>
      <x:c r="B956" s="721" t="s">
        <x:v>5695</x:v>
      </x:c>
      <x:c r="C956" s="722" t="s">
        <x:v>488</x:v>
      </x:c>
      <x:c r="D956" s="723">
        <x:f t="shared" si="104"/>
        <x:v>16940.900000000001</x:v>
      </x:c>
      <x:c r="E956" s="716" t="s">
        <x:v>5584</x:v>
      </x:c>
      <x:c r="F956" s="716" t="s">
        <x:v>3221</x:v>
      </x:c>
      <x:c r="G956" s="716" t="s">
        <x:v>273</x:v>
      </x:c>
      <x:c r="H956" s="716" t="s">
        <x:v>273</x:v>
      </x:c>
      <x:c r="I956" s="716" t="s">
        <x:v>1240</x:v>
      </x:c>
      <x:c r="J956" s="716" t="s">
        <x:v>5627</x:v>
      </x:c>
      <x:c r="K956" s="724"/>
      <x:c r="L956" s="733">
        <x:v>16940.900000000001</x:v>
      </x:c>
      <x:c r="M956" s="733"/>
      <x:c r="N956" s="733">
        <x:v>16940.900000000001</x:v>
      </x:c>
      <x:c r="O956" s="733"/>
      <x:c r="P956" s="538"/>
      <x:c r="Q956" s="733"/>
      <x:c r="R956" s="733">
        <x:v>16940.900000000001</x:v>
      </x:c>
      <x:c r="S956" s="733"/>
      <x:c r="T956" s="729" t="s">
        <x:v>1314</x:v>
      </x:c>
    </x:row>
    <x:row r="957" spans="1:20" s="273" customFormat="1" hidden="1" customHeight="1">
      <x:c r="A957" s="736" t="s">
        <x:v>43</x:v>
      </x:c>
      <x:c r="B957" s="721" t="s">
        <x:v>3222</x:v>
      </x:c>
      <x:c r="C957" s="722" t="s">
        <x:v>318</x:v>
      </x:c>
      <x:c r="D957" s="723">
        <x:f t="shared" si="104"/>
        <x:v>14966.5</x:v>
      </x:c>
      <x:c r="E957" s="716" t="s">
        <x:v>5584</x:v>
      </x:c>
      <x:c r="F957" s="716" t="s">
        <x:v>3221</x:v>
      </x:c>
      <x:c r="G957" s="716" t="s">
        <x:v>460</x:v>
      </x:c>
      <x:c r="H957" s="716" t="s">
        <x:v>5694</x:v>
      </x:c>
      <x:c r="I957" s="716" t="s">
        <x:v>1240</x:v>
      </x:c>
      <x:c r="J957" s="716" t="s">
        <x:v>5627</x:v>
      </x:c>
      <x:c r="K957" s="724"/>
      <x:c r="L957" s="733">
        <x:v>14966.5</x:v>
      </x:c>
      <x:c r="M957" s="733"/>
      <x:c r="N957" s="733">
        <x:v>14966.5</x:v>
      </x:c>
      <x:c r="O957" s="733"/>
      <x:c r="P957" s="538"/>
      <x:c r="Q957" s="733"/>
      <x:c r="R957" s="733">
        <x:v>14966.5</x:v>
      </x:c>
      <x:c r="S957" s="733"/>
      <x:c r="T957" s="729" t="s">
        <x:v>1314</x:v>
      </x:c>
    </x:row>
    <x:row r="958" spans="1:20" s="273" customFormat="1" hidden="1" customHeight="1">
      <x:c r="A958" s="736" t="s">
        <x:v>43</x:v>
      </x:c>
      <x:c r="B958" s="721" t="s">
        <x:v>3226</x:v>
      </x:c>
      <x:c r="C958" s="722" t="s">
        <x:v>3534</x:v>
      </x:c>
      <x:c r="D958" s="723">
        <x:f t="shared" si="104"/>
        <x:v>14443.5</x:v>
      </x:c>
      <x:c r="E958" s="716" t="s">
        <x:v>2142</x:v>
      </x:c>
      <x:c r="F958" s="716" t="s">
        <x:v>3221</x:v>
      </x:c>
      <x:c r="G958" s="716" t="s">
        <x:v>3261</x:v>
      </x:c>
      <x:c r="H958" s="716" t="s">
        <x:v>3261</x:v>
      </x:c>
      <x:c r="I958" s="716" t="s">
        <x:v>1240</x:v>
      </x:c>
      <x:c r="J958" s="716" t="s">
        <x:v>5627</x:v>
      </x:c>
      <x:c r="K958" s="724"/>
      <x:c r="L958" s="733">
        <x:v>14443.5</x:v>
      </x:c>
      <x:c r="M958" s="733"/>
      <x:c r="N958" s="733">
        <x:v>14443.5</x:v>
      </x:c>
      <x:c r="O958" s="733"/>
      <x:c r="P958" s="538"/>
      <x:c r="Q958" s="733"/>
      <x:c r="R958" s="733">
        <x:v>14443.5</x:v>
      </x:c>
      <x:c r="S958" s="733"/>
      <x:c r="T958" s="729" t="s">
        <x:v>1314</x:v>
      </x:c>
    </x:row>
    <x:row r="959" spans="1:20" s="273" customFormat="1" hidden="1" customHeight="1">
      <x:c r="A959" s="736" t="s">
        <x:v>43</x:v>
      </x:c>
      <x:c r="B959" s="721" t="s">
        <x:v>478</x:v>
      </x:c>
      <x:c r="C959" s="722" t="s">
        <x:v>6097</x:v>
      </x:c>
      <x:c r="D959" s="723">
        <x:f t="shared" si="104"/>
        <x:v>39203.5</x:v>
      </x:c>
      <x:c r="E959" s="724" t="s">
        <x:v>3247</x:v>
      </x:c>
      <x:c r="F959" s="724" t="s">
        <x:v>3152</x:v>
      </x:c>
      <x:c r="G959" s="724" t="s">
        <x:v>3247</x:v>
      </x:c>
      <x:c r="H959" s="724" t="s">
        <x:v>3247</x:v>
      </x:c>
      <x:c r="I959" s="724" t="s">
        <x:v>264</x:v>
      </x:c>
      <x:c r="J959" s="724" t="s">
        <x:v>3152</x:v>
      </x:c>
      <x:c r="K959" s="724"/>
      <x:c r="L959" s="538">
        <x:v>39203.5</x:v>
      </x:c>
      <x:c r="M959" s="538"/>
      <x:c r="N959" s="538">
        <x:v>39203.5</x:v>
      </x:c>
      <x:c r="O959" s="538"/>
      <x:c r="P959" s="538"/>
      <x:c r="Q959" s="538"/>
      <x:c r="R959" s="538">
        <x:v>39203.5</x:v>
      </x:c>
      <x:c r="S959" s="538"/>
      <x:c r="T959" s="729" t="s">
        <x:v>3227</x:v>
      </x:c>
    </x:row>
    <x:row r="960" spans="1:20" s="273" customFormat="1" hidden="1" customHeight="1">
      <x:c r="A960" s="736" t="s">
        <x:v>43</x:v>
      </x:c>
      <x:c r="B960" s="721" t="s">
        <x:v>392</x:v>
      </x:c>
      <x:c r="C960" s="722" t="s">
        <x:v>446</x:v>
      </x:c>
      <x:c r="D960" s="723">
        <x:f t="shared" si="104"/>
        <x:v>62420.599999999999</x:v>
      </x:c>
      <x:c r="E960" s="724" t="s">
        <x:v>3247</x:v>
      </x:c>
      <x:c r="F960" s="724" t="s">
        <x:v>3244</x:v>
      </x:c>
      <x:c r="G960" s="724" t="s">
        <x:v>3247</x:v>
      </x:c>
      <x:c r="H960" s="724" t="s">
        <x:v>3247</x:v>
      </x:c>
      <x:c r="I960" s="724" t="s">
        <x:v>264</x:v>
      </x:c>
      <x:c r="J960" s="724" t="s">
        <x:v>3244</x:v>
      </x:c>
      <x:c r="K960" s="724"/>
      <x:c r="L960" s="538">
        <x:v>62420.599999999999</x:v>
      </x:c>
      <x:c r="M960" s="733"/>
      <x:c r="N960" s="538">
        <x:v>62420.599999999999</x:v>
      </x:c>
      <x:c r="O960" s="538"/>
      <x:c r="P960" s="538"/>
      <x:c r="Q960" s="733"/>
      <x:c r="R960" s="538">
        <x:v>62420.599999999999</x:v>
      </x:c>
      <x:c r="S960" s="733"/>
      <x:c r="T960" s="729" t="s">
        <x:v>3227</x:v>
      </x:c>
    </x:row>
    <x:row r="961" spans="1:20" s="273" customFormat="1" hidden="1" customHeight="1">
      <x:c r="A961" s="743" t="s">
        <x:v>43</x:v>
      </x:c>
      <x:c r="B961" s="744" t="s">
        <x:v>377</x:v>
      </x:c>
      <x:c r="C961" s="745" t="s">
        <x:v>538</x:v>
      </x:c>
      <x:c r="D961" s="746">
        <x:f t="shared" si="104"/>
        <x:v>34508.300000000003</x:v>
      </x:c>
      <x:c r="E961" s="747" t="s">
        <x:v>3247</x:v>
      </x:c>
      <x:c r="F961" s="747" t="s">
        <x:v>3152</x:v>
      </x:c>
      <x:c r="G961" s="747" t="s">
        <x:v>3247</x:v>
      </x:c>
      <x:c r="H961" s="747" t="s">
        <x:v>3247</x:v>
      </x:c>
      <x:c r="I961" s="747" t="s">
        <x:v>264</x:v>
      </x:c>
      <x:c r="J961" s="747" t="s">
        <x:v>3152</x:v>
      </x:c>
      <x:c r="K961" s="747"/>
      <x:c r="L961" s="748">
        <x:v>34508.300000000003</x:v>
      </x:c>
      <x:c r="M961" s="748"/>
      <x:c r="N961" s="748">
        <x:v>34508.300000000003</x:v>
      </x:c>
      <x:c r="O961" s="748"/>
      <x:c r="P961" s="748"/>
      <x:c r="Q961" s="748"/>
      <x:c r="R961" s="748">
        <x:v>34508.300000000003</x:v>
      </x:c>
      <x:c r="S961" s="748"/>
      <x:c r="T961" s="536" t="s">
        <x:v>5188</x:v>
      </x:c>
    </x:row>
    <x:row r="962" spans="1:20" s="273" customFormat="1" hidden="1" customHeight="1">
      <x:c r="A962" s="743" t="s">
        <x:v>43</x:v>
      </x:c>
      <x:c r="B962" s="744" t="s">
        <x:v>448</x:v>
      </x:c>
      <x:c r="C962" s="745" t="s">
        <x:v>6072</x:v>
      </x:c>
      <x:c r="D962" s="746">
        <x:f t="shared" si="104"/>
        <x:v>15940.4</x:v>
      </x:c>
      <x:c r="E962" s="747" t="s">
        <x:v>3247</x:v>
      </x:c>
      <x:c r="F962" s="747" t="s">
        <x:v>3152</x:v>
      </x:c>
      <x:c r="G962" s="747" t="s">
        <x:v>3247</x:v>
      </x:c>
      <x:c r="H962" s="747" t="s">
        <x:v>3247</x:v>
      </x:c>
      <x:c r="I962" s="747" t="s">
        <x:v>264</x:v>
      </x:c>
      <x:c r="J962" s="747" t="s">
        <x:v>3152</x:v>
      </x:c>
      <x:c r="K962" s="747"/>
      <x:c r="L962" s="748">
        <x:v>15940.4</x:v>
      </x:c>
      <x:c r="M962" s="748"/>
      <x:c r="N962" s="748">
        <x:v>15940.4</x:v>
      </x:c>
      <x:c r="O962" s="748"/>
      <x:c r="P962" s="748"/>
      <x:c r="Q962" s="748"/>
      <x:c r="R962" s="748">
        <x:v>15940.4</x:v>
      </x:c>
      <x:c r="S962" s="748"/>
      <x:c r="T962" s="536" t="s">
        <x:v>3227</x:v>
      </x:c>
    </x:row>
    <x:row r="963" spans="1:20" s="273" customFormat="1" hidden="1" customHeight="1">
      <x:c r="A963" s="743" t="s">
        <x:v>43</x:v>
      </x:c>
      <x:c r="B963" s="744" t="s">
        <x:v>300</x:v>
      </x:c>
      <x:c r="C963" s="745" t="s">
        <x:v>539</x:v>
      </x:c>
      <x:c r="D963" s="746">
        <x:f t="shared" si="104"/>
        <x:v>10677.6</x:v>
      </x:c>
      <x:c r="E963" s="747" t="s">
        <x:v>3247</x:v>
      </x:c>
      <x:c r="F963" s="747" t="s">
        <x:v>3152</x:v>
      </x:c>
      <x:c r="G963" s="747" t="s">
        <x:v>3247</x:v>
      </x:c>
      <x:c r="H963" s="747" t="s">
        <x:v>3247</x:v>
      </x:c>
      <x:c r="I963" s="747" t="s">
        <x:v>264</x:v>
      </x:c>
      <x:c r="J963" s="747" t="s">
        <x:v>3152</x:v>
      </x:c>
      <x:c r="K963" s="747"/>
      <x:c r="L963" s="748">
        <x:v>10677.6</x:v>
      </x:c>
      <x:c r="M963" s="749"/>
      <x:c r="N963" s="748">
        <x:v>10677.6</x:v>
      </x:c>
      <x:c r="O963" s="748"/>
      <x:c r="P963" s="748"/>
      <x:c r="Q963" s="749"/>
      <x:c r="R963" s="748">
        <x:v>10677.6</x:v>
      </x:c>
      <x:c r="S963" s="749"/>
      <x:c r="T963" s="536" t="s">
        <x:v>3227</x:v>
      </x:c>
    </x:row>
    <x:row r="964" spans="1:20" s="273" customFormat="1" hidden="1" customHeight="1">
      <x:c r="A964" s="743" t="s">
        <x:v>43</x:v>
      </x:c>
      <x:c r="B964" s="744" t="s">
        <x:v>311</x:v>
      </x:c>
      <x:c r="C964" s="745" t="s">
        <x:v>453</x:v>
      </x:c>
      <x:c r="D964" s="746">
        <x:f t="shared" si="104"/>
        <x:v>10000.6</x:v>
      </x:c>
      <x:c r="E964" s="747" t="s">
        <x:v>3247</x:v>
      </x:c>
      <x:c r="F964" s="747" t="s">
        <x:v>3152</x:v>
      </x:c>
      <x:c r="G964" s="747" t="s">
        <x:v>3247</x:v>
      </x:c>
      <x:c r="H964" s="747" t="s">
        <x:v>3247</x:v>
      </x:c>
      <x:c r="I964" s="747" t="s">
        <x:v>264</x:v>
      </x:c>
      <x:c r="J964" s="747" t="s">
        <x:v>3152</x:v>
      </x:c>
      <x:c r="K964" s="747"/>
      <x:c r="L964" s="748">
        <x:v>10000.6</x:v>
      </x:c>
      <x:c r="M964" s="748"/>
      <x:c r="N964" s="748">
        <x:v>10000.6</x:v>
      </x:c>
      <x:c r="O964" s="748"/>
      <x:c r="P964" s="748"/>
      <x:c r="Q964" s="748"/>
      <x:c r="R964" s="748">
        <x:v>10000.6</x:v>
      </x:c>
      <x:c r="S964" s="748"/>
      <x:c r="T964" s="536" t="s">
        <x:v>3227</x:v>
      </x:c>
    </x:row>
    <x:row r="965" spans="1:20" s="273" customFormat="1" hidden="1" customHeight="1">
      <x:c r="A965" s="743" t="s">
        <x:v>43</x:v>
      </x:c>
      <x:c r="B965" s="744" t="s">
        <x:v>401</x:v>
      </x:c>
      <x:c r="C965" s="745" t="s">
        <x:v>487</x:v>
      </x:c>
      <x:c r="D965" s="746">
        <x:f t="shared" si="104"/>
        <x:v>22288.599999999999</x:v>
      </x:c>
      <x:c r="E965" s="747" t="s">
        <x:v>3247</x:v>
      </x:c>
      <x:c r="F965" s="747" t="s">
        <x:v>3244</x:v>
      </x:c>
      <x:c r="G965" s="747" t="s">
        <x:v>3247</x:v>
      </x:c>
      <x:c r="H965" s="747" t="s">
        <x:v>3247</x:v>
      </x:c>
      <x:c r="I965" s="747" t="s">
        <x:v>264</x:v>
      </x:c>
      <x:c r="J965" s="747" t="s">
        <x:v>3244</x:v>
      </x:c>
      <x:c r="K965" s="747"/>
      <x:c r="L965" s="748">
        <x:v>22288.599999999999</x:v>
      </x:c>
      <x:c r="M965" s="748"/>
      <x:c r="N965" s="748">
        <x:v>22288.599999999999</x:v>
      </x:c>
      <x:c r="O965" s="748"/>
      <x:c r="P965" s="748"/>
      <x:c r="Q965" s="748"/>
      <x:c r="R965" s="748">
        <x:v>22288.599999999999</x:v>
      </x:c>
      <x:c r="S965" s="748"/>
      <x:c r="T965" s="536" t="s">
        <x:v>3227</x:v>
      </x:c>
    </x:row>
    <x:row r="966" spans="1:20" s="273" customFormat="1" hidden="1" customHeight="1">
      <x:c r="A966" s="743" t="s">
        <x:v>43</x:v>
      </x:c>
      <x:c r="B966" s="744" t="s">
        <x:v>4131</x:v>
      </x:c>
      <x:c r="C966" s="745" t="s">
        <x:v>433</x:v>
      </x:c>
      <x:c r="D966" s="746">
        <x:f t="shared" si="104"/>
        <x:v>65176.099999999999</x:v>
      </x:c>
      <x:c r="E966" s="747" t="s">
        <x:v>3247</x:v>
      </x:c>
      <x:c r="F966" s="747" t="s">
        <x:v>3244</x:v>
      </x:c>
      <x:c r="G966" s="747" t="s">
        <x:v>3247</x:v>
      </x:c>
      <x:c r="H966" s="747" t="s">
        <x:v>3247</x:v>
      </x:c>
      <x:c r="I966" s="747" t="s">
        <x:v>264</x:v>
      </x:c>
      <x:c r="J966" s="747" t="s">
        <x:v>3244</x:v>
      </x:c>
      <x:c r="K966" s="747"/>
      <x:c r="L966" s="748">
        <x:v>65176.099999999999</x:v>
      </x:c>
      <x:c r="M966" s="749"/>
      <x:c r="N966" s="748">
        <x:v>65176.099999999999</x:v>
      </x:c>
      <x:c r="O966" s="748"/>
      <x:c r="P966" s="748"/>
      <x:c r="Q966" s="749"/>
      <x:c r="R966" s="748">
        <x:v>65176.099999999999</x:v>
      </x:c>
      <x:c r="S966" s="749"/>
      <x:c r="T966" s="536" t="s">
        <x:v>5188</x:v>
      </x:c>
    </x:row>
    <x:row r="967" spans="1:20" s="273" customFormat="1" hidden="1" customHeight="1">
      <x:c r="A967" s="736" t="s">
        <x:v>43</x:v>
      </x:c>
      <x:c r="B967" s="721" t="s">
        <x:v>447</x:v>
      </x:c>
      <x:c r="C967" s="722" t="s">
        <x:v>3260</x:v>
      </x:c>
      <x:c r="D967" s="723">
        <x:f t="shared" si="104"/>
        <x:v>40277.900000000001</x:v>
      </x:c>
      <x:c r="E967" s="716" t="s">
        <x:v>3245</x:v>
      </x:c>
      <x:c r="F967" s="724" t="s">
        <x:v>5675</x:v>
      </x:c>
      <x:c r="G967" s="716" t="s">
        <x:v>3245</x:v>
      </x:c>
      <x:c r="H967" s="716" t="s">
        <x:v>3245</x:v>
      </x:c>
      <x:c r="I967" s="724" t="s">
        <x:v>3299</x:v>
      </x:c>
      <x:c r="J967" s="724" t="s">
        <x:v>5675</x:v>
      </x:c>
      <x:c r="K967" s="716"/>
      <x:c r="L967" s="344">
        <x:v>40277.900000000001</x:v>
      </x:c>
      <x:c r="M967" s="740"/>
      <x:c r="N967" s="344">
        <x:v>40277.900000000001</x:v>
      </x:c>
      <x:c r="O967" s="740"/>
      <x:c r="P967" s="344"/>
      <x:c r="Q967" s="344"/>
      <x:c r="R967" s="344">
        <x:v>40277.900000000001</x:v>
      </x:c>
      <x:c r="S967" s="344"/>
      <x:c r="T967" s="729" t="s">
        <x:v>5674</x:v>
      </x:c>
    </x:row>
    <x:row r="968" spans="1:20" s="273" customFormat="1" hidden="1" customHeight="1">
      <x:c r="A968" s="736" t="s">
        <x:v>43</x:v>
      </x:c>
      <x:c r="B968" s="721" t="s">
        <x:v>328</x:v>
      </x:c>
      <x:c r="C968" s="722" t="s">
        <x:v>5687</x:v>
      </x:c>
      <x:c r="D968" s="723">
        <x:f t="shared" si="104"/>
        <x:v>13795.9</x:v>
      </x:c>
      <x:c r="E968" s="716" t="s">
        <x:v>3245</x:v>
      </x:c>
      <x:c r="F968" s="724" t="s">
        <x:v>5675</x:v>
      </x:c>
      <x:c r="G968" s="716" t="s">
        <x:v>3245</x:v>
      </x:c>
      <x:c r="H968" s="716" t="s">
        <x:v>3245</x:v>
      </x:c>
      <x:c r="I968" s="724" t="s">
        <x:v>3299</x:v>
      </x:c>
      <x:c r="J968" s="724" t="s">
        <x:v>5675</x:v>
      </x:c>
      <x:c r="K968" s="716"/>
      <x:c r="L968" s="344">
        <x:v>13795.9</x:v>
      </x:c>
      <x:c r="M968" s="740"/>
      <x:c r="N968" s="344">
        <x:v>13795.9</x:v>
      </x:c>
      <x:c r="O968" s="740"/>
      <x:c r="P968" s="344"/>
      <x:c r="Q968" s="344"/>
      <x:c r="R968" s="344">
        <x:v>13795.9</x:v>
      </x:c>
      <x:c r="S968" s="344"/>
      <x:c r="T968" s="729" t="s">
        <x:v>5674</x:v>
      </x:c>
    </x:row>
    <x:row r="969" spans="1:20" s="273" customFormat="1" hidden="1" customHeight="1">
      <x:c r="A969" s="736" t="s">
        <x:v>43</x:v>
      </x:c>
      <x:c r="B969" s="721" t="s">
        <x:v>469</x:v>
      </x:c>
      <x:c r="C969" s="722" t="s">
        <x:v>3558</x:v>
      </x:c>
      <x:c r="D969" s="723">
        <x:f t="shared" si="104"/>
        <x:v>46718.800000000003</x:v>
      </x:c>
      <x:c r="E969" s="716" t="s">
        <x:v>3245</x:v>
      </x:c>
      <x:c r="F969" s="724" t="s">
        <x:v>5675</x:v>
      </x:c>
      <x:c r="G969" s="716" t="s">
        <x:v>3245</x:v>
      </x:c>
      <x:c r="H969" s="716" t="s">
        <x:v>3245</x:v>
      </x:c>
      <x:c r="I969" s="724" t="s">
        <x:v>3299</x:v>
      </x:c>
      <x:c r="J969" s="724" t="s">
        <x:v>5675</x:v>
      </x:c>
      <x:c r="K969" s="716"/>
      <x:c r="L969" s="344">
        <x:v>46718.800000000003</x:v>
      </x:c>
      <x:c r="M969" s="740"/>
      <x:c r="N969" s="344">
        <x:v>46718.800000000003</x:v>
      </x:c>
      <x:c r="O969" s="740"/>
      <x:c r="P969" s="344"/>
      <x:c r="Q969" s="741"/>
      <x:c r="R969" s="344">
        <x:v>46718.800000000003</x:v>
      </x:c>
      <x:c r="S969" s="741"/>
      <x:c r="T969" s="729" t="s">
        <x:v>5674</x:v>
      </x:c>
    </x:row>
    <x:row r="970" spans="1:20" s="273" customFormat="1" hidden="1" customHeight="1">
      <x:c r="A970" s="736" t="s">
        <x:v>43</x:v>
      </x:c>
      <x:c r="B970" s="721" t="s">
        <x:v>9</x:v>
      </x:c>
      <x:c r="C970" s="722" t="s">
        <x:v>3267</x:v>
      </x:c>
      <x:c r="D970" s="723">
        <x:f t="shared" si="104"/>
        <x:v>37580.099999999999</x:v>
      </x:c>
      <x:c r="E970" s="716" t="s">
        <x:v>3245</x:v>
      </x:c>
      <x:c r="F970" s="724" t="s">
        <x:v>5675</x:v>
      </x:c>
      <x:c r="G970" s="716" t="s">
        <x:v>3245</x:v>
      </x:c>
      <x:c r="H970" s="716" t="s">
        <x:v>3245</x:v>
      </x:c>
      <x:c r="I970" s="724" t="s">
        <x:v>3299</x:v>
      </x:c>
      <x:c r="J970" s="724" t="s">
        <x:v>5675</x:v>
      </x:c>
      <x:c r="K970" s="716"/>
      <x:c r="L970" s="344">
        <x:v>37580.099999999999</x:v>
      </x:c>
      <x:c r="M970" s="740"/>
      <x:c r="N970" s="344">
        <x:v>37580.099999999999</x:v>
      </x:c>
      <x:c r="O970" s="740"/>
      <x:c r="P970" s="344"/>
      <x:c r="Q970" s="741"/>
      <x:c r="R970" s="344">
        <x:v>37580.099999999999</x:v>
      </x:c>
      <x:c r="S970" s="741"/>
      <x:c r="T970" s="729" t="s">
        <x:v>5674</x:v>
      </x:c>
    </x:row>
    <x:row r="971" spans="1:20" s="273" customFormat="1" hidden="1" customHeight="1">
      <x:c r="A971" s="736" t="s">
        <x:v>43</x:v>
      </x:c>
      <x:c r="B971" s="721" t="s">
        <x:v>1039</x:v>
      </x:c>
      <x:c r="C971" s="722" t="s">
        <x:v>2031</x:v>
      </x:c>
      <x:c r="D971" s="723">
        <x:f t="shared" si="104"/>
        <x:v>12774.5</x:v>
      </x:c>
      <x:c r="E971" s="716" t="s">
        <x:v>3300</x:v>
      </x:c>
      <x:c r="F971" s="724" t="s">
        <x:v>5675</x:v>
      </x:c>
      <x:c r="G971" s="716" t="s">
        <x:v>3300</x:v>
      </x:c>
      <x:c r="H971" s="716" t="s">
        <x:v>3300</x:v>
      </x:c>
      <x:c r="I971" s="724" t="s">
        <x:v>3299</x:v>
      </x:c>
      <x:c r="J971" s="724" t="s">
        <x:v>5675</x:v>
      </x:c>
      <x:c r="K971" s="716"/>
      <x:c r="L971" s="344">
        <x:v>12774.5</x:v>
      </x:c>
      <x:c r="M971" s="740"/>
      <x:c r="N971" s="344">
        <x:v>12774.5</x:v>
      </x:c>
      <x:c r="O971" s="740"/>
      <x:c r="P971" s="344"/>
      <x:c r="Q971" s="741"/>
      <x:c r="R971" s="344">
        <x:v>12774.5</x:v>
      </x:c>
      <x:c r="S971" s="741"/>
      <x:c r="T971" s="729" t="s">
        <x:v>5674</x:v>
      </x:c>
    </x:row>
    <x:row r="972" spans="1:20" s="273" customFormat="1" hidden="1" customHeight="1">
      <x:c r="A972" s="736" t="s">
        <x:v>43</x:v>
      </x:c>
      <x:c r="B972" s="742" t="s">
        <x:v>4983</x:v>
      </x:c>
      <x:c r="C972" s="722" t="s">
        <x:v>254</x:v>
      </x:c>
      <x:c r="D972" s="723">
        <x:f t="shared" si="104"/>
        <x:v>26063</x:v>
      </x:c>
      <x:c r="E972" s="724" t="s">
        <x:v>5584</x:v>
      </x:c>
      <x:c r="F972" s="716" t="s">
        <x:v>3221</x:v>
      </x:c>
      <x:c r="G972" s="724" t="s">
        <x:v>5584</x:v>
      </x:c>
      <x:c r="H972" s="724" t="s">
        <x:v>5584</x:v>
      </x:c>
      <x:c r="I972" s="730" t="s">
        <x:v>3306</x:v>
      </x:c>
      <x:c r="J972" s="724" t="s">
        <x:v>1294</x:v>
      </x:c>
      <x:c r="K972" s="724"/>
      <x:c r="L972" s="741">
        <x:v>26063</x:v>
      </x:c>
      <x:c r="M972" s="741"/>
      <x:c r="N972" s="741">
        <x:v>26063</x:v>
      </x:c>
      <x:c r="O972" s="741"/>
      <x:c r="P972" s="741"/>
      <x:c r="Q972" s="741"/>
      <x:c r="R972" s="741">
        <x:v>26063</x:v>
      </x:c>
      <x:c r="S972" s="741"/>
      <x:c r="T972" s="729" t="s">
        <x:v>1267</x:v>
      </x:c>
    </x:row>
    <x:row r="973" spans="1:20" s="273" customFormat="1" hidden="1" customHeight="1">
      <x:c r="A973" s="736" t="s">
        <x:v>43</x:v>
      </x:c>
      <x:c r="B973" s="742" t="s">
        <x:v>4981</x:v>
      </x:c>
      <x:c r="C973" s="722" t="s">
        <x:v>261</x:v>
      </x:c>
      <x:c r="D973" s="723">
        <x:f t="shared" si="104"/>
        <x:v>59927.300000000003</x:v>
      </x:c>
      <x:c r="E973" s="724" t="s">
        <x:v>2142</x:v>
      </x:c>
      <x:c r="F973" s="716" t="s">
        <x:v>3221</x:v>
      </x:c>
      <x:c r="G973" s="724" t="s">
        <x:v>2142</x:v>
      </x:c>
      <x:c r="H973" s="724" t="s">
        <x:v>2142</x:v>
      </x:c>
      <x:c r="I973" s="730" t="s">
        <x:v>3306</x:v>
      </x:c>
      <x:c r="J973" s="724" t="s">
        <x:v>1294</x:v>
      </x:c>
      <x:c r="K973" s="724"/>
      <x:c r="L973" s="741">
        <x:v>59927.300000000003</x:v>
      </x:c>
      <x:c r="M973" s="741"/>
      <x:c r="N973" s="741">
        <x:v>59927.300000000003</x:v>
      </x:c>
      <x:c r="O973" s="741"/>
      <x:c r="P973" s="741"/>
      <x:c r="Q973" s="741"/>
      <x:c r="R973" s="741">
        <x:v>59927.300000000003</x:v>
      </x:c>
      <x:c r="S973" s="741"/>
      <x:c r="T973" s="729" t="s">
        <x:v>1267</x:v>
      </x:c>
    </x:row>
    <x:row r="974" spans="1:20" s="273" customFormat="1" hidden="1" customHeight="1">
      <x:c r="A974" s="736" t="s">
        <x:v>43</x:v>
      </x:c>
      <x:c r="B974" s="742" t="s">
        <x:v>4973</x:v>
      </x:c>
      <x:c r="C974" s="722" t="s">
        <x:v>258</x:v>
      </x:c>
      <x:c r="D974" s="723">
        <x:f t="shared" si="104"/>
        <x:v>26614.700000000001</x:v>
      </x:c>
      <x:c r="E974" s="724" t="s">
        <x:v>5584</x:v>
      </x:c>
      <x:c r="F974" s="716" t="s">
        <x:v>3221</x:v>
      </x:c>
      <x:c r="G974" s="724" t="s">
        <x:v>5584</x:v>
      </x:c>
      <x:c r="H974" s="724" t="s">
        <x:v>5584</x:v>
      </x:c>
      <x:c r="I974" s="730" t="s">
        <x:v>3306</x:v>
      </x:c>
      <x:c r="J974" s="724" t="s">
        <x:v>1294</x:v>
      </x:c>
      <x:c r="K974" s="724"/>
      <x:c r="L974" s="741">
        <x:v>26614.700000000001</x:v>
      </x:c>
      <x:c r="M974" s="741"/>
      <x:c r="N974" s="741">
        <x:v>26614.700000000001</x:v>
      </x:c>
      <x:c r="O974" s="741"/>
      <x:c r="P974" s="741"/>
      <x:c r="Q974" s="741"/>
      <x:c r="R974" s="741">
        <x:v>26614.700000000001</x:v>
      </x:c>
      <x:c r="S974" s="741"/>
      <x:c r="T974" s="729" t="s">
        <x:v>1267</x:v>
      </x:c>
    </x:row>
    <x:row r="975" spans="1:20" s="273" customFormat="1" hidden="1" customHeight="1">
      <x:c r="A975" s="736" t="s">
        <x:v>43</x:v>
      </x:c>
      <x:c r="B975" s="742" t="s">
        <x:v>1967</x:v>
      </x:c>
      <x:c r="C975" s="722" t="s">
        <x:v>277</x:v>
      </x:c>
      <x:c r="D975" s="723">
        <x:f t="shared" si="104"/>
        <x:v>13459.299999999999</x:v>
      </x:c>
      <x:c r="E975" s="724" t="s">
        <x:v>5584</x:v>
      </x:c>
      <x:c r="F975" s="716" t="s">
        <x:v>3221</x:v>
      </x:c>
      <x:c r="G975" s="724" t="s">
        <x:v>5584</x:v>
      </x:c>
      <x:c r="H975" s="724" t="s">
        <x:v>5584</x:v>
      </x:c>
      <x:c r="I975" s="730" t="s">
        <x:v>3306</x:v>
      </x:c>
      <x:c r="J975" s="724" t="s">
        <x:v>1294</x:v>
      </x:c>
      <x:c r="K975" s="724"/>
      <x:c r="L975" s="741">
        <x:v>13459.299999999999</x:v>
      </x:c>
      <x:c r="M975" s="741"/>
      <x:c r="N975" s="741">
        <x:v>13459.299999999999</x:v>
      </x:c>
      <x:c r="O975" s="741"/>
      <x:c r="P975" s="741"/>
      <x:c r="Q975" s="741"/>
      <x:c r="R975" s="741">
        <x:v>13459.299999999999</x:v>
      </x:c>
      <x:c r="S975" s="741"/>
      <x:c r="T975" s="729" t="s">
        <x:v>1267</x:v>
      </x:c>
    </x:row>
    <x:row r="976" spans="1:20" s="273" customFormat="1" hidden="1" customHeight="1">
      <x:c r="A976" s="736" t="s">
        <x:v>43</x:v>
      </x:c>
      <x:c r="B976" s="742" t="s">
        <x:v>1968</x:v>
      </x:c>
      <x:c r="C976" s="722" t="s">
        <x:v>2184</x:v>
      </x:c>
      <x:c r="D976" s="723">
        <x:f t="shared" si="104"/>
        <x:v>97629</x:v>
      </x:c>
      <x:c r="E976" s="724" t="s">
        <x:v>5584</x:v>
      </x:c>
      <x:c r="F976" s="716" t="s">
        <x:v>3221</x:v>
      </x:c>
      <x:c r="G976" s="724" t="s">
        <x:v>5584</x:v>
      </x:c>
      <x:c r="H976" s="724" t="s">
        <x:v>5584</x:v>
      </x:c>
      <x:c r="I976" s="730" t="s">
        <x:v>3306</x:v>
      </x:c>
      <x:c r="J976" s="724" t="s">
        <x:v>1294</x:v>
      </x:c>
      <x:c r="K976" s="724"/>
      <x:c r="L976" s="741">
        <x:v>97629</x:v>
      </x:c>
      <x:c r="M976" s="741"/>
      <x:c r="N976" s="741">
        <x:v>97629</x:v>
      </x:c>
      <x:c r="O976" s="741"/>
      <x:c r="P976" s="741"/>
      <x:c r="Q976" s="741"/>
      <x:c r="R976" s="741">
        <x:v>97629</x:v>
      </x:c>
      <x:c r="S976" s="741"/>
      <x:c r="T976" s="729" t="s">
        <x:v>1267</x:v>
      </x:c>
    </x:row>
    <x:row r="977" spans="1:20" s="273" customFormat="1" hidden="1" customHeight="1">
      <x:c r="A977" s="736" t="s">
        <x:v>43</x:v>
      </x:c>
      <x:c r="B977" s="742" t="s">
        <x:v>1972</x:v>
      </x:c>
      <x:c r="C977" s="722" t="s">
        <x:v>5578</x:v>
      </x:c>
      <x:c r="D977" s="723">
        <x:f t="shared" si="104"/>
        <x:v>43441.099999999999</x:v>
      </x:c>
      <x:c r="E977" s="724" t="s">
        <x:v>233</x:v>
      </x:c>
      <x:c r="F977" s="716" t="s">
        <x:v>3221</x:v>
      </x:c>
      <x:c r="G977" s="724" t="s">
        <x:v>233</x:v>
      </x:c>
      <x:c r="H977" s="724" t="s">
        <x:v>233</x:v>
      </x:c>
      <x:c r="I977" s="724" t="s">
        <x:v>2375</x:v>
      </x:c>
      <x:c r="J977" s="724" t="s">
        <x:v>5595</x:v>
      </x:c>
      <x:c r="K977" s="724"/>
      <x:c r="L977" s="741">
        <x:v>43441.099999999999</x:v>
      </x:c>
      <x:c r="M977" s="741"/>
      <x:c r="N977" s="741">
        <x:v>43441.099999999999</x:v>
      </x:c>
      <x:c r="O977" s="741"/>
      <x:c r="P977" s="741"/>
      <x:c r="Q977" s="741"/>
      <x:c r="R977" s="741">
        <x:v>43441.099999999999</x:v>
      </x:c>
      <x:c r="S977" s="741"/>
      <x:c r="T977" s="729" t="s">
        <x:v>5710</x:v>
      </x:c>
    </x:row>
    <x:row r="978" spans="1:20" s="273" customFormat="1" hidden="1" customHeight="1">
      <x:c r="A978" s="736" t="s">
        <x:v>43</x:v>
      </x:c>
      <x:c r="B978" s="742" t="s">
        <x:v>1976</x:v>
      </x:c>
      <x:c r="C978" s="722" t="s">
        <x:v>1053</x:v>
      </x:c>
      <x:c r="D978" s="723">
        <x:f t="shared" si="104"/>
        <x:v>48505.199999999997</x:v>
      </x:c>
      <x:c r="E978" s="724" t="s">
        <x:v>5584</x:v>
      </x:c>
      <x:c r="F978" s="716" t="s">
        <x:v>3221</x:v>
      </x:c>
      <x:c r="G978" s="724" t="s">
        <x:v>5584</x:v>
      </x:c>
      <x:c r="H978" s="724" t="s">
        <x:v>5584</x:v>
      </x:c>
      <x:c r="I978" s="730" t="s">
        <x:v>3306</x:v>
      </x:c>
      <x:c r="J978" s="724" t="s">
        <x:v>1294</x:v>
      </x:c>
      <x:c r="K978" s="724"/>
      <x:c r="L978" s="741">
        <x:v>48505.199999999997</x:v>
      </x:c>
      <x:c r="M978" s="741"/>
      <x:c r="N978" s="741">
        <x:v>48505.199999999997</x:v>
      </x:c>
      <x:c r="O978" s="741"/>
      <x:c r="P978" s="741"/>
      <x:c r="Q978" s="741"/>
      <x:c r="R978" s="741">
        <x:v>48505.199999999997</x:v>
      </x:c>
      <x:c r="S978" s="741"/>
      <x:c r="T978" s="729" t="s">
        <x:v>1267</x:v>
      </x:c>
    </x:row>
    <x:row r="979" spans="1:20" s="273" customFormat="1" hidden="1" customHeight="1">
      <x:c r="A979" s="736" t="s">
        <x:v>43</x:v>
      </x:c>
      <x:c r="B979" s="742" t="s">
        <x:v>1973</x:v>
      </x:c>
      <x:c r="C979" s="722" t="s">
        <x:v>5661</x:v>
      </x:c>
      <x:c r="D979" s="723">
        <x:f t="shared" si="104"/>
        <x:v>19481.5</x:v>
      </x:c>
      <x:c r="E979" s="724" t="s">
        <x:v>233</x:v>
      </x:c>
      <x:c r="F979" s="716" t="s">
        <x:v>3221</x:v>
      </x:c>
      <x:c r="G979" s="724" t="s">
        <x:v>233</x:v>
      </x:c>
      <x:c r="H979" s="724" t="s">
        <x:v>233</x:v>
      </x:c>
      <x:c r="I979" s="724" t="s">
        <x:v>2375</x:v>
      </x:c>
      <x:c r="J979" s="724" t="s">
        <x:v>5595</x:v>
      </x:c>
      <x:c r="K979" s="724"/>
      <x:c r="L979" s="741">
        <x:v>19481.5</x:v>
      </x:c>
      <x:c r="M979" s="741"/>
      <x:c r="N979" s="741">
        <x:v>19481.5</x:v>
      </x:c>
      <x:c r="O979" s="741"/>
      <x:c r="P979" s="741"/>
      <x:c r="Q979" s="741"/>
      <x:c r="R979" s="741">
        <x:v>19481.5</x:v>
      </x:c>
      <x:c r="S979" s="741"/>
      <x:c r="T979" s="729" t="s">
        <x:v>5710</x:v>
      </x:c>
    </x:row>
    <x:row r="980" spans="1:20" s="273" customFormat="1" hidden="1" customHeight="1">
      <x:c r="A980" s="736" t="s">
        <x:v>43</x:v>
      </x:c>
      <x:c r="B980" s="742" t="s">
        <x:v>1963</x:v>
      </x:c>
      <x:c r="C980" s="722" t="s">
        <x:v>5696</x:v>
      </x:c>
      <x:c r="D980" s="723">
        <x:f t="shared" si="104"/>
        <x:v>58403.699999999997</x:v>
      </x:c>
      <x:c r="E980" s="724" t="s">
        <x:v>233</x:v>
      </x:c>
      <x:c r="F980" s="716" t="s">
        <x:v>3221</x:v>
      </x:c>
      <x:c r="G980" s="724" t="s">
        <x:v>233</x:v>
      </x:c>
      <x:c r="H980" s="724" t="s">
        <x:v>233</x:v>
      </x:c>
      <x:c r="I980" s="724" t="s">
        <x:v>2375</x:v>
      </x:c>
      <x:c r="J980" s="724" t="s">
        <x:v>5595</x:v>
      </x:c>
      <x:c r="K980" s="724"/>
      <x:c r="L980" s="741">
        <x:v>58403.699999999997</x:v>
      </x:c>
      <x:c r="M980" s="741"/>
      <x:c r="N980" s="741">
        <x:v>58403.699999999997</x:v>
      </x:c>
      <x:c r="O980" s="741"/>
      <x:c r="P980" s="741"/>
      <x:c r="Q980" s="741"/>
      <x:c r="R980" s="741">
        <x:v>58403.699999999997</x:v>
      </x:c>
      <x:c r="S980" s="741"/>
      <x:c r="T980" s="729" t="s">
        <x:v>5710</x:v>
      </x:c>
    </x:row>
    <x:row r="981" spans="1:20" s="273" customFormat="1" hidden="1" customHeight="1">
      <x:c r="A981" s="736" t="s">
        <x:v>43</x:v>
      </x:c>
      <x:c r="B981" s="742" t="s">
        <x:v>1971</x:v>
      </x:c>
      <x:c r="C981" s="722" t="s">
        <x:v>502</x:v>
      </x:c>
      <x:c r="D981" s="723">
        <x:f t="shared" si="104"/>
        <x:v>10926.1</x:v>
      </x:c>
      <x:c r="E981" s="724" t="s">
        <x:v>273</x:v>
      </x:c>
      <x:c r="F981" s="716" t="s">
        <x:v>3221</x:v>
      </x:c>
      <x:c r="G981" s="724" t="s">
        <x:v>273</x:v>
      </x:c>
      <x:c r="H981" s="724" t="s">
        <x:v>273</x:v>
      </x:c>
      <x:c r="I981" s="730" t="s">
        <x:v>3306</x:v>
      </x:c>
      <x:c r="J981" s="724" t="s">
        <x:v>1294</x:v>
      </x:c>
      <x:c r="K981" s="724"/>
      <x:c r="L981" s="741">
        <x:v>10926.1</x:v>
      </x:c>
      <x:c r="M981" s="741"/>
      <x:c r="N981" s="741">
        <x:v>10926.1</x:v>
      </x:c>
      <x:c r="O981" s="741"/>
      <x:c r="P981" s="741"/>
      <x:c r="Q981" s="741"/>
      <x:c r="R981" s="741">
        <x:v>10926.1</x:v>
      </x:c>
      <x:c r="S981" s="741"/>
      <x:c r="T981" s="729" t="s">
        <x:v>1267</x:v>
      </x:c>
    </x:row>
    <x:row r="982" spans="1:20" s="273" customFormat="1" hidden="1" customHeight="1">
      <x:c r="A982" s="736" t="s">
        <x:v>43</x:v>
      </x:c>
      <x:c r="B982" s="742" t="s">
        <x:v>1958</x:v>
      </x:c>
      <x:c r="C982" s="722" t="s">
        <x:v>3147</x:v>
      </x:c>
      <x:c r="D982" s="723">
        <x:f t="shared" si="104"/>
        <x:v>20126.900000000001</x:v>
      </x:c>
      <x:c r="E982" s="724" t="s">
        <x:v>273</x:v>
      </x:c>
      <x:c r="F982" s="716" t="s">
        <x:v>3221</x:v>
      </x:c>
      <x:c r="G982" s="724" t="s">
        <x:v>273</x:v>
      </x:c>
      <x:c r="H982" s="724" t="s">
        <x:v>273</x:v>
      </x:c>
      <x:c r="I982" s="730" t="s">
        <x:v>3306</x:v>
      </x:c>
      <x:c r="J982" s="724" t="s">
        <x:v>1294</x:v>
      </x:c>
      <x:c r="K982" s="724"/>
      <x:c r="L982" s="344">
        <x:v>20126.900000000001</x:v>
      </x:c>
      <x:c r="M982" s="741"/>
      <x:c r="N982" s="344">
        <x:v>20126.900000000001</x:v>
      </x:c>
      <x:c r="O982" s="344"/>
      <x:c r="P982" s="344"/>
      <x:c r="Q982" s="741"/>
      <x:c r="R982" s="344">
        <x:v>20126.900000000001</x:v>
      </x:c>
      <x:c r="S982" s="741"/>
      <x:c r="T982" s="729" t="s">
        <x:v>1267</x:v>
      </x:c>
    </x:row>
    <x:row r="983" spans="1:20" s="273" customFormat="1" hidden="1" customHeight="1">
      <x:c r="A983" s="736" t="s">
        <x:v>43</x:v>
      </x:c>
      <x:c r="B983" s="742" t="s">
        <x:v>4970</x:v>
      </x:c>
      <x:c r="C983" s="722" t="s">
        <x:v>166</x:v>
      </x:c>
      <x:c r="D983" s="723">
        <x:f t="shared" si="104"/>
        <x:v>8651.8999999999996</x:v>
      </x:c>
      <x:c r="E983" s="716" t="s">
        <x:v>233</x:v>
      </x:c>
      <x:c r="F983" s="716" t="s">
        <x:v>3221</x:v>
      </x:c>
      <x:c r="G983" s="716" t="s">
        <x:v>233</x:v>
      </x:c>
      <x:c r="H983" s="716" t="s">
        <x:v>233</x:v>
      </x:c>
      <x:c r="I983" s="730" t="s">
        <x:v>3306</x:v>
      </x:c>
      <x:c r="J983" s="724" t="s">
        <x:v>1294</x:v>
      </x:c>
      <x:c r="K983" s="724"/>
      <x:c r="L983" s="344">
        <x:v>8651.8999999999996</x:v>
      </x:c>
      <x:c r="M983" s="741"/>
      <x:c r="N983" s="344">
        <x:v>8651.8999999999996</x:v>
      </x:c>
      <x:c r="O983" s="344"/>
      <x:c r="P983" s="344"/>
      <x:c r="Q983" s="741"/>
      <x:c r="R983" s="344">
        <x:v>8651.8999999999996</x:v>
      </x:c>
      <x:c r="S983" s="741"/>
      <x:c r="T983" s="729" t="s">
        <x:v>1267</x:v>
      </x:c>
    </x:row>
    <x:row r="984" spans="1:20" s="273" customFormat="1" hidden="1" customHeight="1">
      <x:c r="A984" s="736" t="s">
        <x:v>43</x:v>
      </x:c>
      <x:c r="B984" s="742" t="s">
        <x:v>4971</x:v>
      </x:c>
      <x:c r="C984" s="722" t="s">
        <x:v>5596</x:v>
      </x:c>
      <x:c r="D984" s="723">
        <x:f t="shared" si="104"/>
        <x:v>43513.599999999999</x:v>
      </x:c>
      <x:c r="E984" s="716" t="s">
        <x:v>233</x:v>
      </x:c>
      <x:c r="F984" s="716" t="s">
        <x:v>3221</x:v>
      </x:c>
      <x:c r="G984" s="716" t="s">
        <x:v>233</x:v>
      </x:c>
      <x:c r="H984" s="716" t="s">
        <x:v>233</x:v>
      </x:c>
      <x:c r="I984" s="730" t="s">
        <x:v>3306</x:v>
      </x:c>
      <x:c r="J984" s="724" t="s">
        <x:v>1294</x:v>
      </x:c>
      <x:c r="K984" s="724"/>
      <x:c r="L984" s="344">
        <x:v>43513.599999999999</x:v>
      </x:c>
      <x:c r="M984" s="741"/>
      <x:c r="N984" s="344">
        <x:v>43513.599999999999</x:v>
      </x:c>
      <x:c r="O984" s="344"/>
      <x:c r="P984" s="344"/>
      <x:c r="Q984" s="741"/>
      <x:c r="R984" s="344">
        <x:v>43513.599999999999</x:v>
      </x:c>
      <x:c r="S984" s="741"/>
      <x:c r="T984" s="729" t="s">
        <x:v>1267</x:v>
      </x:c>
    </x:row>
    <x:row r="985" spans="1:20" s="273" customFormat="1" hidden="1" customHeight="1">
      <x:c r="A985" s="736" t="s">
        <x:v>43</x:v>
      </x:c>
      <x:c r="B985" s="742" t="s">
        <x:v>2359</x:v>
      </x:c>
      <x:c r="C985" s="722" t="s">
        <x:v>256</x:v>
      </x:c>
      <x:c r="D985" s="723">
        <x:f t="shared" si="104"/>
        <x:v>55128.199999999997</x:v>
      </x:c>
      <x:c r="E985" s="716" t="s">
        <x:v>233</x:v>
      </x:c>
      <x:c r="F985" s="716" t="s">
        <x:v>3221</x:v>
      </x:c>
      <x:c r="G985" s="716" t="s">
        <x:v>233</x:v>
      </x:c>
      <x:c r="H985" s="716" t="s">
        <x:v>233</x:v>
      </x:c>
      <x:c r="I985" s="730" t="s">
        <x:v>3306</x:v>
      </x:c>
      <x:c r="J985" s="724" t="s">
        <x:v>1294</x:v>
      </x:c>
      <x:c r="K985" s="724"/>
      <x:c r="L985" s="344">
        <x:v>55128.199999999997</x:v>
      </x:c>
      <x:c r="M985" s="741"/>
      <x:c r="N985" s="344">
        <x:v>55128.199999999997</x:v>
      </x:c>
      <x:c r="O985" s="344"/>
      <x:c r="P985" s="344"/>
      <x:c r="Q985" s="741"/>
      <x:c r="R985" s="344">
        <x:v>55128.199999999997</x:v>
      </x:c>
      <x:c r="S985" s="741"/>
      <x:c r="T985" s="729" t="s">
        <x:v>1267</x:v>
      </x:c>
    </x:row>
    <x:row r="986" spans="1:20" s="273" customFormat="1" hidden="1" customHeight="1">
      <x:c r="A986" s="736" t="s">
        <x:v>43</x:v>
      </x:c>
      <x:c r="B986" s="742" t="s">
        <x:v>4630</x:v>
      </x:c>
      <x:c r="C986" s="722" t="s">
        <x:v>201</x:v>
      </x:c>
      <x:c r="D986" s="723">
        <x:f t="shared" si="104"/>
        <x:v>10172</x:v>
      </x:c>
      <x:c r="E986" s="724" t="s">
        <x:v>1294</x:v>
      </x:c>
      <x:c r="F986" s="716" t="s">
        <x:v>3221</x:v>
      </x:c>
      <x:c r="G986" s="724" t="s">
        <x:v>1294</x:v>
      </x:c>
      <x:c r="H986" s="724" t="s">
        <x:v>1294</x:v>
      </x:c>
      <x:c r="I986" s="724" t="s">
        <x:v>2375</x:v>
      </x:c>
      <x:c r="J986" s="724" t="s">
        <x:v>5595</x:v>
      </x:c>
      <x:c r="K986" s="724" t="s">
        <x:v>6234</x:v>
      </x:c>
      <x:c r="L986" s="344"/>
      <x:c r="M986" s="741">
        <x:v>10172</x:v>
      </x:c>
      <x:c r="N986" s="741">
        <x:v>10172</x:v>
      </x:c>
      <x:c r="O986" s="741"/>
      <x:c r="P986" s="741"/>
      <x:c r="Q986" s="741"/>
      <x:c r="R986" s="741">
        <x:v>10172</x:v>
      </x:c>
      <x:c r="S986" s="741"/>
      <x:c r="T986" s="729" t="s">
        <x:v>5710</x:v>
      </x:c>
    </x:row>
    <x:row r="987" spans="1:20" s="273" customFormat="1" hidden="1" customHeight="1">
      <x:c r="A987" s="736" t="s">
        <x:v>43</x:v>
      </x:c>
      <x:c r="B987" s="742" t="s">
        <x:v>2425</x:v>
      </x:c>
      <x:c r="C987" s="722" t="s">
        <x:v>245</x:v>
      </x:c>
      <x:c r="D987" s="723">
        <x:f t="shared" si="104"/>
        <x:v>28383.799999999999</x:v>
      </x:c>
      <x:c r="E987" s="724" t="s">
        <x:v>1294</x:v>
      </x:c>
      <x:c r="F987" s="716" t="s">
        <x:v>3221</x:v>
      </x:c>
      <x:c r="G987" s="724" t="s">
        <x:v>1294</x:v>
      </x:c>
      <x:c r="H987" s="724" t="s">
        <x:v>1294</x:v>
      </x:c>
      <x:c r="I987" s="730" t="s">
        <x:v>5599</x:v>
      </x:c>
      <x:c r="J987" s="724" t="s">
        <x:v>5595</x:v>
      </x:c>
      <x:c r="K987" s="724"/>
      <x:c r="L987" s="344">
        <x:v>28383.799999999999</x:v>
      </x:c>
      <x:c r="M987" s="741"/>
      <x:c r="N987" s="344">
        <x:v>28383.799999999999</x:v>
      </x:c>
      <x:c r="O987" s="344"/>
      <x:c r="P987" s="344"/>
      <x:c r="Q987" s="741"/>
      <x:c r="R987" s="344">
        <x:v>28383.799999999999</x:v>
      </x:c>
      <x:c r="S987" s="741"/>
      <x:c r="T987" s="729" t="s">
        <x:v>1267</x:v>
      </x:c>
    </x:row>
    <x:row r="988" spans="1:20" s="273" customFormat="1" hidden="1" customHeight="1">
      <x:c r="A988" s="736" t="s">
        <x:v>43</x:v>
      </x:c>
      <x:c r="B988" s="742" t="s">
        <x:v>2376</x:v>
      </x:c>
      <x:c r="C988" s="722" t="s">
        <x:v>456</x:v>
      </x:c>
      <x:c r="D988" s="723">
        <x:f t="shared" si="104"/>
        <x:v>54684.5</x:v>
      </x:c>
      <x:c r="E988" s="724" t="s">
        <x:v>1294</x:v>
      </x:c>
      <x:c r="F988" s="716" t="s">
        <x:v>3221</x:v>
      </x:c>
      <x:c r="G988" s="724" t="s">
        <x:v>1294</x:v>
      </x:c>
      <x:c r="H988" s="724" t="s">
        <x:v>1294</x:v>
      </x:c>
      <x:c r="I988" s="724" t="s">
        <x:v>2375</x:v>
      </x:c>
      <x:c r="J988" s="724" t="s">
        <x:v>5595</x:v>
      </x:c>
      <x:c r="K988" s="724" t="s">
        <x:v>6234</x:v>
      </x:c>
      <x:c r="L988" s="344"/>
      <x:c r="M988" s="741">
        <x:v>54684.5</x:v>
      </x:c>
      <x:c r="N988" s="741">
        <x:v>54684.5</x:v>
      </x:c>
      <x:c r="O988" s="741"/>
      <x:c r="P988" s="741"/>
      <x:c r="Q988" s="741"/>
      <x:c r="R988" s="741">
        <x:v>54684.5</x:v>
      </x:c>
      <x:c r="S988" s="741"/>
      <x:c r="T988" s="729" t="s">
        <x:v>5710</x:v>
      </x:c>
    </x:row>
    <x:row r="989" spans="1:20" ht="69.950000000000003" hidden="1" customHeight="1">
      <x:c r="A989" s="1010" t="s">
        <x:v>18</x:v>
      </x:c>
      <x:c r="B989" s="1012" t="s">
        <x:v>42</x:v>
      </x:c>
      <x:c r="C989" s="264" t="s">
        <x:v>2720</x:v>
      </x:c>
      <x:c r="D989" s="684">
        <x:f>SUM(D$991:D$994)</x:f>
        <x:v>198016.79999999999</x:v>
      </x:c>
      <x:c r="E989" s="303"/>
      <x:c r="F989" s="303"/>
      <x:c r="G989" s="303"/>
      <x:c r="H989" s="303"/>
      <x:c r="I989" s="303"/>
      <x:c r="J989" s="303"/>
      <x:c r="K989" s="684">
        <x:f t="shared" ref="K989:S989" si="105">SUM(K$991:K$994)</x:f>
        <x:v>0</x:v>
      </x:c>
      <x:c r="L989" s="684">
        <x:f t="shared" si="105"/>
        <x:v>187390.79999999999</x:v>
      </x:c>
      <x:c r="M989" s="684">
        <x:f t="shared" si="105"/>
        <x:v>10626</x:v>
      </x:c>
      <x:c r="N989" s="684">
        <x:f t="shared" si="105"/>
        <x:v>187390.79999999999</x:v>
      </x:c>
      <x:c r="O989" s="684">
        <x:f t="shared" si="105"/>
        <x:v>10626</x:v>
      </x:c>
      <x:c r="P989" s="684">
        <x:f t="shared" si="105"/>
        <x:v>0</x:v>
      </x:c>
      <x:c r="Q989" s="684">
        <x:f t="shared" si="105"/>
        <x:v>10626</x:v>
      </x:c>
      <x:c r="R989" s="684">
        <x:f t="shared" si="105"/>
        <x:v>187390.79999999999</x:v>
      </x:c>
      <x:c r="S989" s="684">
        <x:f t="shared" si="105"/>
        <x:v>10626</x:v>
      </x:c>
      <x:c r="T989" s="220"/>
    </x:row>
    <x:row r="990" spans="1:20" ht="69.950000000000003" hidden="1" customHeight="1">
      <x:c r="A990" s="1011"/>
      <x:c r="B990" s="980"/>
      <x:c r="C990" s="264" t="s">
        <x:v>1516</x:v>
      </x:c>
      <x:c r="D990" s="289">
        <x:f>COUNTA(D$991:D$994)</x:f>
        <x:v>4</x:v>
      </x:c>
      <x:c r="E990" s="289"/>
      <x:c r="F990" s="289"/>
      <x:c r="G990" s="289"/>
      <x:c r="H990" s="289"/>
      <x:c r="I990" s="289"/>
      <x:c r="J990" s="289"/>
      <x:c r="K990" s="289"/>
      <x:c r="L990" s="289"/>
      <x:c r="M990" s="289"/>
      <x:c r="N990" s="289">
        <x:f t="shared" ref="N990:S990" si="106">COUNTA(N$991:N$994)</x:f>
        <x:v>3</x:v>
      </x:c>
      <x:c r="O990" s="289">
        <x:f t="shared" si="106"/>
        <x:v>1</x:v>
      </x:c>
      <x:c r="P990" s="289">
        <x:f t="shared" si="106"/>
        <x:v>0</x:v>
      </x:c>
      <x:c r="Q990" s="289">
        <x:f t="shared" si="106"/>
        <x:v>1</x:v>
      </x:c>
      <x:c r="R990" s="289">
        <x:f t="shared" si="106"/>
        <x:v>3</x:v>
      </x:c>
      <x:c r="S990" s="289">
        <x:f t="shared" si="106"/>
        <x:v>1</x:v>
      </x:c>
      <x:c r="T990" s="215"/>
    </x:row>
    <x:row r="991" spans="1:20" s="273" customFormat="1" hidden="1" customHeight="1">
      <x:c r="A991" s="267" t="s">
        <x:v>18</x:v>
      </x:c>
      <x:c r="B991" s="700" t="s">
        <x:v>1396</x:v>
      </x:c>
      <x:c r="C991" s="268" t="s">
        <x:v>5085</x:v>
      </x:c>
      <x:c r="D991" s="269">
        <x:f>IF(SUM(K991:M991)=SUM(N991:O991),SUM(K991:M991),"오답")</x:f>
        <x:v>72492</x:v>
      </x:c>
      <x:c r="E991" s="317" t="s">
        <x:v>2057</x:v>
      </x:c>
      <x:c r="F991" s="585" t="s">
        <x:v>2060</x:v>
      </x:c>
      <x:c r="G991" s="317" t="s">
        <x:v>206</x:v>
      </x:c>
      <x:c r="H991" s="317"/>
      <x:c r="I991" s="317" t="s">
        <x:v>6722</x:v>
      </x:c>
      <x:c r="J991" s="317" t="s">
        <x:v>2112</x:v>
      </x:c>
      <x:c r="K991" s="317"/>
      <x:c r="L991" s="565">
        <x:v>72492</x:v>
      </x:c>
      <x:c r="M991" s="565"/>
      <x:c r="N991" s="565">
        <x:v>72492</x:v>
      </x:c>
      <x:c r="O991" s="301"/>
      <x:c r="P991" s="301"/>
      <x:c r="Q991" s="301"/>
      <x:c r="R991" s="565">
        <x:v>72492</x:v>
      </x:c>
      <x:c r="S991" s="565"/>
      <x:c r="T991" s="216" t="s">
        <x:v>2958</x:v>
      </x:c>
    </x:row>
    <x:row r="992" spans="1:20" s="273" customFormat="1" hidden="1" customHeight="1">
      <x:c r="A992" s="267" t="s">
        <x:v>18</x:v>
      </x:c>
      <x:c r="B992" s="484" t="s">
        <x:v>3944</x:v>
      </x:c>
      <x:c r="C992" s="268" t="s">
        <x:v>3856</x:v>
      </x:c>
      <x:c r="D992" s="269">
        <x:f>IF(SUM(K992:M992)=SUM(N992:O992),SUM(K992:M992),"오답")</x:f>
        <x:v>94068.800000000003</x:v>
      </x:c>
      <x:c r="E992" s="317" t="s">
        <x:v>3619</x:v>
      </x:c>
      <x:c r="F992" s="317" t="s">
        <x:v>3904</x:v>
      </x:c>
      <x:c r="G992" s="317" t="s">
        <x:v>216</x:v>
      </x:c>
      <x:c r="H992" s="585" t="s">
        <x:v>2059</x:v>
      </x:c>
      <x:c r="I992" s="317">
        <x:v>1998</x:v>
      </x:c>
      <x:c r="J992" s="585" t="s">
        <x:v>3892</x:v>
      </x:c>
      <x:c r="K992" s="317"/>
      <x:c r="L992" s="586">
        <x:f>94068.8</x:f>
        <x:v>94068.800000000003</x:v>
      </x:c>
      <x:c r="M992" s="565"/>
      <x:c r="N992" s="586">
        <x:v>94068.800000000003</x:v>
      </x:c>
      <x:c r="O992" s="301"/>
      <x:c r="P992" s="301"/>
      <x:c r="Q992" s="301"/>
      <x:c r="R992" s="586">
        <x:v>94068.800000000003</x:v>
      </x:c>
      <x:c r="S992" s="565"/>
      <x:c r="T992" s="216" t="s">
        <x:v>5201</x:v>
      </x:c>
    </x:row>
    <x:row r="993" spans="1:20" s="273" customFormat="1" hidden="1" customHeight="1">
      <x:c r="A993" s="267" t="s">
        <x:v>18</x:v>
      </x:c>
      <x:c r="B993" s="700" t="s">
        <x:v>1542</x:v>
      </x:c>
      <x:c r="C993" s="268" t="s">
        <x:v>3864</x:v>
      </x:c>
      <x:c r="D993" s="269">
        <x:f>IF(SUM(K993:M993)=SUM(N993:O993),SUM(K993:M993),"오답")</x:f>
        <x:v>20830</x:v>
      </x:c>
      <x:c r="E993" s="317" t="s">
        <x:v>3619</x:v>
      </x:c>
      <x:c r="F993" s="317" t="s">
        <x:v>3619</x:v>
      </x:c>
      <x:c r="G993" s="585" t="s">
        <x:v>3650</x:v>
      </x:c>
      <x:c r="H993" s="317" t="s">
        <x:v>2068</x:v>
      </x:c>
      <x:c r="I993" s="321">
        <x:v>1998</x:v>
      </x:c>
      <x:c r="J993" s="317" t="s">
        <x:v>2025</x:v>
      </x:c>
      <x:c r="K993" s="317"/>
      <x:c r="L993" s="565">
        <x:v>20830</x:v>
      </x:c>
      <x:c r="M993" s="565"/>
      <x:c r="N993" s="565">
        <x:v>20830</x:v>
      </x:c>
      <x:c r="O993" s="301"/>
      <x:c r="P993" s="301"/>
      <x:c r="Q993" s="301"/>
      <x:c r="R993" s="565">
        <x:v>20830</x:v>
      </x:c>
      <x:c r="S993" s="565"/>
      <x:c r="T993" s="216"/>
    </x:row>
    <x:row r="994" spans="1:20" s="273" customFormat="1" hidden="1" customHeight="1">
      <x:c r="A994" s="267" t="s">
        <x:v>18</x:v>
      </x:c>
      <x:c r="B994" s="700" t="s">
        <x:v>1528</x:v>
      </x:c>
      <x:c r="C994" s="268" t="s">
        <x:v>3917</x:v>
      </x:c>
      <x:c r="D994" s="269">
        <x:f>IF(SUM(K994:M994)=SUM(N994:O994),SUM(K994:M994),"오답")</x:f>
        <x:v>10626</x:v>
      </x:c>
      <x:c r="E994" s="317" t="s">
        <x:v>1338</x:v>
      </x:c>
      <x:c r="F994" s="317" t="s">
        <x:v>1338</x:v>
      </x:c>
      <x:c r="G994" s="317"/>
      <x:c r="H994" s="317"/>
      <x:c r="I994" s="317"/>
      <x:c r="J994" s="317"/>
      <x:c r="K994" s="317"/>
      <x:c r="L994" s="301"/>
      <x:c r="M994" s="301">
        <x:v>10626</x:v>
      </x:c>
      <x:c r="N994" s="301"/>
      <x:c r="O994" s="301">
        <x:v>10626</x:v>
      </x:c>
      <x:c r="P994" s="301"/>
      <x:c r="Q994" s="301">
        <x:v>10626</x:v>
      </x:c>
      <x:c r="R994" s="301"/>
      <x:c r="S994" s="301">
        <x:v>10626</x:v>
      </x:c>
      <x:c r="T994" s="216" t="s">
        <x:v>5084</x:v>
      </x:c>
    </x:row>
    <x:row r="995" spans="1:20" ht="69.950000000000003" hidden="1" customHeight="1">
      <x:c r="A995" s="1010" t="s">
        <x:v>2439</x:v>
      </x:c>
      <x:c r="B995" s="979" t="s">
        <x:v>42</x:v>
      </x:c>
      <x:c r="C995" s="264" t="s">
        <x:v>2720</x:v>
      </x:c>
      <x:c r="D995" s="684">
        <x:f>SUM(D$997:D$1006)</x:f>
        <x:v>593632.59999999998</x:v>
      </x:c>
      <x:c r="E995" s="303"/>
      <x:c r="F995" s="303"/>
      <x:c r="G995" s="303"/>
      <x:c r="H995" s="303"/>
      <x:c r="I995" s="303"/>
      <x:c r="J995" s="303"/>
      <x:c r="K995" s="684">
        <x:f t="shared" ref="K995:S995" si="107">SUM(K$997:K$1006)</x:f>
        <x:v>55750.5</x:v>
      </x:c>
      <x:c r="L995" s="684">
        <x:f t="shared" si="107"/>
        <x:v>450095.19999999995</x:v>
      </x:c>
      <x:c r="M995" s="684">
        <x:f t="shared" si="107"/>
        <x:v>87786.899999999994</x:v>
      </x:c>
      <x:c r="N995" s="684">
        <x:f t="shared" si="107"/>
        <x:v>538314.09999999998</x:v>
      </x:c>
      <x:c r="O995" s="684">
        <x:f t="shared" si="107"/>
        <x:v>55318.5</x:v>
      </x:c>
      <x:c r="P995" s="684">
        <x:f t="shared" si="107"/>
        <x:v>51844</x:v>
      </x:c>
      <x:c r="Q995" s="684">
        <x:f t="shared" si="107"/>
        <x:v>3106.5</x:v>
      </x:c>
      <x:c r="R995" s="684">
        <x:f t="shared" si="107"/>
        <x:v>593632.59999999998</x:v>
      </x:c>
      <x:c r="S995" s="684">
        <x:f t="shared" si="107"/>
        <x:v>0</x:v>
      </x:c>
      <x:c r="T995" s="220"/>
    </x:row>
    <x:row r="996" spans="1:20" ht="69.950000000000003" hidden="1" customHeight="1">
      <x:c r="A996" s="1011"/>
      <x:c r="B996" s="980"/>
      <x:c r="C996" s="264" t="s">
        <x:v>1516</x:v>
      </x:c>
      <x:c r="D996" s="289">
        <x:f>COUNTA(D$997:D$1006)</x:f>
        <x:v>10</x:v>
      </x:c>
      <x:c r="E996" s="289"/>
      <x:c r="F996" s="289"/>
      <x:c r="G996" s="289"/>
      <x:c r="H996" s="289"/>
      <x:c r="I996" s="289"/>
      <x:c r="J996" s="289"/>
      <x:c r="K996" s="289"/>
      <x:c r="L996" s="289"/>
      <x:c r="M996" s="289"/>
      <x:c r="N996" s="289">
        <x:f>COUNTA(N$997:N$1006)-1</x:f>
        <x:v>7</x:v>
      </x:c>
      <x:c r="O996" s="289">
        <x:f t="shared" ref="O996:S996" si="108">COUNTA(O$997:O$1006)</x:f>
        <x:v>3</x:v>
      </x:c>
      <x:c r="P996" s="289">
        <x:f t="shared" si="108"/>
        <x:v>2</x:v>
      </x:c>
      <x:c r="Q996" s="289">
        <x:f t="shared" si="108"/>
        <x:v>1</x:v>
      </x:c>
      <x:c r="R996" s="289">
        <x:f t="shared" si="108"/>
        <x:v>10</x:v>
      </x:c>
      <x:c r="S996" s="289">
        <x:f t="shared" si="108"/>
        <x:v>0</x:v>
      </x:c>
      <x:c r="T996" s="221"/>
    </x:row>
    <x:row r="997" spans="1:20" s="273" customFormat="1" hidden="1" customHeight="1">
      <x:c r="A997" s="267" t="s">
        <x:v>2439</x:v>
      </x:c>
      <x:c r="B997" s="484" t="s">
        <x:v>1525</x:v>
      </x:c>
      <x:c r="C997" s="268" t="s">
        <x:v>5097</x:v>
      </x:c>
      <x:c r="D997" s="269">
        <x:f t="shared" ref="D997:D1006" si="109">IF(SUM(K997:M997)=SUM(N997:O997),SUM(K997:M997),"오답")</x:f>
        <x:v>14749.5</x:v>
      </x:c>
      <x:c r="E997" s="298" t="s">
        <x:v>1115</x:v>
      </x:c>
      <x:c r="F997" s="500" t="s">
        <x:v>5682</x:v>
      </x:c>
      <x:c r="G997" s="298" t="s">
        <x:v>1115</x:v>
      </x:c>
      <x:c r="H997" s="500" t="s">
        <x:v>1115</x:v>
      </x:c>
      <x:c r="I997" s="317" t="s">
        <x:v>6746</x:v>
      </x:c>
      <x:c r="J997" s="317" t="s">
        <x:v>1115</x:v>
      </x:c>
      <x:c r="K997" s="317"/>
      <x:c r="L997" s="301">
        <x:v>14749.5</x:v>
      </x:c>
      <x:c r="M997" s="301"/>
      <x:c r="N997" s="301">
        <x:v>14749.5</x:v>
      </x:c>
      <x:c r="O997" s="301"/>
      <x:c r="P997" s="301"/>
      <x:c r="Q997" s="301"/>
      <x:c r="R997" s="301">
        <x:v>14749.5</x:v>
      </x:c>
      <x:c r="S997" s="301"/>
      <x:c r="T997" s="216" t="s">
        <x:v>3964</x:v>
      </x:c>
    </x:row>
    <x:row r="998" spans="1:20" s="273" customFormat="1" hidden="1" customHeight="1">
      <x:c r="A998" s="267" t="s">
        <x:v>2439</x:v>
      </x:c>
      <x:c r="B998" s="498" t="s">
        <x:v>1426</x:v>
      </x:c>
      <x:c r="C998" s="268" t="s">
        <x:v>3901</x:v>
      </x:c>
      <x:c r="D998" s="269">
        <x:f t="shared" si="109"/>
        <x:v>13639</x:v>
      </x:c>
      <x:c r="E998" s="298" t="s">
        <x:v>1112</x:v>
      </x:c>
      <x:c r="F998" s="298" t="s">
        <x:v>1112</x:v>
      </x:c>
      <x:c r="G998" s="298" t="s">
        <x:v>1112</x:v>
      </x:c>
      <x:c r="H998" s="298" t="s">
        <x:v>1112</x:v>
      </x:c>
      <x:c r="I998" s="317"/>
      <x:c r="J998" s="298" t="s">
        <x:v>1112</x:v>
      </x:c>
      <x:c r="K998" s="317"/>
      <x:c r="L998" s="301"/>
      <x:c r="M998" s="301">
        <x:v>13639</x:v>
      </x:c>
      <x:c r="N998" s="301"/>
      <x:c r="O998" s="301">
        <x:v>13639</x:v>
      </x:c>
      <x:c r="P998" s="301">
        <x:v>13639</x:v>
      </x:c>
      <x:c r="Q998" s="301"/>
      <x:c r="R998" s="301">
        <x:v>13639</x:v>
      </x:c>
      <x:c r="S998" s="301"/>
      <x:c r="T998" s="217" t="s">
        <x:v>3889</x:v>
      </x:c>
    </x:row>
    <x:row r="999" spans="1:20" s="273" customFormat="1" hidden="1" customHeight="1">
      <x:c r="A999" s="267" t="s">
        <x:v>2439</x:v>
      </x:c>
      <x:c r="B999" s="700" t="s">
        <x:v>2936</x:v>
      </x:c>
      <x:c r="C999" s="509" t="s">
        <x:v>5090</x:v>
      </x:c>
      <x:c r="D999" s="269">
        <x:f t="shared" si="109"/>
        <x:v>47004.800000000003</x:v>
      </x:c>
      <x:c r="E999" s="317" t="s">
        <x:v>7520</x:v>
      </x:c>
      <x:c r="F999" s="317" t="s">
        <x:v>2014</x:v>
      </x:c>
      <x:c r="G999" s="317" t="s">
        <x:v>2109</x:v>
      </x:c>
      <x:c r="H999" s="500" t="s">
        <x:v>2109</x:v>
      </x:c>
      <x:c r="I999" s="317"/>
      <x:c r="J999" s="317" t="s">
        <x:v>2109</x:v>
      </x:c>
      <x:c r="K999" s="317"/>
      <x:c r="L999" s="301">
        <x:v>47004.800000000003</x:v>
      </x:c>
      <x:c r="M999" s="301"/>
      <x:c r="N999" s="301">
        <x:v>47004.800000000003</x:v>
      </x:c>
      <x:c r="O999" s="301"/>
      <x:c r="P999" s="301"/>
      <x:c r="Q999" s="301"/>
      <x:c r="R999" s="301">
        <x:v>47004.800000000003</x:v>
      </x:c>
      <x:c r="S999" s="301"/>
      <x:c r="T999" s="216"/>
    </x:row>
    <x:row r="1000" spans="1:20" s="273" customFormat="1" hidden="1" customHeight="1">
      <x:c r="A1000" s="267" t="s">
        <x:v>2439</x:v>
      </x:c>
      <x:c r="B1000" s="700" t="s">
        <x:v>1531</x:v>
      </x:c>
      <x:c r="C1000" s="509" t="s">
        <x:v>3943</x:v>
      </x:c>
      <x:c r="D1000" s="269">
        <x:f t="shared" si="109"/>
        <x:v>332694</x:v>
      </x:c>
      <x:c r="E1000" s="317" t="s">
        <x:v>7520</x:v>
      </x:c>
      <x:c r="F1000" s="317" t="s">
        <x:v>2171</x:v>
      </x:c>
      <x:c r="G1000" s="317" t="s">
        <x:v>3914</x:v>
      </x:c>
      <x:c r="H1000" s="500" t="s">
        <x:v>2106</x:v>
      </x:c>
      <x:c r="I1000" s="317"/>
      <x:c r="J1000" s="317" t="s">
        <x:v>3914</x:v>
      </x:c>
      <x:c r="K1000" s="317">
        <x:v>51067</x:v>
      </x:c>
      <x:c r="L1000" s="301">
        <x:v>251186</x:v>
      </x:c>
      <x:c r="M1000" s="301">
        <x:v>30441</x:v>
      </x:c>
      <x:c r="N1000" s="301">
        <x:v>332694</x:v>
      </x:c>
      <x:c r="O1000" s="301"/>
      <x:c r="P1000" s="301"/>
      <x:c r="Q1000" s="301"/>
      <x:c r="R1000" s="301">
        <x:v>332694</x:v>
      </x:c>
      <x:c r="S1000" s="301"/>
      <x:c r="T1000" s="216"/>
    </x:row>
    <x:row r="1001" spans="1:20" s="273" customFormat="1" hidden="1" customHeight="1">
      <x:c r="A1001" s="267" t="s">
        <x:v>2439</x:v>
      </x:c>
      <x:c r="B1001" s="498" t="s">
        <x:v>3957</x:v>
      </x:c>
      <x:c r="C1001" s="268" t="s">
        <x:v>3980</x:v>
      </x:c>
      <x:c r="D1001" s="269">
        <x:f t="shared" si="109"/>
        <x:v>38205</x:v>
      </x:c>
      <x:c r="E1001" s="298" t="s">
        <x:v>1112</x:v>
      </x:c>
      <x:c r="F1001" s="298" t="s">
        <x:v>1112</x:v>
      </x:c>
      <x:c r="G1001" s="298" t="s">
        <x:v>1112</x:v>
      </x:c>
      <x:c r="H1001" s="298" t="s">
        <x:v>1112</x:v>
      </x:c>
      <x:c r="I1001" s="317"/>
      <x:c r="J1001" s="298" t="s">
        <x:v>1112</x:v>
      </x:c>
      <x:c r="K1001" s="317"/>
      <x:c r="L1001" s="301"/>
      <x:c r="M1001" s="301">
        <x:v>38205</x:v>
      </x:c>
      <x:c r="N1001" s="301"/>
      <x:c r="O1001" s="301">
        <x:v>38205</x:v>
      </x:c>
      <x:c r="P1001" s="301">
        <x:v>38205</x:v>
      </x:c>
      <x:c r="Q1001" s="301"/>
      <x:c r="R1001" s="301">
        <x:v>38205</x:v>
      </x:c>
      <x:c r="S1001" s="301"/>
      <x:c r="T1001" s="217" t="s">
        <x:v>3889</x:v>
      </x:c>
    </x:row>
    <x:row r="1002" spans="1:20" s="273" customFormat="1" hidden="1" customHeight="1">
      <x:c r="A1002" s="267" t="s">
        <x:v>2439</x:v>
      </x:c>
      <x:c r="B1002" s="700" t="s">
        <x:v>1412</x:v>
      </x:c>
      <x:c r="C1002" s="509" t="s">
        <x:v>3858</x:v>
      </x:c>
      <x:c r="D1002" s="269">
        <x:f t="shared" si="109"/>
        <x:v>29552</x:v>
      </x:c>
      <x:c r="E1002" s="317" t="s">
        <x:v>2114</x:v>
      </x:c>
      <x:c r="F1002" s="317" t="s">
        <x:v>3840</x:v>
      </x:c>
      <x:c r="G1002" s="317" t="s">
        <x:v>2148</x:v>
      </x:c>
      <x:c r="H1002" s="500" t="s">
        <x:v>2050</x:v>
      </x:c>
      <x:c r="I1002" s="317"/>
      <x:c r="J1002" s="317" t="s">
        <x:v>2148</x:v>
      </x:c>
      <x:c r="K1002" s="317"/>
      <x:c r="L1002" s="301">
        <x:v>27135</x:v>
      </x:c>
      <x:c r="M1002" s="301">
        <x:v>2417</x:v>
      </x:c>
      <x:c r="N1002" s="301">
        <x:v>29552</x:v>
      </x:c>
      <x:c r="O1002" s="301"/>
      <x:c r="P1002" s="301"/>
      <x:c r="Q1002" s="301"/>
      <x:c r="R1002" s="301">
        <x:v>29552</x:v>
      </x:c>
      <x:c r="S1002" s="301"/>
      <x:c r="T1002" s="216"/>
    </x:row>
    <x:row r="1003" spans="1:20" s="273" customFormat="1" hidden="1" customHeight="1">
      <x:c r="A1003" s="736" t="s">
        <x:v>2439</x:v>
      </x:c>
      <x:c r="B1003" s="777" t="s">
        <x:v>2582</x:v>
      </x:c>
      <x:c r="C1003" s="738" t="s">
        <x:v>1435</x:v>
      </x:c>
      <x:c r="D1003" s="728">
        <x:f t="shared" si="109"/>
        <x:v>29187.599999999999</x:v>
      </x:c>
      <x:c r="E1003" s="716" t="s">
        <x:v>2274</x:v>
      </x:c>
      <x:c r="F1003" s="716" t="s">
        <x:v>482</x:v>
      </x:c>
      <x:c r="G1003" s="716" t="s">
        <x:v>2274</x:v>
      </x:c>
      <x:c r="H1003" s="766" t="s">
        <x:v>2153</x:v>
      </x:c>
      <x:c r="I1003" s="716" t="s">
        <x:v>6739</x:v>
      </x:c>
      <x:c r="J1003" s="716" t="s">
        <x:v>482</x:v>
      </x:c>
      <x:c r="K1003" s="716"/>
      <x:c r="L1003" s="727">
        <x:v>29187.599999999999</x:v>
      </x:c>
      <x:c r="M1003" s="727"/>
      <x:c r="N1003" s="727">
        <x:v>29187.599999999999</x:v>
      </x:c>
      <x:c r="O1003" s="727"/>
      <x:c r="P1003" s="727"/>
      <x:c r="Q1003" s="727"/>
      <x:c r="R1003" s="727">
        <x:v>29187.599999999999</x:v>
      </x:c>
      <x:c r="S1003" s="727"/>
      <x:c r="T1003" s="739" t="s">
        <x:v>467</x:v>
      </x:c>
    </x:row>
    <x:row r="1004" spans="1:20" s="273" customFormat="1" hidden="1" customHeight="1">
      <x:c r="A1004" s="736" t="s">
        <x:v>2439</x:v>
      </x:c>
      <x:c r="B1004" s="737" t="s">
        <x:v>2626</x:v>
      </x:c>
      <x:c r="C1004" s="722" t="s">
        <x:v>457</x:v>
      </x:c>
      <x:c r="D1004" s="728">
        <x:f t="shared" si="109"/>
        <x:v>29474.400000000001</x:v>
      </x:c>
      <x:c r="E1004" s="716" t="s">
        <x:v>3855</x:v>
      </x:c>
      <x:c r="F1004" s="716" t="s">
        <x:v>2019</x:v>
      </x:c>
      <x:c r="G1004" s="716" t="s">
        <x:v>2062</x:v>
      </x:c>
      <x:c r="H1004" s="766" t="s">
        <x:v>2119</x:v>
      </x:c>
      <x:c r="I1004" s="716">
        <x:v>2005</x:v>
      </x:c>
      <x:c r="J1004" s="716" t="s">
        <x:v>2062</x:v>
      </x:c>
      <x:c r="K1004" s="778">
        <x:v>3918.5</x:v>
      </x:c>
      <x:c r="L1004" s="779">
        <x:v>25174</x:v>
      </x:c>
      <x:c r="M1004" s="779">
        <x:v>381.89999999999998</x:v>
      </x:c>
      <x:c r="N1004" s="727">
        <x:v>25999.900000000001</x:v>
      </x:c>
      <x:c r="O1004" s="727">
        <x:v>3474.5</x:v>
      </x:c>
      <x:c r="P1004" s="727"/>
      <x:c r="Q1004" s="727">
        <x:v>3106.5</x:v>
      </x:c>
      <x:c r="R1004" s="727">
        <x:v>29474.400000000001</x:v>
      </x:c>
      <x:c r="S1004" s="727"/>
      <x:c r="T1004" s="739" t="s">
        <x:v>1961</x:v>
      </x:c>
    </x:row>
    <x:row r="1005" spans="1:20" s="273" customFormat="1" hidden="1" customHeight="1">
      <x:c r="A1005" s="267" t="s">
        <x:v>2439</x:v>
      </x:c>
      <x:c r="B1005" s="484" t="s">
        <x:v>3926</x:v>
      </x:c>
      <x:c r="C1005" s="509" t="s">
        <x:v>5110</x:v>
      </x:c>
      <x:c r="D1005" s="269">
        <x:f t="shared" si="109"/>
        <x:v>38950</x:v>
      </x:c>
      <x:c r="E1005" s="317" t="s">
        <x:v>7520</x:v>
      </x:c>
      <x:c r="F1005" s="298" t="s">
        <x:v>3619</x:v>
      </x:c>
      <x:c r="G1005" s="298" t="s">
        <x:v>3958</x:v>
      </x:c>
      <x:c r="H1005" s="500" t="s">
        <x:v>3622</x:v>
      </x:c>
      <x:c r="I1005" s="298"/>
      <x:c r="J1005" s="298" t="s">
        <x:v>3958</x:v>
      </x:c>
      <x:c r="K1005" s="495">
        <x:v>765</x:v>
      </x:c>
      <x:c r="L1005" s="497">
        <x:v>35482</x:v>
      </x:c>
      <x:c r="M1005" s="497">
        <x:v>2703</x:v>
      </x:c>
      <x:c r="N1005" s="497">
        <x:v>38950</x:v>
      </x:c>
      <x:c r="O1005" s="497"/>
      <x:c r="P1005" s="497"/>
      <x:c r="Q1005" s="497"/>
      <x:c r="R1005" s="497">
        <x:v>38950</x:v>
      </x:c>
      <x:c r="S1005" s="497"/>
      <x:c r="T1005" s="216"/>
    </x:row>
    <x:row r="1006" spans="1:20" s="273" customFormat="1" hidden="1" customHeight="1">
      <x:c r="A1006" s="267" t="s">
        <x:v>2439</x:v>
      </x:c>
      <x:c r="B1006" s="484" t="s">
        <x:v>1532</x:v>
      </x:c>
      <x:c r="C1006" s="268" t="s">
        <x:v>5091</x:v>
      </x:c>
      <x:c r="D1006" s="269">
        <x:f t="shared" si="109"/>
        <x:v>20176.299999999999</x:v>
      </x:c>
      <x:c r="E1006" s="298" t="s">
        <x:v>1115</x:v>
      </x:c>
      <x:c r="F1006" s="500" t="s">
        <x:v>5682</x:v>
      </x:c>
      <x:c r="G1006" s="298" t="s">
        <x:v>1115</x:v>
      </x:c>
      <x:c r="H1006" s="500" t="s">
        <x:v>1115</x:v>
      </x:c>
      <x:c r="I1006" s="317" t="s">
        <x:v>6746</x:v>
      </x:c>
      <x:c r="J1006" s="317" t="s">
        <x:v>1115</x:v>
      </x:c>
      <x:c r="K1006" s="518"/>
      <x:c r="L1006" s="497">
        <x:v>20176.299999999999</x:v>
      </x:c>
      <x:c r="M1006" s="497"/>
      <x:c r="N1006" s="497">
        <x:v>20176.299999999999</x:v>
      </x:c>
      <x:c r="O1006" s="497"/>
      <x:c r="P1006" s="497"/>
      <x:c r="Q1006" s="497"/>
      <x:c r="R1006" s="497">
        <x:v>20176.299999999999</x:v>
      </x:c>
      <x:c r="S1006" s="497"/>
      <x:c r="T1006" s="216" t="s">
        <x:v>3964</x:v>
      </x:c>
    </x:row>
    <x:row r="1007" spans="1:20" ht="69.950000000000003" hidden="1" customHeight="1">
      <x:c r="A1007" s="1010" t="s">
        <x:v>40</x:v>
      </x:c>
      <x:c r="B1007" s="979" t="s">
        <x:v>42</x:v>
      </x:c>
      <x:c r="C1007" s="264" t="s">
        <x:v>2720</x:v>
      </x:c>
      <x:c r="D1007" s="684">
        <x:f>SUM(D$1009:D$1042)</x:f>
        <x:v>985133.40000000014</x:v>
      </x:c>
      <x:c r="E1007" s="303"/>
      <x:c r="F1007" s="303"/>
      <x:c r="G1007" s="303"/>
      <x:c r="H1007" s="303"/>
      <x:c r="I1007" s="303"/>
      <x:c r="J1007" s="303"/>
      <x:c r="K1007" s="684">
        <x:f t="shared" ref="K1007:S1007" si="110">SUM(K$1009:K$1042)</x:f>
        <x:v>52711</x:v>
      </x:c>
      <x:c r="L1007" s="684">
        <x:f t="shared" si="110"/>
        <x:v>761287.20000000007</x:v>
      </x:c>
      <x:c r="M1007" s="684">
        <x:f t="shared" si="110"/>
        <x:v>171135.20000000001</x:v>
      </x:c>
      <x:c r="N1007" s="684">
        <x:f t="shared" si="110"/>
        <x:v>598755.10000000009</x:v>
      </x:c>
      <x:c r="O1007" s="684">
        <x:f t="shared" si="110"/>
        <x:v>386378.29999999999</x:v>
      </x:c>
      <x:c r="P1007" s="684">
        <x:f t="shared" si="110"/>
        <x:v>0</x:v>
      </x:c>
      <x:c r="Q1007" s="684">
        <x:f t="shared" si="110"/>
        <x:v>263456.29999999999</x:v>
      </x:c>
      <x:c r="R1007" s="684">
        <x:f t="shared" si="110"/>
        <x:v>921589.40000000014</x:v>
      </x:c>
      <x:c r="S1007" s="684">
        <x:f t="shared" si="110"/>
        <x:v>63544</x:v>
      </x:c>
      <x:c r="T1007" s="220"/>
    </x:row>
    <x:row r="1008" spans="1:20" ht="69.950000000000003" hidden="1" customHeight="1">
      <x:c r="A1008" s="1011"/>
      <x:c r="B1008" s="980"/>
      <x:c r="C1008" s="264" t="s">
        <x:v>1516</x:v>
      </x:c>
      <x:c r="D1008" s="289">
        <x:f>COUNTA(D$1009:D$1042)</x:f>
        <x:v>34</x:v>
      </x:c>
      <x:c r="E1008" s="289"/>
      <x:c r="F1008" s="289"/>
      <x:c r="G1008" s="289"/>
      <x:c r="H1008" s="289"/>
      <x:c r="I1008" s="289"/>
      <x:c r="J1008" s="289"/>
      <x:c r="K1008" s="289"/>
      <x:c r="L1008" s="289"/>
      <x:c r="M1008" s="289"/>
      <x:c r="N1008" s="289">
        <x:f>COUNTA(N$1009:N$1042)-1</x:f>
        <x:v>23</x:v>
      </x:c>
      <x:c r="O1008" s="289">
        <x:f>COUNTA(O$1009:O$1042)</x:f>
        <x:v>11</x:v>
      </x:c>
      <x:c r="P1008" s="289">
        <x:f>COUNTA(P$1009:P$1042)</x:f>
        <x:v>0</x:v>
      </x:c>
      <x:c r="Q1008" s="289">
        <x:f>COUNTA(Q$1009:Q$1042)</x:f>
        <x:v>5</x:v>
      </x:c>
      <x:c r="R1008" s="289">
        <x:f>COUNTA(R$1009:R$1042)</x:f>
        <x:v>32</x:v>
      </x:c>
      <x:c r="S1008" s="289">
        <x:f>COUNTA(S$1009:S$1042)-1</x:f>
        <x:v>1</x:v>
      </x:c>
      <x:c r="T1008" s="215"/>
    </x:row>
    <x:row r="1009" spans="1:20" s="273" customFormat="1" hidden="1" customHeight="1">
      <x:c r="A1009" s="736" t="s">
        <x:v>40</x:v>
      </x:c>
      <x:c r="B1009" s="810" t="s">
        <x:v>5837</x:v>
      </x:c>
      <x:c r="C1009" s="738" t="s">
        <x:v>3923</x:v>
      </x:c>
      <x:c r="D1009" s="728">
        <x:f t="shared" ref="D1009:D1041" si="111">IF(SUM(K1009:M1009)=SUM(N1009:O1009),SUM(K1009:M1009),"오답")</x:f>
        <x:v>22029.099999999999</x:v>
      </x:c>
      <x:c r="E1009" s="716" t="s">
        <x:v>1260</x:v>
      </x:c>
      <x:c r="F1009" s="554" t="s">
        <x:v>1365</x:v>
      </x:c>
      <x:c r="G1009" s="554"/>
      <x:c r="H1009" s="554" t="s">
        <x:v>1260</x:v>
      </x:c>
      <x:c r="I1009" s="554" t="s">
        <x:v>7027</x:v>
      </x:c>
      <x:c r="J1009" s="716" t="s">
        <x:v>3886</x:v>
      </x:c>
      <x:c r="K1009" s="716"/>
      <x:c r="L1009" s="727">
        <x:v>22029.099999999999</x:v>
      </x:c>
      <x:c r="M1009" s="727"/>
      <x:c r="N1009" s="727">
        <x:v>22029.099999999999</x:v>
      </x:c>
      <x:c r="O1009" s="727"/>
      <x:c r="P1009" s="727"/>
      <x:c r="Q1009" s="727"/>
      <x:c r="R1009" s="727">
        <x:v>22029.099999999999</x:v>
      </x:c>
      <x:c r="S1009" s="727"/>
      <x:c r="T1009" s="739" t="s">
        <x:v>1497</x:v>
      </x:c>
    </x:row>
    <x:row r="1010" spans="1:20" s="273" customFormat="1" hidden="1" customHeight="1">
      <x:c r="A1010" s="736" t="s">
        <x:v>40</x:v>
      </x:c>
      <x:c r="B1010" s="811" t="s">
        <x:v>1388</x:v>
      </x:c>
      <x:c r="C1010" s="738" t="s">
        <x:v>5360</x:v>
      </x:c>
      <x:c r="D1010" s="728">
        <x:f t="shared" si="111"/>
        <x:v>44231</x:v>
      </x:c>
      <x:c r="E1010" s="769" t="s">
        <x:v>1325</x:v>
      </x:c>
      <x:c r="F1010" s="716" t="s">
        <x:v>5280</x:v>
      </x:c>
      <x:c r="G1010" s="724" t="s">
        <x:v>2131</x:v>
      </x:c>
      <x:c r="H1010" s="716" t="s">
        <x:v>2037</x:v>
      </x:c>
      <x:c r="I1010" s="716"/>
      <x:c r="J1010" s="716" t="s">
        <x:v>4118</x:v>
      </x:c>
      <x:c r="K1010" s="769">
        <x:v>3075</x:v>
      </x:c>
      <x:c r="L1010" s="727">
        <x:v>6440.3999999999996</x:v>
      </x:c>
      <x:c r="M1010" s="727">
        <x:v>34715.599999999999</x:v>
      </x:c>
      <x:c r="N1010" s="727"/>
      <x:c r="O1010" s="727">
        <x:v>44231</x:v>
      </x:c>
      <x:c r="P1010" s="727"/>
      <x:c r="Q1010" s="727">
        <x:v>44231</x:v>
      </x:c>
      <x:c r="R1010" s="727">
        <x:v>44231</x:v>
      </x:c>
      <x:c r="S1010" s="727"/>
      <x:c r="T1010" s="739"/>
    </x:row>
    <x:row r="1011" spans="1:20" s="273" customFormat="1" hidden="1" customHeight="1">
      <x:c r="A1011" s="736" t="s">
        <x:v>40</x:v>
      </x:c>
      <x:c r="B1011" s="811" t="s">
        <x:v>3900</x:v>
      </x:c>
      <x:c r="C1011" s="738" t="s">
        <x:v>7054</x:v>
      </x:c>
      <x:c r="D1011" s="728">
        <x:f t="shared" si="111"/>
        <x:v>103616.60000000001</x:v>
      </x:c>
      <x:c r="E1011" s="716" t="s">
        <x:v>1297</x:v>
      </x:c>
      <x:c r="F1011" s="716" t="s">
        <x:v>1370</x:v>
      </x:c>
      <x:c r="G1011" s="716"/>
      <x:c r="H1011" s="716" t="s">
        <x:v>1243</x:v>
      </x:c>
      <x:c r="I1011" s="716" t="s">
        <x:v>7061</x:v>
      </x:c>
      <x:c r="J1011" s="716" t="s">
        <x:v>2155</x:v>
      </x:c>
      <x:c r="K1011" s="716"/>
      <x:c r="L1011" s="727">
        <x:v>103616.60000000001</x:v>
      </x:c>
      <x:c r="M1011" s="727"/>
      <x:c r="N1011" s="727">
        <x:v>103616.60000000001</x:v>
      </x:c>
      <x:c r="O1011" s="727"/>
      <x:c r="P1011" s="727"/>
      <x:c r="Q1011" s="727"/>
      <x:c r="R1011" s="727">
        <x:v>103616.60000000001</x:v>
      </x:c>
      <x:c r="S1011" s="727"/>
      <x:c r="T1011" s="739" t="s">
        <x:v>1464</x:v>
      </x:c>
    </x:row>
    <x:row r="1012" spans="1:20" s="273" customFormat="1" hidden="1" customHeight="1">
      <x:c r="A1012" s="736" t="s">
        <x:v>40</x:v>
      </x:c>
      <x:c r="B1012" s="811" t="s">
        <x:v>3933</x:v>
      </x:c>
      <x:c r="C1012" s="738" t="s">
        <x:v>3930</x:v>
      </x:c>
      <x:c r="D1012" s="728">
        <x:f t="shared" si="111"/>
        <x:v>10000.1</x:v>
      </x:c>
      <x:c r="E1012" s="716" t="s">
        <x:v>1297</x:v>
      </x:c>
      <x:c r="F1012" s="716" t="s">
        <x:v>1370</x:v>
      </x:c>
      <x:c r="G1012" s="716"/>
      <x:c r="H1012" s="716" t="s">
        <x:v>1243</x:v>
      </x:c>
      <x:c r="I1012" s="716" t="s">
        <x:v>7061</x:v>
      </x:c>
      <x:c r="J1012" s="716" t="s">
        <x:v>2046</x:v>
      </x:c>
      <x:c r="K1012" s="716"/>
      <x:c r="L1012" s="727">
        <x:v>10000.1</x:v>
      </x:c>
      <x:c r="M1012" s="727"/>
      <x:c r="N1012" s="727">
        <x:v>10000.1</x:v>
      </x:c>
      <x:c r="O1012" s="727"/>
      <x:c r="P1012" s="727"/>
      <x:c r="Q1012" s="727"/>
      <x:c r="R1012" s="727">
        <x:v>10000.1</x:v>
      </x:c>
      <x:c r="S1012" s="727"/>
      <x:c r="T1012" s="739" t="s">
        <x:v>1464</x:v>
      </x:c>
    </x:row>
    <x:row r="1013" spans="1:20" s="273" customFormat="1" hidden="1" customHeight="1">
      <x:c r="A1013" s="736" t="s">
        <x:v>40</x:v>
      </x:c>
      <x:c r="B1013" s="811" t="s">
        <x:v>3880</x:v>
      </x:c>
      <x:c r="C1013" s="738" t="s">
        <x:v>2180</x:v>
      </x:c>
      <x:c r="D1013" s="728">
        <x:f t="shared" si="111"/>
        <x:v>10853.1</x:v>
      </x:c>
      <x:c r="E1013" s="724" t="s">
        <x:v>3848</x:v>
      </x:c>
      <x:c r="F1013" s="724" t="s">
        <x:v>5653</x:v>
      </x:c>
      <x:c r="G1013" s="724" t="s">
        <x:v>278</x:v>
      </x:c>
      <x:c r="H1013" s="724" t="s">
        <x:v>278</x:v>
      </x:c>
      <x:c r="I1013" s="724" t="s">
        <x:v>7022</x:v>
      </x:c>
      <x:c r="J1013" s="724" t="s">
        <x:v>5653</x:v>
      </x:c>
      <x:c r="K1013" s="717"/>
      <x:c r="L1013" s="727">
        <x:v>10853.1</x:v>
      </x:c>
      <x:c r="M1013" s="727"/>
      <x:c r="N1013" s="727">
        <x:v>10853.1</x:v>
      </x:c>
      <x:c r="O1013" s="812"/>
      <x:c r="P1013" s="727"/>
      <x:c r="Q1013" s="727"/>
      <x:c r="R1013" s="727">
        <x:v>10853.1</x:v>
      </x:c>
      <x:c r="S1013" s="727"/>
      <x:c r="T1013" s="729" t="s">
        <x:v>479</x:v>
      </x:c>
    </x:row>
    <x:row r="1014" spans="1:20" s="273" customFormat="1" hidden="1" customHeight="1">
      <x:c r="A1014" s="736" t="s">
        <x:v>40</x:v>
      </x:c>
      <x:c r="B1014" s="811" t="s">
        <x:v>513</x:v>
      </x:c>
      <x:c r="C1014" s="738" t="s">
        <x:v>2054</x:v>
      </x:c>
      <x:c r="D1014" s="728">
        <x:f t="shared" si="111"/>
        <x:v>10157</x:v>
      </x:c>
      <x:c r="E1014" s="724" t="s">
        <x:v>1356</x:v>
      </x:c>
      <x:c r="F1014" s="724" t="s">
        <x:v>2121</x:v>
      </x:c>
      <x:c r="G1014" s="724" t="s">
        <x:v>2121</x:v>
      </x:c>
      <x:c r="H1014" s="724" t="s">
        <x:v>1356</x:v>
      </x:c>
      <x:c r="I1014" s="724"/>
      <x:c r="J1014" s="724" t="s">
        <x:v>2121</x:v>
      </x:c>
      <x:c r="K1014" s="813"/>
      <x:c r="L1014" s="727">
        <x:v>10157</x:v>
      </x:c>
      <x:c r="M1014" s="727"/>
      <x:c r="N1014" s="727"/>
      <x:c r="O1014" s="727">
        <x:v>10157</x:v>
      </x:c>
      <x:c r="P1014" s="727"/>
      <x:c r="Q1014" s="727"/>
      <x:c r="R1014" s="727">
        <x:v>10157</x:v>
      </x:c>
      <x:c r="S1014" s="727"/>
      <x:c r="T1014" s="739" t="s">
        <x:v>4511</x:v>
      </x:c>
    </x:row>
    <x:row r="1015" spans="1:20" s="273" customFormat="1" hidden="1" customHeight="1">
      <x:c r="A1015" s="736" t="s">
        <x:v>40</x:v>
      </x:c>
      <x:c r="B1015" s="811" t="s">
        <x:v>3912</x:v>
      </x:c>
      <x:c r="C1015" s="738" t="s">
        <x:v>2042</x:v>
      </x:c>
      <x:c r="D1015" s="728">
        <x:f t="shared" si="111"/>
        <x:v>10501.700000000001</x:v>
      </x:c>
      <x:c r="E1015" s="724" t="s">
        <x:v>3848</x:v>
      </x:c>
      <x:c r="F1015" s="724" t="s">
        <x:v>5653</x:v>
      </x:c>
      <x:c r="G1015" s="724" t="s">
        <x:v>278</x:v>
      </x:c>
      <x:c r="H1015" s="724" t="s">
        <x:v>278</x:v>
      </x:c>
      <x:c r="I1015" s="724" t="s">
        <x:v>7022</x:v>
      </x:c>
      <x:c r="J1015" s="724" t="s">
        <x:v>5653</x:v>
      </x:c>
      <x:c r="K1015" s="717"/>
      <x:c r="L1015" s="727">
        <x:v>10501.700000000001</x:v>
      </x:c>
      <x:c r="M1015" s="727"/>
      <x:c r="N1015" s="727">
        <x:v>10501.700000000001</x:v>
      </x:c>
      <x:c r="O1015" s="812"/>
      <x:c r="P1015" s="727"/>
      <x:c r="Q1015" s="727"/>
      <x:c r="R1015" s="727">
        <x:v>10501.700000000001</x:v>
      </x:c>
      <x:c r="S1015" s="727"/>
      <x:c r="T1015" s="729" t="s">
        <x:v>479</x:v>
      </x:c>
    </x:row>
    <x:row r="1016" spans="1:20" s="273" customFormat="1" hidden="1" customHeight="1">
      <x:c r="A1016" s="736" t="s">
        <x:v>40</x:v>
      </x:c>
      <x:c r="B1016" s="811" t="s">
        <x:v>494</x:v>
      </x:c>
      <x:c r="C1016" s="738" t="s">
        <x:v>2129</x:v>
      </x:c>
      <x:c r="D1016" s="728">
        <x:f t="shared" si="111"/>
        <x:v>10175</x:v>
      </x:c>
      <x:c r="E1016" s="724" t="s">
        <x:v>1356</x:v>
      </x:c>
      <x:c r="F1016" s="724" t="s">
        <x:v>5730</x:v>
      </x:c>
      <x:c r="G1016" s="724" t="s">
        <x:v>2121</x:v>
      </x:c>
      <x:c r="H1016" s="724" t="s">
        <x:v>1356</x:v>
      </x:c>
      <x:c r="I1016" s="724"/>
      <x:c r="J1016" s="724" t="s">
        <x:v>5730</x:v>
      </x:c>
      <x:c r="K1016" s="813"/>
      <x:c r="L1016" s="727">
        <x:v>10175</x:v>
      </x:c>
      <x:c r="M1016" s="727"/>
      <x:c r="N1016" s="727"/>
      <x:c r="O1016" s="727">
        <x:v>10175</x:v>
      </x:c>
      <x:c r="P1016" s="727"/>
      <x:c r="Q1016" s="727"/>
      <x:c r="R1016" s="727">
        <x:v>10175</x:v>
      </x:c>
      <x:c r="S1016" s="727"/>
      <x:c r="T1016" s="739" t="s">
        <x:v>4511</x:v>
      </x:c>
    </x:row>
    <x:row r="1017" spans="1:20" s="273" customFormat="1" hidden="1" customHeight="1">
      <x:c r="A1017" s="736" t="s">
        <x:v>40</x:v>
      </x:c>
      <x:c r="B1017" s="811" t="s">
        <x:v>3881</x:v>
      </x:c>
      <x:c r="C1017" s="738" t="s">
        <x:v>3913</x:v>
      </x:c>
      <x:c r="D1017" s="728">
        <x:f t="shared" si="111"/>
        <x:v>10000.1</x:v>
      </x:c>
      <x:c r="E1017" s="716" t="s">
        <x:v>1297</x:v>
      </x:c>
      <x:c r="F1017" s="716" t="s">
        <x:v>1370</x:v>
      </x:c>
      <x:c r="G1017" s="716"/>
      <x:c r="H1017" s="716" t="s">
        <x:v>1243</x:v>
      </x:c>
      <x:c r="I1017" s="716" t="s">
        <x:v>7061</x:v>
      </x:c>
      <x:c r="J1017" s="716" t="s">
        <x:v>3979</x:v>
      </x:c>
      <x:c r="K1017" s="716"/>
      <x:c r="L1017" s="727">
        <x:v>10000.1</x:v>
      </x:c>
      <x:c r="M1017" s="727"/>
      <x:c r="N1017" s="727">
        <x:v>10000.1</x:v>
      </x:c>
      <x:c r="O1017" s="727"/>
      <x:c r="P1017" s="727"/>
      <x:c r="Q1017" s="727"/>
      <x:c r="R1017" s="727">
        <x:v>10000.1</x:v>
      </x:c>
      <x:c r="S1017" s="727"/>
      <x:c r="T1017" s="739" t="s">
        <x:v>1464</x:v>
      </x:c>
    </x:row>
    <x:row r="1018" spans="1:20" s="273" customFormat="1" hidden="1" customHeight="1">
      <x:c r="A1018" s="736" t="s">
        <x:v>40</x:v>
      </x:c>
      <x:c r="B1018" s="811" t="s">
        <x:v>3887</x:v>
      </x:c>
      <x:c r="C1018" s="738" t="s">
        <x:v>5073</x:v>
      </x:c>
      <x:c r="D1018" s="728">
        <x:f t="shared" si="111"/>
        <x:v>41908.800000000003</x:v>
      </x:c>
      <x:c r="E1018" s="716" t="s">
        <x:v>1297</x:v>
      </x:c>
      <x:c r="F1018" s="716" t="s">
        <x:v>1370</x:v>
      </x:c>
      <x:c r="G1018" s="716"/>
      <x:c r="H1018" s="716" t="s">
        <x:v>1243</x:v>
      </x:c>
      <x:c r="I1018" s="716" t="s">
        <x:v>7061</x:v>
      </x:c>
      <x:c r="J1018" s="716" t="s">
        <x:v>2065</x:v>
      </x:c>
      <x:c r="K1018" s="716"/>
      <x:c r="L1018" s="727">
        <x:v>41908.800000000003</x:v>
      </x:c>
      <x:c r="M1018" s="727"/>
      <x:c r="N1018" s="727">
        <x:v>41908.800000000003</x:v>
      </x:c>
      <x:c r="O1018" s="727"/>
      <x:c r="P1018" s="727"/>
      <x:c r="Q1018" s="727"/>
      <x:c r="R1018" s="727">
        <x:v>41908.800000000003</x:v>
      </x:c>
      <x:c r="S1018" s="727"/>
      <x:c r="T1018" s="739" t="s">
        <x:v>1464</x:v>
      </x:c>
    </x:row>
    <x:row r="1019" spans="1:20" s="273" customFormat="1" hidden="1" customHeight="1">
      <x:c r="A1019" s="736" t="s">
        <x:v>40</x:v>
      </x:c>
      <x:c r="B1019" s="811" t="s">
        <x:v>6082</x:v>
      </x:c>
      <x:c r="C1019" s="738" t="s">
        <x:v>2011</x:v>
      </x:c>
      <x:c r="D1019" s="728">
        <x:f t="shared" si="111"/>
        <x:v>34518</x:v>
      </x:c>
      <x:c r="E1019" s="724" t="s">
        <x:v>130</x:v>
      </x:c>
      <x:c r="F1019" s="716" t="s">
        <x:v>4139</x:v>
      </x:c>
      <x:c r="G1019" s="724" t="s">
        <x:v>5769</x:v>
      </x:c>
      <x:c r="H1019" s="724" t="s">
        <x:v>5792</x:v>
      </x:c>
      <x:c r="I1019" s="724"/>
      <x:c r="J1019" s="716" t="s">
        <x:v>189</x:v>
      </x:c>
      <x:c r="K1019" s="813"/>
      <x:c r="L1019" s="727">
        <x:v>34518</x:v>
      </x:c>
      <x:c r="M1019" s="727"/>
      <x:c r="N1019" s="727">
        <x:v>19322</x:v>
      </x:c>
      <x:c r="O1019" s="727">
        <x:v>15196</x:v>
      </x:c>
      <x:c r="P1019" s="727"/>
      <x:c r="Q1019" s="727"/>
      <x:c r="R1019" s="727">
        <x:v>34518</x:v>
      </x:c>
      <x:c r="S1019" s="727"/>
      <x:c r="T1019" s="739" t="s">
        <x:v>2417</x:v>
      </x:c>
    </x:row>
    <x:row r="1020" spans="1:20" s="273" customFormat="1" hidden="1" customHeight="1">
      <x:c r="A1020" s="736" t="s">
        <x:v>40</x:v>
      </x:c>
      <x:c r="B1020" s="811" t="s">
        <x:v>427</x:v>
      </x:c>
      <x:c r="C1020" s="738" t="s">
        <x:v>3863</x:v>
      </x:c>
      <x:c r="D1020" s="728">
        <x:f t="shared" si="111"/>
        <x:v>19001.299999999999</x:v>
      </x:c>
      <x:c r="E1020" s="716" t="s">
        <x:v>1297</x:v>
      </x:c>
      <x:c r="F1020" s="716" t="s">
        <x:v>2058</x:v>
      </x:c>
      <x:c r="G1020" s="716"/>
      <x:c r="H1020" s="716" t="s">
        <x:v>1243</x:v>
      </x:c>
      <x:c r="I1020" s="716" t="s">
        <x:v>7061</x:v>
      </x:c>
      <x:c r="J1020" s="716" t="s">
        <x:v>5743</x:v>
      </x:c>
      <x:c r="K1020" s="716"/>
      <x:c r="L1020" s="727">
        <x:v>19001.299999999999</x:v>
      </x:c>
      <x:c r="M1020" s="727"/>
      <x:c r="N1020" s="727">
        <x:v>19001.299999999999</x:v>
      </x:c>
      <x:c r="O1020" s="727"/>
      <x:c r="P1020" s="727"/>
      <x:c r="Q1020" s="727"/>
      <x:c r="R1020" s="727">
        <x:v>19001.299999999999</x:v>
      </x:c>
      <x:c r="S1020" s="727"/>
      <x:c r="T1020" s="739" t="s">
        <x:v>1464</x:v>
      </x:c>
    </x:row>
    <x:row r="1021" spans="1:20" s="273" customFormat="1" hidden="1" customHeight="1">
      <x:c r="A1021" s="736" t="s">
        <x:v>40</x:v>
      </x:c>
      <x:c r="B1021" s="811" t="s">
        <x:v>1418</x:v>
      </x:c>
      <x:c r="C1021" s="738" t="s">
        <x:v>2051</x:v>
      </x:c>
      <x:c r="D1021" s="728">
        <x:f t="shared" si="111"/>
        <x:v>62936.199999999997</x:v>
      </x:c>
      <x:c r="E1021" s="716" t="s">
        <x:v>7520</x:v>
      </x:c>
      <x:c r="F1021" s="716" t="s">
        <x:v>5704</x:v>
      </x:c>
      <x:c r="G1021" s="716" t="s">
        <x:v>2043</x:v>
      </x:c>
      <x:c r="H1021" s="716" t="s">
        <x:v>5782</x:v>
      </x:c>
      <x:c r="I1021" s="716"/>
      <x:c r="J1021" s="716" t="s">
        <x:v>2043</x:v>
      </x:c>
      <x:c r="K1021" s="769">
        <x:v>6017</x:v>
      </x:c>
      <x:c r="L1021" s="727">
        <x:v>9083.2000000000007</x:v>
      </x:c>
      <x:c r="M1021" s="727">
        <x:v>47836</x:v>
      </x:c>
      <x:c r="N1021" s="727"/>
      <x:c r="O1021" s="727">
        <x:v>62936.199999999997</x:v>
      </x:c>
      <x:c r="P1021" s="727"/>
      <x:c r="Q1021" s="727">
        <x:v>62936.199999999997</x:v>
      </x:c>
      <x:c r="R1021" s="727">
        <x:v>62936.199999999997</x:v>
      </x:c>
      <x:c r="S1021" s="727"/>
      <x:c r="T1021" s="739"/>
    </x:row>
    <x:row r="1022" spans="1:20" s="273" customFormat="1" hidden="1" customHeight="1">
      <x:c r="A1022" s="736" t="s">
        <x:v>40</x:v>
      </x:c>
      <x:c r="B1022" s="811" t="s">
        <x:v>3975</x:v>
      </x:c>
      <x:c r="C1022" s="738" t="s">
        <x:v>3898</x:v>
      </x:c>
      <x:c r="D1022" s="728">
        <x:f t="shared" si="111"/>
        <x:v>11778.200000000001</x:v>
      </x:c>
      <x:c r="E1022" s="716" t="s">
        <x:v>1331</x:v>
      </x:c>
      <x:c r="F1022" s="716" t="s">
        <x:v>3513</x:v>
      </x:c>
      <x:c r="G1022" s="716"/>
      <x:c r="H1022" s="716" t="s">
        <x:v>1331</x:v>
      </x:c>
      <x:c r="I1022" s="716" t="s">
        <x:v>7053</x:v>
      </x:c>
      <x:c r="J1022" s="716" t="s">
        <x:v>1373</x:v>
      </x:c>
      <x:c r="K1022" s="716"/>
      <x:c r="L1022" s="727">
        <x:v>11778.200000000001</x:v>
      </x:c>
      <x:c r="M1022" s="727"/>
      <x:c r="N1022" s="727">
        <x:v>11778.200000000001</x:v>
      </x:c>
      <x:c r="O1022" s="727"/>
      <x:c r="P1022" s="727"/>
      <x:c r="Q1022" s="727"/>
      <x:c r="R1022" s="727">
        <x:v>11778.200000000001</x:v>
      </x:c>
      <x:c r="S1022" s="727"/>
      <x:c r="T1022" s="739" t="s">
        <x:v>1403</x:v>
      </x:c>
    </x:row>
    <x:row r="1023" spans="1:20" s="273" customFormat="1" hidden="1" customHeight="1">
      <x:c r="A1023" s="736" t="s">
        <x:v>40</x:v>
      </x:c>
      <x:c r="B1023" s="811" t="s">
        <x:v>3928</x:v>
      </x:c>
      <x:c r="C1023" s="738" t="s">
        <x:v>3911</x:v>
      </x:c>
      <x:c r="D1023" s="728">
        <x:f t="shared" si="111"/>
        <x:v>28549.299999999999</x:v>
      </x:c>
      <x:c r="E1023" s="716" t="s">
        <x:v>1297</x:v>
      </x:c>
      <x:c r="F1023" s="716" t="s">
        <x:v>1370</x:v>
      </x:c>
      <x:c r="G1023" s="716"/>
      <x:c r="H1023" s="716" t="s">
        <x:v>1243</x:v>
      </x:c>
      <x:c r="I1023" s="716" t="s">
        <x:v>7061</x:v>
      </x:c>
      <x:c r="J1023" s="716" t="s">
        <x:v>1370</x:v>
      </x:c>
      <x:c r="K1023" s="716"/>
      <x:c r="L1023" s="727">
        <x:v>28549.299999999999</x:v>
      </x:c>
      <x:c r="M1023" s="727"/>
      <x:c r="N1023" s="727">
        <x:v>28549.299999999999</x:v>
      </x:c>
      <x:c r="O1023" s="727"/>
      <x:c r="P1023" s="727"/>
      <x:c r="Q1023" s="727"/>
      <x:c r="R1023" s="727">
        <x:v>28549.299999999999</x:v>
      </x:c>
      <x:c r="S1023" s="727"/>
      <x:c r="T1023" s="739" t="s">
        <x:v>1464</x:v>
      </x:c>
    </x:row>
    <x:row r="1024" spans="1:20" s="273" customFormat="1" hidden="1" customHeight="1">
      <x:c r="A1024" s="736" t="s">
        <x:v>40</x:v>
      </x:c>
      <x:c r="B1024" s="811" t="s">
        <x:v>3869</x:v>
      </x:c>
      <x:c r="C1024" s="738" t="s">
        <x:v>3868</x:v>
      </x:c>
      <x:c r="D1024" s="728">
        <x:f t="shared" si="111"/>
        <x:v>13580.700000000001</x:v>
      </x:c>
      <x:c r="E1024" s="716" t="s">
        <x:v>1297</x:v>
      </x:c>
      <x:c r="F1024" s="716" t="s">
        <x:v>2058</x:v>
      </x:c>
      <x:c r="G1024" s="716"/>
      <x:c r="H1024" s="716" t="s">
        <x:v>1243</x:v>
      </x:c>
      <x:c r="I1024" s="716" t="s">
        <x:v>7061</x:v>
      </x:c>
      <x:c r="J1024" s="716" t="s">
        <x:v>1243</x:v>
      </x:c>
      <x:c r="K1024" s="716"/>
      <x:c r="L1024" s="727">
        <x:v>13580.700000000001</x:v>
      </x:c>
      <x:c r="M1024" s="727"/>
      <x:c r="N1024" s="727">
        <x:v>13580.700000000001</x:v>
      </x:c>
      <x:c r="O1024" s="727"/>
      <x:c r="P1024" s="727"/>
      <x:c r="Q1024" s="727"/>
      <x:c r="R1024" s="727">
        <x:v>13580.700000000001</x:v>
      </x:c>
      <x:c r="S1024" s="727"/>
      <x:c r="T1024" s="739" t="s">
        <x:v>1464</x:v>
      </x:c>
    </x:row>
    <x:row r="1025" spans="1:20" s="273" customFormat="1" hidden="1" customHeight="1">
      <x:c r="A1025" s="736" t="s">
        <x:v>40</x:v>
      </x:c>
      <x:c r="B1025" s="811" t="s">
        <x:v>1391</x:v>
      </x:c>
      <x:c r="C1025" s="738" t="s">
        <x:v>3612</x:v>
      </x:c>
      <x:c r="D1025" s="728">
        <x:f t="shared" si="111"/>
        <x:v>60142</x:v>
      </x:c>
      <x:c r="E1025" s="716" t="s">
        <x:v>7520</x:v>
      </x:c>
      <x:c r="F1025" s="716" t="s">
        <x:v>5788</x:v>
      </x:c>
      <x:c r="G1025" s="716" t="s">
        <x:v>3983</x:v>
      </x:c>
      <x:c r="H1025" s="716" t="s">
        <x:v>5760</x:v>
      </x:c>
      <x:c r="I1025" s="716"/>
      <x:c r="J1025" s="716" t="s">
        <x:v>3250</x:v>
      </x:c>
      <x:c r="K1025" s="769">
        <x:v>3280</x:v>
      </x:c>
      <x:c r="L1025" s="727">
        <x:v>10174</x:v>
      </x:c>
      <x:c r="M1025" s="727">
        <x:v>46688</x:v>
      </x:c>
      <x:c r="N1025" s="727"/>
      <x:c r="O1025" s="727">
        <x:v>60142</x:v>
      </x:c>
      <x:c r="P1025" s="727"/>
      <x:c r="Q1025" s="727">
        <x:v>60142</x:v>
      </x:c>
      <x:c r="R1025" s="727">
        <x:v>60142</x:v>
      </x:c>
      <x:c r="S1025" s="727"/>
      <x:c r="T1025" s="739"/>
    </x:row>
    <x:row r="1026" spans="1:20" s="273" customFormat="1" hidden="1" customHeight="1">
      <x:c r="A1026" s="736" t="s">
        <x:v>40</x:v>
      </x:c>
      <x:c r="B1026" s="811" t="s">
        <x:v>913</x:v>
      </x:c>
      <x:c r="C1026" s="738" t="s">
        <x:v>5127</x:v>
      </x:c>
      <x:c r="D1026" s="728">
        <x:f t="shared" si="111"/>
        <x:v>38277</x:v>
      </x:c>
      <x:c r="E1026" s="716" t="s">
        <x:v>5502</x:v>
      </x:c>
      <x:c r="F1026" s="716" t="s">
        <x:v>4812</x:v>
      </x:c>
      <x:c r="G1026" s="716"/>
      <x:c r="H1026" s="716" t="s">
        <x:v>5502</x:v>
      </x:c>
      <x:c r="I1026" s="716" t="s">
        <x:v>7051</x:v>
      </x:c>
      <x:c r="J1026" s="716" t="s">
        <x:v>4812</x:v>
      </x:c>
      <x:c r="K1026" s="716"/>
      <x:c r="L1026" s="727">
        <x:v>38277</x:v>
      </x:c>
      <x:c r="M1026" s="727"/>
      <x:c r="N1026" s="727">
        <x:v>38277</x:v>
      </x:c>
      <x:c r="O1026" s="727"/>
      <x:c r="P1026" s="727"/>
      <x:c r="Q1026" s="727"/>
      <x:c r="R1026" s="727">
        <x:v>38277</x:v>
      </x:c>
      <x:c r="S1026" s="727"/>
      <x:c r="T1026" s="739" t="s">
        <x:v>1442</x:v>
      </x:c>
    </x:row>
    <x:row r="1027" spans="1:20" s="273" customFormat="1" hidden="1" customHeight="1">
      <x:c r="A1027" s="736" t="s">
        <x:v>40</x:v>
      </x:c>
      <x:c r="B1027" s="731" t="s">
        <x:v>6063</x:v>
      </x:c>
      <x:c r="C1027" s="722" t="s">
        <x:v>462</x:v>
      </x:c>
      <x:c r="D1027" s="728">
        <x:f t="shared" si="111"/>
        <x:v>46242</x:v>
      </x:c>
      <x:c r="E1027" s="764" t="s">
        <x:v>3476</x:v>
      </x:c>
      <x:c r="F1027" s="764" t="s">
        <x:v>4828</x:v>
      </x:c>
      <x:c r="G1027" s="764" t="s">
        <x:v>4828</x:v>
      </x:c>
      <x:c r="H1027" s="764" t="s">
        <x:v>4828</x:v>
      </x:c>
      <x:c r="I1027" s="724"/>
      <x:c r="J1027" s="764" t="s">
        <x:v>4828</x:v>
      </x:c>
      <x:c r="K1027" s="813"/>
      <x:c r="L1027" s="814">
        <x:v>46242</x:v>
      </x:c>
      <x:c r="M1027" s="814"/>
      <x:c r="N1027" s="814"/>
      <x:c r="O1027" s="511">
        <x:v>46242</x:v>
      </x:c>
      <x:c r="P1027" s="511"/>
      <x:c r="Q1027" s="511"/>
      <x:c r="R1027" s="511">
        <x:v>46242</x:v>
      </x:c>
      <x:c r="S1027" s="511"/>
      <x:c r="T1027" s="729" t="s">
        <x:v>5880</x:v>
      </x:c>
    </x:row>
    <x:row r="1028" spans="1:20" s="273" customFormat="1" hidden="1" customHeight="1">
      <x:c r="A1028" s="736" t="s">
        <x:v>40</x:v>
      </x:c>
      <x:c r="B1028" s="811" t="s">
        <x:v>1540</x:v>
      </x:c>
      <x:c r="C1028" s="738" t="s">
        <x:v>418</x:v>
      </x:c>
      <x:c r="D1028" s="728">
        <x:f t="shared" si="111"/>
        <x:v>26676</x:v>
      </x:c>
      <x:c r="E1028" s="716" t="s">
        <x:v>1265</x:v>
      </x:c>
      <x:c r="F1028" s="716" t="s">
        <x:v>1238</x:v>
      </x:c>
      <x:c r="G1028" s="716" t="s">
        <x:v>1329</x:v>
      </x:c>
      <x:c r="H1028" s="716" t="s">
        <x:v>1265</x:v>
      </x:c>
      <x:c r="I1028" s="716"/>
      <x:c r="J1028" s="764" t="s">
        <x:v>1187</x:v>
      </x:c>
      <x:c r="K1028" s="815"/>
      <x:c r="L1028" s="816">
        <x:v>26676</x:v>
      </x:c>
      <x:c r="M1028" s="816"/>
      <x:c r="N1028" s="816"/>
      <x:c r="O1028" s="727">
        <x:v>26676</x:v>
      </x:c>
      <x:c r="P1028" s="727"/>
      <x:c r="Q1028" s="727"/>
      <x:c r="R1028" s="727">
        <x:v>26676</x:v>
      </x:c>
      <x:c r="S1028" s="727"/>
      <x:c r="T1028" s="739" t="s">
        <x:v>6980</x:v>
      </x:c>
    </x:row>
    <x:row r="1029" spans="1:20" s="273" customFormat="1" hidden="1" customHeight="1">
      <x:c r="A1029" s="736" t="s">
        <x:v>40</x:v>
      </x:c>
      <x:c r="B1029" s="811" t="s">
        <x:v>3897</x:v>
      </x:c>
      <x:c r="C1029" s="738" t="s">
        <x:v>3865</x:v>
      </x:c>
      <x:c r="D1029" s="728">
        <x:f t="shared" si="111"/>
        <x:v>10253.6</x:v>
      </x:c>
      <x:c r="E1029" s="716" t="s">
        <x:v>1297</x:v>
      </x:c>
      <x:c r="F1029" s="716" t="s">
        <x:v>1370</x:v>
      </x:c>
      <x:c r="G1029" s="716"/>
      <x:c r="H1029" s="716" t="s">
        <x:v>1243</x:v>
      </x:c>
      <x:c r="I1029" s="716" t="s">
        <x:v>7061</x:v>
      </x:c>
      <x:c r="J1029" s="716" t="s">
        <x:v>1243</x:v>
      </x:c>
      <x:c r="K1029" s="716"/>
      <x:c r="L1029" s="727">
        <x:v>10253.6</x:v>
      </x:c>
      <x:c r="M1029" s="727"/>
      <x:c r="N1029" s="727">
        <x:v>10253.6</x:v>
      </x:c>
      <x:c r="O1029" s="727"/>
      <x:c r="P1029" s="727"/>
      <x:c r="Q1029" s="727"/>
      <x:c r="R1029" s="727">
        <x:v>10253.6</x:v>
      </x:c>
      <x:c r="S1029" s="727"/>
      <x:c r="T1029" s="739" t="s">
        <x:v>1464</x:v>
      </x:c>
    </x:row>
    <x:row r="1030" spans="1:20" s="273" customFormat="1" hidden="1" customHeight="1">
      <x:c r="A1030" s="736" t="s">
        <x:v>40</x:v>
      </x:c>
      <x:c r="B1030" s="811" t="s">
        <x:v>5685</x:v>
      </x:c>
      <x:c r="C1030" s="738" t="s">
        <x:v>3940</x:v>
      </x:c>
      <x:c r="D1030" s="728">
        <x:f t="shared" si="111"/>
        <x:v>10424.4</x:v>
      </x:c>
      <x:c r="E1030" s="716" t="s">
        <x:v>1260</x:v>
      </x:c>
      <x:c r="F1030" s="554" t="s">
        <x:v>1365</x:v>
      </x:c>
      <x:c r="G1030" s="554"/>
      <x:c r="H1030" s="554" t="s">
        <x:v>1260</x:v>
      </x:c>
      <x:c r="I1030" s="554" t="s">
        <x:v>7043</x:v>
      </x:c>
      <x:c r="J1030" s="716" t="s">
        <x:v>1079</x:v>
      </x:c>
      <x:c r="K1030" s="716"/>
      <x:c r="L1030" s="727">
        <x:v>10424.4</x:v>
      </x:c>
      <x:c r="M1030" s="727"/>
      <x:c r="N1030" s="727">
        <x:v>10424.4</x:v>
      </x:c>
      <x:c r="O1030" s="727"/>
      <x:c r="P1030" s="727"/>
      <x:c r="Q1030" s="727"/>
      <x:c r="R1030" s="727">
        <x:v>10424.4</x:v>
      </x:c>
      <x:c r="S1030" s="727"/>
      <x:c r="T1030" s="739" t="s">
        <x:v>1497</x:v>
      </x:c>
    </x:row>
    <x:row r="1031" spans="1:20" s="273" customFormat="1" hidden="1" customHeight="1">
      <x:c r="A1031" s="736" t="s">
        <x:v>40</x:v>
      </x:c>
      <x:c r="B1031" s="811" t="s">
        <x:v>1408</x:v>
      </x:c>
      <x:c r="C1031" s="738" t="s">
        <x:v>3893</x:v>
      </x:c>
      <x:c r="D1031" s="728">
        <x:f t="shared" si="111"/>
        <x:v>49068</x:v>
      </x:c>
      <x:c r="E1031" s="716" t="s">
        <x:v>2163</x:v>
      </x:c>
      <x:c r="F1031" s="716" t="s">
        <x:v>3236</x:v>
      </x:c>
      <x:c r="G1031" s="716" t="s">
        <x:v>3955</x:v>
      </x:c>
      <x:c r="H1031" s="817" t="s">
        <x:v>21</x:v>
      </x:c>
      <x:c r="I1031" s="716"/>
      <x:c r="J1031" s="716" t="s">
        <x:v>3955</x:v>
      </x:c>
      <x:c r="K1031" s="815">
        <x:v>35774</x:v>
      </x:c>
      <x:c r="L1031" s="816">
        <x:v>13294</x:v>
      </x:c>
      <x:c r="M1031" s="816"/>
      <x:c r="N1031" s="816"/>
      <x:c r="O1031" s="727">
        <x:v>49068</x:v>
      </x:c>
      <x:c r="P1031" s="727"/>
      <x:c r="Q1031" s="727">
        <x:v>49068</x:v>
      </x:c>
      <x:c r="R1031" s="727"/>
      <x:c r="S1031" s="727">
        <x:v>49068</x:v>
      </x:c>
      <x:c r="T1031" s="739" t="s">
        <x:v>7026</x:v>
      </x:c>
    </x:row>
    <x:row r="1032" spans="1:20" s="273" customFormat="1" hidden="1" customHeight="1">
      <x:c r="A1032" s="736" t="s">
        <x:v>40</x:v>
      </x:c>
      <x:c r="B1032" s="811" t="s">
        <x:v>3890</x:v>
      </x:c>
      <x:c r="C1032" s="738" t="s">
        <x:v>5107</x:v>
      </x:c>
      <x:c r="D1032" s="728">
        <x:f t="shared" si="111"/>
        <x:v>30112.299999999999</x:v>
      </x:c>
      <x:c r="E1032" s="716" t="s">
        <x:v>1297</x:v>
      </x:c>
      <x:c r="F1032" s="716" t="s">
        <x:v>1370</x:v>
      </x:c>
      <x:c r="G1032" s="716"/>
      <x:c r="H1032" s="716" t="s">
        <x:v>1243</x:v>
      </x:c>
      <x:c r="I1032" s="716" t="s">
        <x:v>7061</x:v>
      </x:c>
      <x:c r="J1032" s="716" t="s">
        <x:v>2175</x:v>
      </x:c>
      <x:c r="K1032" s="716"/>
      <x:c r="L1032" s="727">
        <x:v>30112.299999999999</x:v>
      </x:c>
      <x:c r="M1032" s="727"/>
      <x:c r="N1032" s="727">
        <x:v>30112.299999999999</x:v>
      </x:c>
      <x:c r="O1032" s="727"/>
      <x:c r="P1032" s="727"/>
      <x:c r="Q1032" s="727"/>
      <x:c r="R1032" s="727">
        <x:v>30112.299999999999</x:v>
      </x:c>
      <x:c r="S1032" s="727"/>
      <x:c r="T1032" s="739" t="s">
        <x:v>1464</x:v>
      </x:c>
    </x:row>
    <x:row r="1033" spans="1:20" s="273" customFormat="1" hidden="1" customHeight="1">
      <x:c r="A1033" s="736" t="s">
        <x:v>40</x:v>
      </x:c>
      <x:c r="B1033" s="810" t="s">
        <x:v>1469</x:v>
      </x:c>
      <x:c r="C1033" s="738" t="s">
        <x:v>3935</x:v>
      </x:c>
      <x:c r="D1033" s="728">
        <x:f t="shared" si="111"/>
        <x:v>14476</x:v>
      </x:c>
      <x:c r="E1033" s="716" t="s">
        <x:v>2066</x:v>
      </x:c>
      <x:c r="F1033" s="554" t="s">
        <x:v>2066</x:v>
      </x:c>
      <x:c r="G1033" s="554" t="s">
        <x:v>226</x:v>
      </x:c>
      <x:c r="H1033" s="817" t="s">
        <x:v>21</x:v>
      </x:c>
      <x:c r="I1033" s="554"/>
      <x:c r="J1033" s="554" t="s">
        <x:v>226</x:v>
      </x:c>
      <x:c r="K1033" s="816">
        <x:v>1232</x:v>
      </x:c>
      <x:c r="L1033" s="816">
        <x:v>12748</x:v>
      </x:c>
      <x:c r="M1033" s="816">
        <x:v>496</x:v>
      </x:c>
      <x:c r="N1033" s="816"/>
      <x:c r="O1033" s="727">
        <x:v>14476</x:v>
      </x:c>
      <x:c r="P1033" s="727"/>
      <x:c r="Q1033" s="727"/>
      <x:c r="R1033" s="727"/>
      <x:c r="S1033" s="727">
        <x:v>14476</x:v>
      </x:c>
      <x:c r="T1033" s="739" t="s">
        <x:v>5114</x:v>
      </x:c>
    </x:row>
    <x:row r="1034" spans="1:20" s="273" customFormat="1" hidden="1" customHeight="1">
      <x:c r="A1034" s="736" t="s">
        <x:v>40</x:v>
      </x:c>
      <x:c r="B1034" s="811" t="s">
        <x:v>3883</x:v>
      </x:c>
      <x:c r="C1034" s="738" t="s">
        <x:v>5129</x:v>
      </x:c>
      <x:c r="D1034" s="728">
        <x:f t="shared" si="111"/>
        <x:v>10681.200000000001</x:v>
      </x:c>
      <x:c r="E1034" s="716" t="s">
        <x:v>1297</x:v>
      </x:c>
      <x:c r="F1034" s="716" t="s">
        <x:v>1370</x:v>
      </x:c>
      <x:c r="G1034" s="716"/>
      <x:c r="H1034" s="716" t="s">
        <x:v>1243</x:v>
      </x:c>
      <x:c r="I1034" s="716" t="s">
        <x:v>7061</x:v>
      </x:c>
      <x:c r="J1034" s="716" t="s">
        <x:v>1243</x:v>
      </x:c>
      <x:c r="K1034" s="716"/>
      <x:c r="L1034" s="727">
        <x:v>10681.200000000001</x:v>
      </x:c>
      <x:c r="M1034" s="727"/>
      <x:c r="N1034" s="727">
        <x:v>10681.200000000001</x:v>
      </x:c>
      <x:c r="O1034" s="727"/>
      <x:c r="P1034" s="727"/>
      <x:c r="Q1034" s="727"/>
      <x:c r="R1034" s="727">
        <x:v>10681.200000000001</x:v>
      </x:c>
      <x:c r="S1034" s="727"/>
      <x:c r="T1034" s="739" t="s">
        <x:v>1464</x:v>
      </x:c>
    </x:row>
    <x:row r="1035" spans="1:20" s="273" customFormat="1" hidden="1" customHeight="1">
      <x:c r="A1035" s="736" t="s">
        <x:v>40</x:v>
      </x:c>
      <x:c r="B1035" s="810" t="s">
        <x:v>5654</x:v>
      </x:c>
      <x:c r="C1035" s="738" t="s">
        <x:v>3954</x:v>
      </x:c>
      <x:c r="D1035" s="728">
        <x:f t="shared" si="111"/>
        <x:v>22088.099999999999</x:v>
      </x:c>
      <x:c r="E1035" s="716" t="s">
        <x:v>1260</x:v>
      </x:c>
      <x:c r="F1035" s="554" t="s">
        <x:v>1365</x:v>
      </x:c>
      <x:c r="G1035" s="554"/>
      <x:c r="H1035" s="554" t="s">
        <x:v>1260</x:v>
      </x:c>
      <x:c r="I1035" s="554" t="s">
        <x:v>7027</x:v>
      </x:c>
      <x:c r="J1035" s="716" t="s">
        <x:v>3934</x:v>
      </x:c>
      <x:c r="K1035" s="716"/>
      <x:c r="L1035" s="727">
        <x:v>22088.099999999999</x:v>
      </x:c>
      <x:c r="M1035" s="727"/>
      <x:c r="N1035" s="727">
        <x:v>22088.099999999999</x:v>
      </x:c>
      <x:c r="O1035" s="727"/>
      <x:c r="P1035" s="727"/>
      <x:c r="Q1035" s="727"/>
      <x:c r="R1035" s="727">
        <x:v>22088.099999999999</x:v>
      </x:c>
      <x:c r="S1035" s="727"/>
      <x:c r="T1035" s="739" t="s">
        <x:v>1497</x:v>
      </x:c>
    </x:row>
    <x:row r="1036" spans="1:20" s="273" customFormat="1" hidden="1" customHeight="1">
      <x:c r="A1036" s="736" t="s">
        <x:v>40</x:v>
      </x:c>
      <x:c r="B1036" s="811" t="s">
        <x:v>2962</x:v>
      </x:c>
      <x:c r="C1036" s="738" t="s">
        <x:v>2045</x:v>
      </x:c>
      <x:c r="D1036" s="728">
        <x:f t="shared" si="111"/>
        <x:v>47079.099999999999</x:v>
      </x:c>
      <x:c r="E1036" s="716" t="s">
        <x:v>7520</x:v>
      </x:c>
      <x:c r="F1036" s="716" t="s">
        <x:v>2029</x:v>
      </x:c>
      <x:c r="G1036" s="554" t="s">
        <x:v>2039</x:v>
      </x:c>
      <x:c r="H1036" s="716" t="s">
        <x:v>5524</x:v>
      </x:c>
      <x:c r="I1036" s="716"/>
      <x:c r="J1036" s="716" t="s">
        <x:v>2039</x:v>
      </x:c>
      <x:c r="K1036" s="769">
        <x:v>3333</x:v>
      </x:c>
      <x:c r="L1036" s="727">
        <x:v>2346.5</x:v>
      </x:c>
      <x:c r="M1036" s="727">
        <x:v>41399.599999999999</x:v>
      </x:c>
      <x:c r="N1036" s="727"/>
      <x:c r="O1036" s="727">
        <x:v>47079.099999999999</x:v>
      </x:c>
      <x:c r="P1036" s="727"/>
      <x:c r="Q1036" s="727">
        <x:v>47079.099999999999</x:v>
      </x:c>
      <x:c r="R1036" s="727">
        <x:v>47079.099999999999</x:v>
      </x:c>
      <x:c r="S1036" s="727"/>
      <x:c r="T1036" s="739"/>
    </x:row>
    <x:row r="1037" spans="1:20" s="273" customFormat="1" hidden="1" customHeight="1">
      <x:c r="A1037" s="736" t="s">
        <x:v>40</x:v>
      </x:c>
      <x:c r="B1037" s="811" t="s">
        <x:v>192</x:v>
      </x:c>
      <x:c r="C1037" s="738" t="s">
        <x:v>3896</x:v>
      </x:c>
      <x:c r="D1037" s="728">
        <x:f t="shared" si="111"/>
        <x:v>16357.799999999999</x:v>
      </x:c>
      <x:c r="E1037" s="716" t="s">
        <x:v>2159</x:v>
      </x:c>
      <x:c r="F1037" s="716" t="s">
        <x:v>5718</x:v>
      </x:c>
      <x:c r="G1037" s="716"/>
      <x:c r="H1037" s="716" t="s">
        <x:v>2159</x:v>
      </x:c>
      <x:c r="I1037" s="716" t="s">
        <x:v>5982</x:v>
      </x:c>
      <x:c r="J1037" s="716" t="s">
        <x:v>2080</x:v>
      </x:c>
      <x:c r="K1037" s="716"/>
      <x:c r="L1037" s="727">
        <x:v>16357.799999999999</x:v>
      </x:c>
      <x:c r="M1037" s="727"/>
      <x:c r="N1037" s="727">
        <x:v>16357.799999999999</x:v>
      </x:c>
      <x:c r="O1037" s="727"/>
      <x:c r="P1037" s="727"/>
      <x:c r="Q1037" s="727"/>
      <x:c r="R1037" s="727">
        <x:v>16357.799999999999</x:v>
      </x:c>
      <x:c r="S1037" s="727"/>
      <x:c r="T1037" s="739" t="s">
        <x:v>2607</x:v>
      </x:c>
    </x:row>
    <x:row r="1038" spans="1:20" s="273" customFormat="1" hidden="1" customHeight="1">
      <x:c r="A1038" s="736" t="s">
        <x:v>40</x:v>
      </x:c>
      <x:c r="B1038" s="811" t="s">
        <x:v>2012</x:v>
      </x:c>
      <x:c r="C1038" s="738" t="s">
        <x:v>3969</x:v>
      </x:c>
      <x:c r="D1038" s="728">
        <x:f t="shared" si="111"/>
        <x:v>14574.5</x:v>
      </x:c>
      <x:c r="E1038" s="716" t="s">
        <x:v>2159</x:v>
      </x:c>
      <x:c r="F1038" s="716" t="s">
        <x:v>5718</x:v>
      </x:c>
      <x:c r="G1038" s="716"/>
      <x:c r="H1038" s="716" t="s">
        <x:v>2159</x:v>
      </x:c>
      <x:c r="I1038" s="716" t="s">
        <x:v>5982</x:v>
      </x:c>
      <x:c r="J1038" s="716" t="s">
        <x:v>2080</x:v>
      </x:c>
      <x:c r="K1038" s="716"/>
      <x:c r="L1038" s="727">
        <x:v>14574.5</x:v>
      </x:c>
      <x:c r="M1038" s="727"/>
      <x:c r="N1038" s="727">
        <x:v>14574.5</x:v>
      </x:c>
      <x:c r="O1038" s="727"/>
      <x:c r="P1038" s="727"/>
      <x:c r="Q1038" s="727"/>
      <x:c r="R1038" s="727">
        <x:v>14574.5</x:v>
      </x:c>
      <x:c r="S1038" s="727"/>
      <x:c r="T1038" s="739" t="s">
        <x:v>2607</x:v>
      </x:c>
    </x:row>
    <x:row r="1039" spans="1:20" s="273" customFormat="1" hidden="1" customHeight="1">
      <x:c r="A1039" s="736" t="s">
        <x:v>40</x:v>
      </x:c>
      <x:c r="B1039" s="811" t="s">
        <x:v>1959</x:v>
      </x:c>
      <x:c r="C1039" s="738" t="s">
        <x:v>5095</x:v>
      </x:c>
      <x:c r="D1039" s="728">
        <x:f t="shared" si="111"/>
        <x:v>83541.5</x:v>
      </x:c>
      <x:c r="E1039" s="716" t="s">
        <x:v>2159</x:v>
      </x:c>
      <x:c r="F1039" s="716" t="s">
        <x:v>2048</x:v>
      </x:c>
      <x:c r="G1039" s="716"/>
      <x:c r="H1039" s="716" t="s">
        <x:v>2159</x:v>
      </x:c>
      <x:c r="I1039" s="716" t="s">
        <x:v>5982</x:v>
      </x:c>
      <x:c r="J1039" s="716" t="s">
        <x:v>2080</x:v>
      </x:c>
      <x:c r="K1039" s="716"/>
      <x:c r="L1039" s="727">
        <x:v>83541.5</x:v>
      </x:c>
      <x:c r="M1039" s="727"/>
      <x:c r="N1039" s="727">
        <x:v>83541.5</x:v>
      </x:c>
      <x:c r="O1039" s="727"/>
      <x:c r="P1039" s="727"/>
      <x:c r="Q1039" s="727"/>
      <x:c r="R1039" s="727">
        <x:v>83541.5</x:v>
      </x:c>
      <x:c r="S1039" s="727"/>
      <x:c r="T1039" s="739" t="s">
        <x:v>2607</x:v>
      </x:c>
    </x:row>
    <x:row r="1040" spans="1:20" s="273" customFormat="1" hidden="1" customHeight="1">
      <x:c r="A1040" s="736" t="s">
        <x:v>40</x:v>
      </x:c>
      <x:c r="B1040" s="811" t="s">
        <x:v>5666</x:v>
      </x:c>
      <x:c r="C1040" s="738" t="s">
        <x:v>5089</x:v>
      </x:c>
      <x:c r="D1040" s="728">
        <x:f t="shared" si="111"/>
        <x:v>19350.299999999999</x:v>
      </x:c>
      <x:c r="E1040" s="716" t="s">
        <x:v>2159</x:v>
      </x:c>
      <x:c r="F1040" s="716" t="s">
        <x:v>5711</x:v>
      </x:c>
      <x:c r="G1040" s="716"/>
      <x:c r="H1040" s="716" t="s">
        <x:v>2159</x:v>
      </x:c>
      <x:c r="I1040" s="716" t="s">
        <x:v>5982</x:v>
      </x:c>
      <x:c r="J1040" s="716" t="s">
        <x:v>2080</x:v>
      </x:c>
      <x:c r="K1040" s="716"/>
      <x:c r="L1040" s="727">
        <x:v>19350.299999999999</x:v>
      </x:c>
      <x:c r="M1040" s="727"/>
      <x:c r="N1040" s="727">
        <x:v>19350.299999999999</x:v>
      </x:c>
      <x:c r="O1040" s="727"/>
      <x:c r="P1040" s="727"/>
      <x:c r="Q1040" s="727"/>
      <x:c r="R1040" s="727">
        <x:v>19350.299999999999</x:v>
      </x:c>
      <x:c r="S1040" s="727"/>
      <x:c r="T1040" s="739" t="s">
        <x:v>2607</x:v>
      </x:c>
    </x:row>
    <x:row r="1041" spans="1:20" s="273" customFormat="1" hidden="1" customHeight="1">
      <x:c r="A1041" s="736" t="s">
        <x:v>40</x:v>
      </x:c>
      <x:c r="B1041" s="810" t="s">
        <x:v>5712</x:v>
      </x:c>
      <x:c r="C1041" s="738" t="s">
        <x:v>3902</x:v>
      </x:c>
      <x:c r="D1041" s="728">
        <x:f t="shared" si="111"/>
        <x:v>30161.599999999999</x:v>
      </x:c>
      <x:c r="E1041" s="716" t="s">
        <x:v>2152</x:v>
      </x:c>
      <x:c r="F1041" s="554" t="s">
        <x:v>2022</x:v>
      </x:c>
      <x:c r="G1041" s="554"/>
      <x:c r="H1041" s="554" t="s">
        <x:v>2152</x:v>
      </x:c>
      <x:c r="I1041" s="554" t="s">
        <x:v>7059</x:v>
      </x:c>
      <x:c r="J1041" s="554" t="s">
        <x:v>2035</x:v>
      </x:c>
      <x:c r="K1041" s="716"/>
      <x:c r="L1041" s="727">
        <x:v>30161.599999999999</x:v>
      </x:c>
      <x:c r="M1041" s="727"/>
      <x:c r="N1041" s="727">
        <x:v>30161.599999999999</x:v>
      </x:c>
      <x:c r="O1041" s="727"/>
      <x:c r="P1041" s="727"/>
      <x:c r="Q1041" s="727"/>
      <x:c r="R1041" s="727">
        <x:v>30161.599999999999</x:v>
      </x:c>
      <x:c r="S1041" s="727"/>
      <x:c r="T1041" s="739" t="s">
        <x:v>1497</x:v>
      </x:c>
    </x:row>
    <x:row r="1042" spans="1:20" s="273" customFormat="1" hidden="1" customHeight="1">
      <x:c r="A1042" s="716" t="s">
        <x:v>40</x:v>
      </x:c>
      <x:c r="B1042" s="737" t="s">
        <x:v>5198</x:v>
      </x:c>
      <x:c r="C1042" s="738" t="s">
        <x:v>383</x:v>
      </x:c>
      <x:c r="D1042" s="728">
        <x:f>IF(SUM(K1042:M1042)=SUM(N1042:O1042),SUM(K1042:M1042),"오답")</x:f>
        <x:v>11791.799999999999</x:v>
      </x:c>
      <x:c r="E1042" s="716" t="s">
        <x:v>1331</x:v>
      </x:c>
      <x:c r="F1042" s="716" t="s">
        <x:v>5646</x:v>
      </x:c>
      <x:c r="G1042" s="716" t="s">
        <x:v>450</x:v>
      </x:c>
      <x:c r="H1042" s="716" t="s">
        <x:v>450</x:v>
      </x:c>
      <x:c r="I1042" s="716" t="s">
        <x:v>6068</x:v>
      </x:c>
      <x:c r="J1042" s="716"/>
      <x:c r="K1042" s="716"/>
      <x:c r="L1042" s="727">
        <x:v>11791.799999999999</x:v>
      </x:c>
      <x:c r="M1042" s="727"/>
      <x:c r="N1042" s="727">
        <x:v>11791.799999999999</x:v>
      </x:c>
      <x:c r="O1042" s="727"/>
      <x:c r="P1042" s="727"/>
      <x:c r="Q1042" s="727"/>
      <x:c r="R1042" s="727">
        <x:v>11791.799999999999</x:v>
      </x:c>
      <x:c r="S1042" s="727"/>
      <x:c r="T1042" s="739" t="s">
        <x:v>5894</x:v>
      </x:c>
    </x:row>
    <x:row r="1043" spans="1:20" ht="69.950000000000003" hidden="1" customHeight="1">
      <x:c r="A1043" s="1010" t="s">
        <x:v>16</x:v>
      </x:c>
      <x:c r="B1043" s="979" t="s">
        <x:v>42</x:v>
      </x:c>
      <x:c r="C1043" s="264" t="s">
        <x:v>2720</x:v>
      </x:c>
      <x:c r="D1043" s="684">
        <x:f>SUM(D$1045:D$1075)</x:f>
        <x:v>2087576.5000000002</x:v>
      </x:c>
      <x:c r="E1043" s="303"/>
      <x:c r="F1043" s="303"/>
      <x:c r="G1043" s="303"/>
      <x:c r="H1043" s="303"/>
      <x:c r="I1043" s="303"/>
      <x:c r="J1043" s="303"/>
      <x:c r="K1043" s="684">
        <x:f>SUM(K$1045:K$1075)</x:f>
        <x:v>26674</x:v>
      </x:c>
      <x:c r="L1043" s="684">
        <x:f t="shared" ref="L1043:S1043" si="112">SUM(L$1045:L$1075)</x:f>
        <x:v>2060902.5000000002</x:v>
      </x:c>
      <x:c r="M1043" s="684">
        <x:f t="shared" si="112"/>
        <x:v>0</x:v>
      </x:c>
      <x:c r="N1043" s="684">
        <x:f t="shared" si="112"/>
        <x:v>2036959.6000000003</x:v>
      </x:c>
      <x:c r="O1043" s="684">
        <x:f t="shared" si="112"/>
        <x:v>50616.900000000001</x:v>
      </x:c>
      <x:c r="P1043" s="684">
        <x:f t="shared" si="112"/>
        <x:v>0</x:v>
      </x:c>
      <x:c r="Q1043" s="684">
        <x:f t="shared" si="112"/>
        <x:v>50616.900000000001</x:v>
      </x:c>
      <x:c r="R1043" s="684">
        <x:f t="shared" si="112"/>
        <x:v>2036959.6000000003</x:v>
      </x:c>
      <x:c r="S1043" s="684">
        <x:f t="shared" si="112"/>
        <x:v>50616.900000000001</x:v>
      </x:c>
      <x:c r="T1043" s="220"/>
    </x:row>
    <x:row r="1044" spans="1:20" ht="69.950000000000003" hidden="1" customHeight="1">
      <x:c r="A1044" s="1011"/>
      <x:c r="B1044" s="980"/>
      <x:c r="C1044" s="264" t="s">
        <x:v>1516</x:v>
      </x:c>
      <x:c r="D1044" s="289">
        <x:f>COUNTA(D$1045:D$1075)</x:f>
        <x:v>31</x:v>
      </x:c>
      <x:c r="E1044" s="289"/>
      <x:c r="F1044" s="289"/>
      <x:c r="G1044" s="289"/>
      <x:c r="H1044" s="289"/>
      <x:c r="I1044" s="289"/>
      <x:c r="J1044" s="289"/>
      <x:c r="K1044" s="289"/>
      <x:c r="L1044" s="289"/>
      <x:c r="M1044" s="289"/>
      <x:c r="N1044" s="289">
        <x:f t="shared" ref="N1044:R1044" si="113">COUNTA(N$1045:N$1075)</x:f>
        <x:v>30</x:v>
      </x:c>
      <x:c r="O1044" s="289">
        <x:f t="shared" si="113"/>
        <x:v>2</x:v>
      </x:c>
      <x:c r="P1044" s="289">
        <x:f t="shared" si="113"/>
        <x:v>0</x:v>
      </x:c>
      <x:c r="Q1044" s="289">
        <x:f t="shared" si="113"/>
        <x:v>2</x:v>
      </x:c>
      <x:c r="R1044" s="289">
        <x:f t="shared" si="113"/>
        <x:v>30</x:v>
      </x:c>
      <x:c r="S1044" s="289">
        <x:f>COUNTA(S$1045:S$1075)-1</x:f>
        <x:v>1</x:v>
      </x:c>
      <x:c r="T1044" s="215"/>
    </x:row>
    <x:row r="1045" spans="1:20" s="273" customFormat="1" hidden="1" customHeight="1">
      <x:c r="A1045" s="806" t="s">
        <x:v>16</x:v>
      </x:c>
      <x:c r="B1045" s="807" t="s">
        <x:v>6092</x:v>
      </x:c>
      <x:c r="C1045" s="800" t="s">
        <x:v>2034</x:v>
      </x:c>
      <x:c r="D1045" s="782">
        <x:f t="shared" ref="D1045:D1075" si="114">IF(SUM(K1045:M1045)=SUM(N1045:O1045),SUM(K1045:M1045),"오답")</x:f>
        <x:v>10192.799999999999</x:v>
      </x:c>
      <x:c r="E1045" s="787" t="s">
        <x:v>5612</x:v>
      </x:c>
      <x:c r="F1045" s="787" t="s">
        <x:v>3157</x:v>
      </x:c>
      <x:c r="G1045" s="787" t="s">
        <x:v>4565</x:v>
      </x:c>
      <x:c r="H1045" s="787" t="s">
        <x:v>5391</x:v>
      </x:c>
      <x:c r="I1045" s="787" t="s">
        <x:v>6029</x:v>
      </x:c>
      <x:c r="J1045" s="787" t="s">
        <x:v>3921</x:v>
      </x:c>
      <x:c r="K1045" s="787"/>
      <x:c r="L1045" s="789">
        <x:v>10192.799999999999</x:v>
      </x:c>
      <x:c r="M1045" s="789"/>
      <x:c r="N1045" s="789">
        <x:v>10192.799999999999</x:v>
      </x:c>
      <x:c r="O1045" s="789"/>
      <x:c r="P1045" s="789"/>
      <x:c r="Q1045" s="789"/>
      <x:c r="R1045" s="789">
        <x:v>10192.799999999999</x:v>
      </x:c>
      <x:c r="S1045" s="789"/>
      <x:c r="T1045" s="785" t="s">
        <x:v>720</x:v>
      </x:c>
    </x:row>
    <x:row r="1046" spans="1:20" s="273" customFormat="1" hidden="1" customHeight="1">
      <x:c r="A1046" s="806" t="s">
        <x:v>16</x:v>
      </x:c>
      <x:c r="B1046" s="807" t="s">
        <x:v>642</x:v>
      </x:c>
      <x:c r="C1046" s="800" t="s">
        <x:v>471</x:v>
      </x:c>
      <x:c r="D1046" s="782">
        <x:f t="shared" si="114"/>
        <x:v>167766</x:v>
      </x:c>
      <x:c r="E1046" s="787" t="s">
        <x:v>1325</x:v>
      </x:c>
      <x:c r="F1046" s="787" t="s">
        <x:v>4277</x:v>
      </x:c>
      <x:c r="G1046" s="787" t="s">
        <x:v>5402</x:v>
      </x:c>
      <x:c r="H1046" s="787" t="s">
        <x:v>3139</x:v>
      </x:c>
      <x:c r="I1046" s="787"/>
      <x:c r="J1046" s="787" t="s">
        <x:v>3320</x:v>
      </x:c>
      <x:c r="K1046" s="834">
        <x:v>26674</x:v>
      </x:c>
      <x:c r="L1046" s="789">
        <x:v>141092</x:v>
      </x:c>
      <x:c r="M1046" s="789"/>
      <x:c r="N1046" s="789">
        <x:v>141092</x:v>
      </x:c>
      <x:c r="O1046" s="789">
        <x:v>26674</x:v>
      </x:c>
      <x:c r="P1046" s="789"/>
      <x:c r="Q1046" s="789">
        <x:v>26674</x:v>
      </x:c>
      <x:c r="R1046" s="789">
        <x:v>141092</x:v>
      </x:c>
      <x:c r="S1046" s="789">
        <x:v>26674</x:v>
      </x:c>
      <x:c r="T1046" s="785" t="s">
        <x:v>7026</x:v>
      </x:c>
    </x:row>
    <x:row r="1047" spans="1:20" s="273" customFormat="1" hidden="1" customHeight="1">
      <x:c r="A1047" s="806" t="s">
        <x:v>16</x:v>
      </x:c>
      <x:c r="B1047" s="807" t="s">
        <x:v>3816</x:v>
      </x:c>
      <x:c r="C1047" s="800" t="s">
        <x:v>398</x:v>
      </x:c>
      <x:c r="D1047" s="782">
        <x:f t="shared" si="114"/>
        <x:v>10379.200000000001</x:v>
      </x:c>
      <x:c r="E1047" s="787" t="s">
        <x:v>1371</x:v>
      </x:c>
      <x:c r="F1047" s="787" t="s">
        <x:v>1371</x:v>
      </x:c>
      <x:c r="G1047" s="787" t="s">
        <x:v>1371</x:v>
      </x:c>
      <x:c r="H1047" s="787" t="s">
        <x:v>1371</x:v>
      </x:c>
      <x:c r="I1047" s="787" t="s">
        <x:v>6017</x:v>
      </x:c>
      <x:c r="J1047" s="787" t="s">
        <x:v>118</x:v>
      </x:c>
      <x:c r="K1047" s="787"/>
      <x:c r="L1047" s="789">
        <x:v>10379.200000000001</x:v>
      </x:c>
      <x:c r="M1047" s="789"/>
      <x:c r="N1047" s="789">
        <x:v>10379.200000000001</x:v>
      </x:c>
      <x:c r="O1047" s="789"/>
      <x:c r="P1047" s="789"/>
      <x:c r="Q1047" s="789"/>
      <x:c r="R1047" s="789">
        <x:v>10379.200000000001</x:v>
      </x:c>
      <x:c r="S1047" s="789"/>
      <x:c r="T1047" s="785" t="s">
        <x:v>679</x:v>
      </x:c>
    </x:row>
    <x:row r="1048" spans="1:20" s="273" customFormat="1" hidden="1" customHeight="1">
      <x:c r="A1048" s="806" t="s">
        <x:v>16</x:v>
      </x:c>
      <x:c r="B1048" s="807" t="s">
        <x:v>615</x:v>
      </x:c>
      <x:c r="C1048" s="800" t="s">
        <x:v>402</x:v>
      </x:c>
      <x:c r="D1048" s="782">
        <x:f t="shared" si="114"/>
        <x:v>33252.5</x:v>
      </x:c>
      <x:c r="E1048" s="787" t="s">
        <x:v>1325</x:v>
      </x:c>
      <x:c r="F1048" s="787" t="s">
        <x:v>1285</x:v>
      </x:c>
      <x:c r="G1048" s="787" t="s">
        <x:v>5386</x:v>
      </x:c>
      <x:c r="H1048" s="787"/>
      <x:c r="I1048" s="787" t="s">
        <x:v>6040</x:v>
      </x:c>
      <x:c r="J1048" s="787" t="s">
        <x:v>2150</x:v>
      </x:c>
      <x:c r="K1048" s="787"/>
      <x:c r="L1048" s="789">
        <x:v>33252.5</x:v>
      </x:c>
      <x:c r="M1048" s="789"/>
      <x:c r="N1048" s="789">
        <x:v>33252.5</x:v>
      </x:c>
      <x:c r="O1048" s="789"/>
      <x:c r="P1048" s="789"/>
      <x:c r="Q1048" s="789"/>
      <x:c r="R1048" s="789">
        <x:v>33252.5</x:v>
      </x:c>
      <x:c r="S1048" s="789"/>
      <x:c r="T1048" s="785" t="s">
        <x:v>1382</x:v>
      </x:c>
    </x:row>
    <x:row r="1049" spans="1:20" s="273" customFormat="1" hidden="1" customHeight="1">
      <x:c r="A1049" s="806" t="s">
        <x:v>16</x:v>
      </x:c>
      <x:c r="B1049" s="807" t="s">
        <x:v>376</x:v>
      </x:c>
      <x:c r="C1049" s="800" t="s">
        <x:v>6087</x:v>
      </x:c>
      <x:c r="D1049" s="782">
        <x:f t="shared" si="114"/>
        <x:v>78328.899999999994</x:v>
      </x:c>
      <x:c r="E1049" s="787" t="s">
        <x:v>3891</x:v>
      </x:c>
      <x:c r="F1049" s="787" t="s">
        <x:v>3523</x:v>
      </x:c>
      <x:c r="G1049" s="787" t="s">
        <x:v>3891</x:v>
      </x:c>
      <x:c r="H1049" s="787" t="s">
        <x:v>3891</x:v>
      </x:c>
      <x:c r="I1049" s="787" t="s">
        <x:v>5989</x:v>
      </x:c>
      <x:c r="J1049" s="787" t="s">
        <x:v>198</x:v>
      </x:c>
      <x:c r="K1049" s="787"/>
      <x:c r="L1049" s="789">
        <x:v>78328.899999999994</x:v>
      </x:c>
      <x:c r="M1049" s="789"/>
      <x:c r="N1049" s="789">
        <x:v>78328.899999999994</x:v>
      </x:c>
      <x:c r="O1049" s="789"/>
      <x:c r="P1049" s="789"/>
      <x:c r="Q1049" s="789"/>
      <x:c r="R1049" s="789">
        <x:v>78328.899999999994</x:v>
      </x:c>
      <x:c r="S1049" s="789"/>
      <x:c r="T1049" s="785" t="s">
        <x:v>5117</x:v>
      </x:c>
    </x:row>
    <x:row r="1050" spans="1:20" s="273" customFormat="1" hidden="1" customHeight="1">
      <x:c r="A1050" s="806" t="s">
        <x:v>16</x:v>
      </x:c>
      <x:c r="B1050" s="807" t="s">
        <x:v>619</x:v>
      </x:c>
      <x:c r="C1050" s="800" t="s">
        <x:v>5740</x:v>
      </x:c>
      <x:c r="D1050" s="782">
        <x:f t="shared" si="114"/>
        <x:v>34557</x:v>
      </x:c>
      <x:c r="E1050" s="787" t="s">
        <x:v>3333</x:v>
      </x:c>
      <x:c r="F1050" s="787" t="s">
        <x:v>5407</x:v>
      </x:c>
      <x:c r="G1050" s="787" t="s">
        <x:v>5429</x:v>
      </x:c>
      <x:c r="H1050" s="787" t="s">
        <x:v>5409</x:v>
      </x:c>
      <x:c r="I1050" s="787" t="s">
        <x:v>6023</x:v>
      </x:c>
      <x:c r="J1050" s="787" t="s">
        <x:v>3936</x:v>
      </x:c>
      <x:c r="K1050" s="787"/>
      <x:c r="L1050" s="789">
        <x:v>34557</x:v>
      </x:c>
      <x:c r="M1050" s="789"/>
      <x:c r="N1050" s="789">
        <x:v>34557</x:v>
      </x:c>
      <x:c r="O1050" s="789"/>
      <x:c r="P1050" s="789"/>
      <x:c r="Q1050" s="789"/>
      <x:c r="R1050" s="789">
        <x:v>34557</x:v>
      </x:c>
      <x:c r="S1050" s="789"/>
      <x:c r="T1050" s="785" t="s">
        <x:v>20</x:v>
      </x:c>
    </x:row>
    <x:row r="1051" spans="1:20" s="273" customFormat="1" hidden="1" customHeight="1">
      <x:c r="A1051" s="806" t="s">
        <x:v>16</x:v>
      </x:c>
      <x:c r="B1051" s="807" t="s">
        <x:v>4422</x:v>
      </x:c>
      <x:c r="C1051" s="800" t="s">
        <x:v>5194</x:v>
      </x:c>
      <x:c r="D1051" s="782">
        <x:f t="shared" si="114"/>
        <x:v>60073.5</x:v>
      </x:c>
      <x:c r="E1051" s="787" t="s">
        <x:v>7378</x:v>
      </x:c>
      <x:c r="F1051" s="787" t="s">
        <x:v>7396</x:v>
      </x:c>
      <x:c r="G1051" s="787" t="s">
        <x:v>5429</x:v>
      </x:c>
      <x:c r="H1051" s="787" t="s">
        <x:v>5426</x:v>
      </x:c>
      <x:c r="I1051" s="787" t="s">
        <x:v>6748</x:v>
      </x:c>
      <x:c r="J1051" s="786" t="s">
        <x:v>5603</x:v>
      </x:c>
      <x:c r="K1051" s="786"/>
      <x:c r="L1051" s="789">
        <x:v>60073.5</x:v>
      </x:c>
      <x:c r="M1051" s="789"/>
      <x:c r="N1051" s="789">
        <x:v>60073.5</x:v>
      </x:c>
      <x:c r="O1051" s="789"/>
      <x:c r="P1051" s="789"/>
      <x:c r="Q1051" s="789"/>
      <x:c r="R1051" s="789">
        <x:v>60073.5</x:v>
      </x:c>
      <x:c r="S1051" s="789"/>
      <x:c r="T1051" s="785" t="s">
        <x:v>660</x:v>
      </x:c>
    </x:row>
    <x:row r="1052" spans="1:20" s="273" customFormat="1" hidden="1" customHeight="1">
      <x:c r="A1052" s="806" t="s">
        <x:v>16</x:v>
      </x:c>
      <x:c r="B1052" s="807" t="s">
        <x:v>4478</x:v>
      </x:c>
      <x:c r="C1052" s="800" t="s">
        <x:v>5197</x:v>
      </x:c>
      <x:c r="D1052" s="782">
        <x:f t="shared" si="114"/>
        <x:v>207370.39999999999</x:v>
      </x:c>
      <x:c r="E1052" s="787" t="s">
        <x:v>7378</x:v>
      </x:c>
      <x:c r="F1052" s="787" t="s">
        <x:v>7396</x:v>
      </x:c>
      <x:c r="G1052" s="787"/>
      <x:c r="H1052" s="787" t="s">
        <x:v>4577</x:v>
      </x:c>
      <x:c r="I1052" s="787" t="s">
        <x:v>6748</x:v>
      </x:c>
      <x:c r="J1052" s="786" t="s">
        <x:v>5603</x:v>
      </x:c>
      <x:c r="K1052" s="786"/>
      <x:c r="L1052" s="789">
        <x:v>207370.39999999999</x:v>
      </x:c>
      <x:c r="M1052" s="789"/>
      <x:c r="N1052" s="789">
        <x:v>207370.39999999999</x:v>
      </x:c>
      <x:c r="O1052" s="789"/>
      <x:c r="P1052" s="789"/>
      <x:c r="Q1052" s="789"/>
      <x:c r="R1052" s="789">
        <x:v>207370.39999999999</x:v>
      </x:c>
      <x:c r="S1052" s="789"/>
      <x:c r="T1052" s="785" t="s">
        <x:v>660</x:v>
      </x:c>
    </x:row>
    <x:row r="1053" spans="1:20" s="273" customFormat="1" hidden="1" customHeight="1">
      <x:c r="A1053" s="806" t="s">
        <x:v>16</x:v>
      </x:c>
      <x:c r="B1053" s="807" t="s">
        <x:v>4488</x:v>
      </x:c>
      <x:c r="C1053" s="800" t="s">
        <x:v>2027</x:v>
      </x:c>
      <x:c r="D1053" s="782">
        <x:f t="shared" si="114"/>
        <x:v>561641</x:v>
      </x:c>
      <x:c r="E1053" s="787" t="s">
        <x:v>2073</x:v>
      </x:c>
      <x:c r="F1053" s="786" t="s">
        <x:v>5434</x:v>
      </x:c>
      <x:c r="G1053" s="786" t="s">
        <x:v>2088</x:v>
      </x:c>
      <x:c r="H1053" s="787" t="s">
        <x:v>2073</x:v>
      </x:c>
      <x:c r="I1053" s="799" t="s">
        <x:v>6001</x:v>
      </x:c>
      <x:c r="J1053" s="787" t="s">
        <x:v>2088</x:v>
      </x:c>
      <x:c r="K1053" s="787"/>
      <x:c r="L1053" s="789">
        <x:v>561641</x:v>
      </x:c>
      <x:c r="M1053" s="789"/>
      <x:c r="N1053" s="789">
        <x:v>561641</x:v>
      </x:c>
      <x:c r="O1053" s="789"/>
      <x:c r="P1053" s="789"/>
      <x:c r="Q1053" s="789"/>
      <x:c r="R1053" s="789">
        <x:v>561641</x:v>
      </x:c>
      <x:c r="S1053" s="789"/>
      <x:c r="T1053" s="785" t="s">
        <x:v>5016</x:v>
      </x:c>
    </x:row>
    <x:row r="1054" spans="1:20" s="273" customFormat="1" hidden="1" customHeight="1">
      <x:c r="A1054" s="806" t="s">
        <x:v>16</x:v>
      </x:c>
      <x:c r="B1054" s="807" t="s">
        <x:v>638</x:v>
      </x:c>
      <x:c r="C1054" s="800" t="s">
        <x:v>4497</x:v>
      </x:c>
      <x:c r="D1054" s="782">
        <x:f t="shared" si="114"/>
        <x:v>7126.3000000000002</x:v>
      </x:c>
      <x:c r="E1054" s="787" t="s">
        <x:v>3428</x:v>
      </x:c>
      <x:c r="F1054" s="787" t="s">
        <x:v>3916</x:v>
      </x:c>
      <x:c r="G1054" s="787" t="s">
        <x:v>3543</x:v>
      </x:c>
      <x:c r="H1054" s="787" t="s">
        <x:v>5392</x:v>
      </x:c>
      <x:c r="I1054" s="787" t="s">
        <x:v>6061</x:v>
      </x:c>
      <x:c r="J1054" s="787" t="s">
        <x:v>2091</x:v>
      </x:c>
      <x:c r="K1054" s="787"/>
      <x:c r="L1054" s="789">
        <x:v>7126.3000000000002</x:v>
      </x:c>
      <x:c r="M1054" s="789"/>
      <x:c r="N1054" s="789">
        <x:v>7126.3000000000002</x:v>
      </x:c>
      <x:c r="O1054" s="789"/>
      <x:c r="P1054" s="789"/>
      <x:c r="Q1054" s="789"/>
      <x:c r="R1054" s="789">
        <x:v>7126.3000000000002</x:v>
      </x:c>
      <x:c r="S1054" s="789"/>
      <x:c r="T1054" s="785"/>
    </x:row>
    <x:row r="1055" spans="1:20" s="273" customFormat="1" hidden="1" customHeight="1">
      <x:c r="A1055" s="806" t="s">
        <x:v>16</x:v>
      </x:c>
      <x:c r="B1055" s="807" t="s">
        <x:v>644</x:v>
      </x:c>
      <x:c r="C1055" s="800" t="s">
        <x:v>6119</x:v>
      </x:c>
      <x:c r="D1055" s="782">
        <x:f t="shared" si="114"/>
        <x:v>12528</x:v>
      </x:c>
      <x:c r="E1055" s="787" t="s">
        <x:v>1103</x:v>
      </x:c>
      <x:c r="F1055" s="787" t="s">
        <x:v>3942</x:v>
      </x:c>
      <x:c r="G1055" s="787" t="s">
        <x:v>4592</x:v>
      </x:c>
      <x:c r="H1055" s="787" t="s">
        <x:v>1103</x:v>
      </x:c>
      <x:c r="I1055" s="787" t="s">
        <x:v>6017</x:v>
      </x:c>
      <x:c r="J1055" s="787" t="s">
        <x:v>496</x:v>
      </x:c>
      <x:c r="K1055" s="787"/>
      <x:c r="L1055" s="789">
        <x:v>12528</x:v>
      </x:c>
      <x:c r="M1055" s="789"/>
      <x:c r="N1055" s="789">
        <x:v>12528</x:v>
      </x:c>
      <x:c r="O1055" s="789"/>
      <x:c r="P1055" s="789"/>
      <x:c r="Q1055" s="789"/>
      <x:c r="R1055" s="789">
        <x:v>12528</x:v>
      </x:c>
      <x:c r="S1055" s="789"/>
      <x:c r="T1055" s="785" t="s">
        <x:v>338</x:v>
      </x:c>
    </x:row>
    <x:row r="1056" spans="1:20" s="273" customFormat="1" hidden="1" customHeight="1">
      <x:c r="A1056" s="806" t="s">
        <x:v>16</x:v>
      </x:c>
      <x:c r="B1056" s="807" t="s">
        <x:v>489</x:v>
      </x:c>
      <x:c r="C1056" s="800" t="s">
        <x:v>6083</x:v>
      </x:c>
      <x:c r="D1056" s="782">
        <x:f t="shared" si="114"/>
        <x:v>45700.900000000001</x:v>
      </x:c>
      <x:c r="E1056" s="787" t="s">
        <x:v>2226</x:v>
      </x:c>
      <x:c r="F1056" s="787" t="s">
        <x:v>3524</x:v>
      </x:c>
      <x:c r="G1056" s="787" t="s">
        <x:v>2226</x:v>
      </x:c>
      <x:c r="H1056" s="787" t="s">
        <x:v>2226</x:v>
      </x:c>
      <x:c r="I1056" s="787" t="s">
        <x:v>6014</x:v>
      </x:c>
      <x:c r="J1056" s="787"/>
      <x:c r="K1056" s="787"/>
      <x:c r="L1056" s="789">
        <x:v>45700.900000000001</x:v>
      </x:c>
      <x:c r="M1056" s="789"/>
      <x:c r="N1056" s="789">
        <x:v>45700.900000000001</x:v>
      </x:c>
      <x:c r="O1056" s="789"/>
      <x:c r="P1056" s="789"/>
      <x:c r="Q1056" s="789"/>
      <x:c r="R1056" s="789">
        <x:v>45700.900000000001</x:v>
      </x:c>
      <x:c r="S1056" s="789"/>
      <x:c r="T1056" s="785" t="s">
        <x:v>5101</x:v>
      </x:c>
    </x:row>
    <x:row r="1057" spans="1:20" s="273" customFormat="1" hidden="1" customHeight="1">
      <x:c r="A1057" s="806" t="s">
        <x:v>16</x:v>
      </x:c>
      <x:c r="B1057" s="807" t="s">
        <x:v>6084</x:v>
      </x:c>
      <x:c r="C1057" s="800" t="s">
        <x:v>514</x:v>
      </x:c>
      <x:c r="D1057" s="782">
        <x:f t="shared" si="114"/>
        <x:v>10217.5</x:v>
      </x:c>
      <x:c r="E1057" s="787" t="s">
        <x:v>3891</x:v>
      </x:c>
      <x:c r="F1057" s="787" t="s">
        <x:v>3528</x:v>
      </x:c>
      <x:c r="G1057" s="787" t="s">
        <x:v>3891</x:v>
      </x:c>
      <x:c r="H1057" s="787" t="s">
        <x:v>3891</x:v>
      </x:c>
      <x:c r="I1057" s="787" t="s">
        <x:v>6020</x:v>
      </x:c>
      <x:c r="J1057" s="787" t="s">
        <x:v>198</x:v>
      </x:c>
      <x:c r="K1057" s="787"/>
      <x:c r="L1057" s="789">
        <x:v>10217.5</x:v>
      </x:c>
      <x:c r="M1057" s="789"/>
      <x:c r="N1057" s="789">
        <x:v>10217.5</x:v>
      </x:c>
      <x:c r="O1057" s="789"/>
      <x:c r="P1057" s="789"/>
      <x:c r="Q1057" s="789"/>
      <x:c r="R1057" s="789">
        <x:v>10217.5</x:v>
      </x:c>
      <x:c r="S1057" s="789"/>
      <x:c r="T1057" s="785" t="s">
        <x:v>5111</x:v>
      </x:c>
    </x:row>
    <x:row r="1058" spans="1:20" s="273" customFormat="1" hidden="1" customHeight="1">
      <x:c r="A1058" s="806" t="s">
        <x:v>16</x:v>
      </x:c>
      <x:c r="B1058" s="807" t="s">
        <x:v>4477</x:v>
      </x:c>
      <x:c r="C1058" s="800" t="s">
        <x:v>459</x:v>
      </x:c>
      <x:c r="D1058" s="782">
        <x:f t="shared" si="114"/>
        <x:v>11029.200000000001</x:v>
      </x:c>
      <x:c r="E1058" s="787" t="s">
        <x:v>5612</x:v>
      </x:c>
      <x:c r="F1058" s="787" t="s">
        <x:v>3157</x:v>
      </x:c>
      <x:c r="G1058" s="787" t="s">
        <x:v>4565</x:v>
      </x:c>
      <x:c r="H1058" s="787" t="s">
        <x:v>5391</x:v>
      </x:c>
      <x:c r="I1058" s="787" t="s">
        <x:v>6029</x:v>
      </x:c>
      <x:c r="J1058" s="787" t="s">
        <x:v>3921</x:v>
      </x:c>
      <x:c r="K1058" s="787"/>
      <x:c r="L1058" s="789">
        <x:v>11029.200000000001</x:v>
      </x:c>
      <x:c r="M1058" s="789"/>
      <x:c r="N1058" s="789">
        <x:v>11029.200000000001</x:v>
      </x:c>
      <x:c r="O1058" s="789"/>
      <x:c r="P1058" s="789"/>
      <x:c r="Q1058" s="789"/>
      <x:c r="R1058" s="789">
        <x:v>11029.200000000001</x:v>
      </x:c>
      <x:c r="S1058" s="789"/>
      <x:c r="T1058" s="785" t="s">
        <x:v>720</x:v>
      </x:c>
    </x:row>
    <x:row r="1059" spans="1:20" s="273" customFormat="1" hidden="1" customHeight="1">
      <x:c r="A1059" s="806" t="s">
        <x:v>16</x:v>
      </x:c>
      <x:c r="B1059" s="807" t="s">
        <x:v>604</x:v>
      </x:c>
      <x:c r="C1059" s="800" t="s">
        <x:v>4555</x:v>
      </x:c>
      <x:c r="D1059" s="782">
        <x:f t="shared" si="114"/>
        <x:v>29545</x:v>
      </x:c>
      <x:c r="E1059" s="787" t="s">
        <x:v>1325</x:v>
      </x:c>
      <x:c r="F1059" s="787" t="s">
        <x:v>7514</x:v>
      </x:c>
      <x:c r="G1059" s="787" t="s">
        <x:v>3326</x:v>
      </x:c>
      <x:c r="H1059" s="716" t="s">
        <x:v>4572</x:v>
      </x:c>
      <x:c r="I1059" s="716"/>
      <x:c r="J1059" s="716" t="s">
        <x:v>3326</x:v>
      </x:c>
      <x:c r="K1059" s="716"/>
      <x:c r="L1059" s="727">
        <x:v>29545</x:v>
      </x:c>
      <x:c r="M1059" s="812"/>
      <x:c r="N1059" s="727">
        <x:v>29545</x:v>
      </x:c>
      <x:c r="O1059" s="727"/>
      <x:c r="P1059" s="812"/>
      <x:c r="Q1059" s="727"/>
      <x:c r="R1059" s="727">
        <x:v>29545</x:v>
      </x:c>
      <x:c r="S1059" s="727"/>
      <x:c r="T1059" s="739"/>
    </x:row>
    <x:row r="1060" spans="1:20" s="273" customFormat="1" hidden="1" customHeight="1">
      <x:c r="A1060" s="806" t="s">
        <x:v>16</x:v>
      </x:c>
      <x:c r="B1060" s="807" t="s">
        <x:v>2588</x:v>
      </x:c>
      <x:c r="C1060" s="800" t="s">
        <x:v>3249</x:v>
      </x:c>
      <x:c r="D1060" s="782">
        <x:f t="shared" si="114"/>
        <x:v>23942.900000000001</x:v>
      </x:c>
      <x:c r="E1060" s="787" t="s">
        <x:v>2216</x:v>
      </x:c>
      <x:c r="F1060" s="783" t="s">
        <x:v>5354</x:v>
      </x:c>
      <x:c r="G1060" s="783"/>
      <x:c r="H1060" s="764"/>
      <x:c r="I1060" s="794"/>
      <x:c r="J1060" s="724" t="s">
        <x:v>2157</x:v>
      </x:c>
      <x:c r="K1060" s="716"/>
      <x:c r="L1060" s="727">
        <x:v>23942.900000000001</x:v>
      </x:c>
      <x:c r="M1060" s="727"/>
      <x:c r="N1060" s="727"/>
      <x:c r="O1060" s="727">
        <x:v>23942.900000000001</x:v>
      </x:c>
      <x:c r="P1060" s="727"/>
      <x:c r="Q1060" s="727">
        <x:v>23942.900000000001</x:v>
      </x:c>
      <x:c r="R1060" s="727"/>
      <x:c r="S1060" s="727">
        <x:v>23942.900000000001</x:v>
      </x:c>
      <x:c r="T1060" s="739" t="s">
        <x:v>7319</x:v>
      </x:c>
    </x:row>
    <x:row r="1061" spans="1:20" s="273" customFormat="1" hidden="1" customHeight="1">
      <x:c r="A1061" s="806" t="s">
        <x:v>16</x:v>
      </x:c>
      <x:c r="B1061" s="807" t="s">
        <x:v>625</x:v>
      </x:c>
      <x:c r="C1061" s="800" t="s">
        <x:v>5762</x:v>
      </x:c>
      <x:c r="D1061" s="782">
        <x:f t="shared" si="114"/>
        <x:v>17518.900000000001</x:v>
      </x:c>
      <x:c r="E1061" s="787" t="s">
        <x:v>1236</x:v>
      </x:c>
      <x:c r="F1061" s="787" t="s">
        <x:v>3093</x:v>
      </x:c>
      <x:c r="G1061" s="787" t="s">
        <x:v>1246</x:v>
      </x:c>
      <x:c r="H1061" s="716" t="s">
        <x:v>1236</x:v>
      </x:c>
      <x:c r="I1061" s="716" t="s">
        <x:v>6010</x:v>
      </x:c>
      <x:c r="J1061" s="716" t="s">
        <x:v>3309</x:v>
      </x:c>
      <x:c r="K1061" s="716"/>
      <x:c r="L1061" s="727">
        <x:v>17518.900000000001</x:v>
      </x:c>
      <x:c r="M1061" s="727"/>
      <x:c r="N1061" s="727">
        <x:v>17518.900000000001</x:v>
      </x:c>
      <x:c r="O1061" s="727"/>
      <x:c r="P1061" s="727"/>
      <x:c r="Q1061" s="727"/>
      <x:c r="R1061" s="727">
        <x:v>17518.900000000001</x:v>
      </x:c>
      <x:c r="S1061" s="727"/>
      <x:c r="T1061" s="739" t="s">
        <x:v>3920</x:v>
      </x:c>
    </x:row>
    <x:row r="1062" spans="1:20" s="273" customFormat="1" hidden="1" customHeight="1">
      <x:c r="A1062" s="806" t="s">
        <x:v>16</x:v>
      </x:c>
      <x:c r="B1062" s="807" t="s">
        <x:v>3041</x:v>
      </x:c>
      <x:c r="C1062" s="800" t="s">
        <x:v>5693</x:v>
      </x:c>
      <x:c r="D1062" s="782">
        <x:f t="shared" si="114"/>
        <x:v>53410</x:v>
      </x:c>
      <x:c r="E1062" s="787" t="s">
        <x:v>1325</x:v>
      </x:c>
      <x:c r="F1062" s="787" t="s">
        <x:v>7514</x:v>
      </x:c>
      <x:c r="G1062" s="787" t="s">
        <x:v>119</x:v>
      </x:c>
      <x:c r="H1062" s="716" t="s">
        <x:v>3123</x:v>
      </x:c>
      <x:c r="I1062" s="716"/>
      <x:c r="J1062" s="716" t="s">
        <x:v>119</x:v>
      </x:c>
      <x:c r="K1062" s="734"/>
      <x:c r="L1062" s="727">
        <x:v>53410</x:v>
      </x:c>
      <x:c r="M1062" s="727"/>
      <x:c r="N1062" s="727">
        <x:v>53410</x:v>
      </x:c>
      <x:c r="O1062" s="727"/>
      <x:c r="P1062" s="812"/>
      <x:c r="Q1062" s="727"/>
      <x:c r="R1062" s="727">
        <x:v>53410</x:v>
      </x:c>
      <x:c r="S1062" s="727"/>
      <x:c r="T1062" s="739"/>
    </x:row>
    <x:row r="1063" spans="1:20" s="273" customFormat="1" hidden="1" customHeight="1">
      <x:c r="A1063" s="806" t="s">
        <x:v>16</x:v>
      </x:c>
      <x:c r="B1063" s="807" t="s">
        <x:v>6102</x:v>
      </x:c>
      <x:c r="C1063" s="800" t="s">
        <x:v>4547</x:v>
      </x:c>
      <x:c r="D1063" s="782">
        <x:f t="shared" si="114"/>
        <x:v>22623.599999999999</x:v>
      </x:c>
      <x:c r="E1063" s="787" t="s">
        <x:v>3891</x:v>
      </x:c>
      <x:c r="F1063" s="787" t="s">
        <x:v>2144</x:v>
      </x:c>
      <x:c r="G1063" s="787"/>
      <x:c r="H1063" s="716" t="s">
        <x:v>3891</x:v>
      </x:c>
      <x:c r="I1063" s="716" t="s">
        <x:v>6025</x:v>
      </x:c>
      <x:c r="J1063" s="716" t="s">
        <x:v>198</x:v>
      </x:c>
      <x:c r="K1063" s="716"/>
      <x:c r="L1063" s="727">
        <x:v>22623.599999999999</x:v>
      </x:c>
      <x:c r="M1063" s="727"/>
      <x:c r="N1063" s="727">
        <x:v>22623.599999999999</x:v>
      </x:c>
      <x:c r="O1063" s="727"/>
      <x:c r="P1063" s="727"/>
      <x:c r="Q1063" s="727"/>
      <x:c r="R1063" s="727">
        <x:v>22623.599999999999</x:v>
      </x:c>
      <x:c r="S1063" s="727"/>
      <x:c r="T1063" s="739" t="s">
        <x:v>5117</x:v>
      </x:c>
    </x:row>
    <x:row r="1064" spans="1:20" s="273" customFormat="1" hidden="1" customHeight="1">
      <x:c r="A1064" s="806" t="s">
        <x:v>16</x:v>
      </x:c>
      <x:c r="B1064" s="807" t="s">
        <x:v>2023</x:v>
      </x:c>
      <x:c r="C1064" s="800" t="s">
        <x:v>373</x:v>
      </x:c>
      <x:c r="D1064" s="782">
        <x:f t="shared" si="114"/>
        <x:v>71387.300000000003</x:v>
      </x:c>
      <x:c r="E1064" s="787" t="s">
        <x:v>3477</x:v>
      </x:c>
      <x:c r="F1064" s="787" t="s">
        <x:v>5404</x:v>
      </x:c>
      <x:c r="G1064" s="787" t="s">
        <x:v>3477</x:v>
      </x:c>
      <x:c r="H1064" s="787" t="s">
        <x:v>3477</x:v>
      </x:c>
      <x:c r="I1064" s="787" t="s">
        <x:v>6014</x:v>
      </x:c>
      <x:c r="J1064" s="787" t="s">
        <x:v>5404</x:v>
      </x:c>
      <x:c r="K1064" s="787"/>
      <x:c r="L1064" s="789">
        <x:v>71387.300000000003</x:v>
      </x:c>
      <x:c r="M1064" s="789"/>
      <x:c r="N1064" s="789">
        <x:v>71387.300000000003</x:v>
      </x:c>
      <x:c r="O1064" s="789"/>
      <x:c r="P1064" s="818"/>
      <x:c r="Q1064" s="789"/>
      <x:c r="R1064" s="789">
        <x:v>71387.300000000003</x:v>
      </x:c>
      <x:c r="S1064" s="789"/>
      <x:c r="T1064" s="785" t="s">
        <x:v>6789</x:v>
      </x:c>
    </x:row>
    <x:row r="1065" spans="1:20" s="273" customFormat="1" hidden="1" customHeight="1">
      <x:c r="A1065" s="806" t="s">
        <x:v>16</x:v>
      </x:c>
      <x:c r="B1065" s="807" t="s">
        <x:v>4541</x:v>
      </x:c>
      <x:c r="C1065" s="800" t="s">
        <x:v>6078</x:v>
      </x:c>
      <x:c r="D1065" s="782">
        <x:f t="shared" si="114"/>
        <x:v>42487.800000000003</x:v>
      </x:c>
      <x:c r="E1065" s="787" t="s">
        <x:v>2226</x:v>
      </x:c>
      <x:c r="F1065" s="787" t="s">
        <x:v>3524</x:v>
      </x:c>
      <x:c r="G1065" s="787" t="s">
        <x:v>2226</x:v>
      </x:c>
      <x:c r="H1065" s="787" t="s">
        <x:v>2226</x:v>
      </x:c>
      <x:c r="I1065" s="787" t="s">
        <x:v>6014</x:v>
      </x:c>
      <x:c r="J1065" s="787" t="s">
        <x:v>3524</x:v>
      </x:c>
      <x:c r="K1065" s="787"/>
      <x:c r="L1065" s="789">
        <x:v>42487.800000000003</x:v>
      </x:c>
      <x:c r="M1065" s="789"/>
      <x:c r="N1065" s="789">
        <x:v>42487.800000000003</x:v>
      </x:c>
      <x:c r="O1065" s="789"/>
      <x:c r="P1065" s="789"/>
      <x:c r="Q1065" s="789"/>
      <x:c r="R1065" s="789">
        <x:v>42487.800000000003</x:v>
      </x:c>
      <x:c r="S1065" s="789"/>
      <x:c r="T1065" s="785" t="s">
        <x:v>5101</x:v>
      </x:c>
    </x:row>
    <x:row r="1066" spans="1:20" s="273" customFormat="1" hidden="1" customHeight="1">
      <x:c r="A1066" s="806" t="s">
        <x:v>16</x:v>
      </x:c>
      <x:c r="B1066" s="807" t="s">
        <x:v>6080</x:v>
      </x:c>
      <x:c r="C1066" s="800" t="s">
        <x:v>4531</x:v>
      </x:c>
      <x:c r="D1066" s="782">
        <x:f t="shared" si="114"/>
        <x:v>10241</x:v>
      </x:c>
      <x:c r="E1066" s="787" t="s">
        <x:v>3891</x:v>
      </x:c>
      <x:c r="F1066" s="787" t="s">
        <x:v>2144</x:v>
      </x:c>
      <x:c r="G1066" s="787"/>
      <x:c r="H1066" s="787" t="s">
        <x:v>3891</x:v>
      </x:c>
      <x:c r="I1066" s="787" t="s">
        <x:v>6025</x:v>
      </x:c>
      <x:c r="J1066" s="787" t="s">
        <x:v>198</x:v>
      </x:c>
      <x:c r="K1066" s="787"/>
      <x:c r="L1066" s="789">
        <x:v>10241</x:v>
      </x:c>
      <x:c r="M1066" s="789"/>
      <x:c r="N1066" s="789">
        <x:v>10241</x:v>
      </x:c>
      <x:c r="O1066" s="789"/>
      <x:c r="P1066" s="789"/>
      <x:c r="Q1066" s="789"/>
      <x:c r="R1066" s="789">
        <x:v>10241</x:v>
      </x:c>
      <x:c r="S1066" s="789"/>
      <x:c r="T1066" s="785" t="s">
        <x:v>5117</x:v>
      </x:c>
    </x:row>
    <x:row r="1067" spans="1:20" s="273" customFormat="1" hidden="1" customHeight="1">
      <x:c r="A1067" s="806" t="s">
        <x:v>16</x:v>
      </x:c>
      <x:c r="B1067" s="807" t="s">
        <x:v>6098</x:v>
      </x:c>
      <x:c r="C1067" s="800" t="s">
        <x:v>6086</x:v>
      </x:c>
      <x:c r="D1067" s="782">
        <x:f t="shared" si="114"/>
        <x:v>10256.5</x:v>
      </x:c>
      <x:c r="E1067" s="787" t="s">
        <x:v>1236</x:v>
      </x:c>
      <x:c r="F1067" s="787" t="s">
        <x:v>3903</x:v>
      </x:c>
      <x:c r="G1067" s="787"/>
      <x:c r="H1067" s="787" t="s">
        <x:v>1236</x:v>
      </x:c>
      <x:c r="I1067" s="787" t="s">
        <x:v>6059</x:v>
      </x:c>
      <x:c r="J1067" s="787" t="s">
        <x:v>2070</x:v>
      </x:c>
      <x:c r="K1067" s="787"/>
      <x:c r="L1067" s="789">
        <x:v>10256.5</x:v>
      </x:c>
      <x:c r="M1067" s="789"/>
      <x:c r="N1067" s="789">
        <x:v>10256.5</x:v>
      </x:c>
      <x:c r="O1067" s="789"/>
      <x:c r="P1067" s="789"/>
      <x:c r="Q1067" s="789"/>
      <x:c r="R1067" s="789">
        <x:v>10256.5</x:v>
      </x:c>
      <x:c r="S1067" s="789"/>
      <x:c r="T1067" s="785" t="s">
        <x:v>676</x:v>
      </x:c>
    </x:row>
    <x:row r="1068" spans="1:20" s="273" customFormat="1" hidden="1" customHeight="1">
      <x:c r="A1068" s="806" t="s">
        <x:v>16</x:v>
      </x:c>
      <x:c r="B1068" s="807" t="s">
        <x:v>6076</x:v>
      </x:c>
      <x:c r="C1068" s="800" t="s">
        <x:v>4544</x:v>
      </x:c>
      <x:c r="D1068" s="782">
        <x:f t="shared" si="114"/>
        <x:v>108700.10000000001</x:v>
      </x:c>
      <x:c r="E1068" s="787" t="s">
        <x:v>3891</x:v>
      </x:c>
      <x:c r="F1068" s="787" t="s">
        <x:v>3504</x:v>
      </x:c>
      <x:c r="G1068" s="787" t="s">
        <x:v>3891</x:v>
      </x:c>
      <x:c r="H1068" s="787" t="s">
        <x:v>3891</x:v>
      </x:c>
      <x:c r="I1068" s="787" t="s">
        <x:v>5989</x:v>
      </x:c>
      <x:c r="J1068" s="787" t="s">
        <x:v>3899</x:v>
      </x:c>
      <x:c r="K1068" s="787"/>
      <x:c r="L1068" s="789">
        <x:v>108700.10000000001</x:v>
      </x:c>
      <x:c r="M1068" s="789"/>
      <x:c r="N1068" s="789">
        <x:v>108700.10000000001</x:v>
      </x:c>
      <x:c r="O1068" s="789"/>
      <x:c r="P1068" s="789"/>
      <x:c r="Q1068" s="789"/>
      <x:c r="R1068" s="789">
        <x:v>108700.10000000001</x:v>
      </x:c>
      <x:c r="S1068" s="789"/>
      <x:c r="T1068" s="785" t="s">
        <x:v>5117</x:v>
      </x:c>
    </x:row>
    <x:row r="1069" spans="1:20" s="273" customFormat="1" hidden="1" customHeight="1">
      <x:c r="A1069" s="806" t="s">
        <x:v>16</x:v>
      </x:c>
      <x:c r="B1069" s="807" t="s">
        <x:v>381</x:v>
      </x:c>
      <x:c r="C1069" s="800" t="s">
        <x:v>518</x:v>
      </x:c>
      <x:c r="D1069" s="782">
        <x:f t="shared" si="114"/>
        <x:v>10000.299999999999</x:v>
      </x:c>
      <x:c r="E1069" s="787" t="s">
        <x:v>3891</x:v>
      </x:c>
      <x:c r="F1069" s="787" t="s">
        <x:v>5432</x:v>
      </x:c>
      <x:c r="G1069" s="787" t="s">
        <x:v>3891</x:v>
      </x:c>
      <x:c r="H1069" s="787" t="s">
        <x:v>3891</x:v>
      </x:c>
      <x:c r="I1069" s="787" t="s">
        <x:v>6020</x:v>
      </x:c>
      <x:c r="J1069" s="787" t="s">
        <x:v>198</x:v>
      </x:c>
      <x:c r="K1069" s="787"/>
      <x:c r="L1069" s="789">
        <x:v>10000.299999999999</x:v>
      </x:c>
      <x:c r="M1069" s="789"/>
      <x:c r="N1069" s="789">
        <x:v>10000.299999999999</x:v>
      </x:c>
      <x:c r="O1069" s="789"/>
      <x:c r="P1069" s="789"/>
      <x:c r="Q1069" s="789"/>
      <x:c r="R1069" s="789">
        <x:v>10000.299999999999</x:v>
      </x:c>
      <x:c r="S1069" s="789"/>
      <x:c r="T1069" s="785" t="s">
        <x:v>5111</x:v>
      </x:c>
    </x:row>
    <x:row r="1070" spans="1:20" s="273" customFormat="1" hidden="1" customHeight="1">
      <x:c r="A1070" s="806" t="s">
        <x:v>16</x:v>
      </x:c>
      <x:c r="B1070" s="807" t="s">
        <x:v>4551</x:v>
      </x:c>
      <x:c r="C1070" s="800" t="s">
        <x:v>4491</x:v>
      </x:c>
      <x:c r="D1070" s="782">
        <x:f t="shared" si="114"/>
        <x:v>122963.60000000001</x:v>
      </x:c>
      <x:c r="E1070" s="787" t="s">
        <x:v>3477</x:v>
      </x:c>
      <x:c r="F1070" s="787" t="s">
        <x:v>5404</x:v>
      </x:c>
      <x:c r="G1070" s="787" t="s">
        <x:v>3477</x:v>
      </x:c>
      <x:c r="H1070" s="787" t="s">
        <x:v>3477</x:v>
      </x:c>
      <x:c r="I1070" s="787" t="s">
        <x:v>6055</x:v>
      </x:c>
      <x:c r="J1070" s="787"/>
      <x:c r="K1070" s="787"/>
      <x:c r="L1070" s="789">
        <x:v>122963.60000000001</x:v>
      </x:c>
      <x:c r="M1070" s="789"/>
      <x:c r="N1070" s="789">
        <x:v>122963.60000000001</x:v>
      </x:c>
      <x:c r="O1070" s="789"/>
      <x:c r="P1070" s="818"/>
      <x:c r="Q1070" s="789"/>
      <x:c r="R1070" s="789">
        <x:v>122963.60000000001</x:v>
      </x:c>
      <x:c r="S1070" s="789"/>
      <x:c r="T1070" s="785" t="s">
        <x:v>6789</x:v>
      </x:c>
    </x:row>
    <x:row r="1071" spans="1:20" s="273" customFormat="1" hidden="1" customHeight="1">
      <x:c r="A1071" s="806" t="s">
        <x:v>16</x:v>
      </x:c>
      <x:c r="B1071" s="807" t="s">
        <x:v>5268</x:v>
      </x:c>
      <x:c r="C1071" s="800" t="s">
        <x:v>498</x:v>
      </x:c>
      <x:c r="D1071" s="782">
        <x:f t="shared" si="114"/>
        <x:v>18682.599999999999</x:v>
      </x:c>
      <x:c r="E1071" s="787" t="s">
        <x:v>3477</x:v>
      </x:c>
      <x:c r="F1071" s="787" t="s">
        <x:v>5404</x:v>
      </x:c>
      <x:c r="G1071" s="787" t="s">
        <x:v>3477</x:v>
      </x:c>
      <x:c r="H1071" s="787" t="s">
        <x:v>3477</x:v>
      </x:c>
      <x:c r="I1071" s="787" t="s">
        <x:v>6014</x:v>
      </x:c>
      <x:c r="J1071" s="787"/>
      <x:c r="K1071" s="787"/>
      <x:c r="L1071" s="789">
        <x:v>18682.599999999999</x:v>
      </x:c>
      <x:c r="M1071" s="789"/>
      <x:c r="N1071" s="789">
        <x:v>18682.599999999999</x:v>
      </x:c>
      <x:c r="O1071" s="789"/>
      <x:c r="P1071" s="818"/>
      <x:c r="Q1071" s="789"/>
      <x:c r="R1071" s="789">
        <x:v>18682.599999999999</x:v>
      </x:c>
      <x:c r="S1071" s="789"/>
      <x:c r="T1071" s="785" t="s">
        <x:v>6789</x:v>
      </x:c>
    </x:row>
    <x:row r="1072" spans="1:20" s="273" customFormat="1" hidden="1" customHeight="1">
      <x:c r="A1072" s="806" t="s">
        <x:v>16</x:v>
      </x:c>
      <x:c r="B1072" s="807" t="s">
        <x:v>458</x:v>
      </x:c>
      <x:c r="C1072" s="800" t="s">
        <x:v>541</x:v>
      </x:c>
      <x:c r="D1072" s="782">
        <x:f t="shared" si="114"/>
        <x:v>10633</x:v>
      </x:c>
      <x:c r="E1072" s="787" t="s">
        <x:v>2073</x:v>
      </x:c>
      <x:c r="F1072" s="786" t="s">
        <x:v>5434</x:v>
      </x:c>
      <x:c r="G1072" s="786" t="s">
        <x:v>3336</x:v>
      </x:c>
      <x:c r="H1072" s="787" t="s">
        <x:v>2073</x:v>
      </x:c>
      <x:c r="I1072" s="799" t="s">
        <x:v>5955</x:v>
      </x:c>
      <x:c r="J1072" s="787" t="s">
        <x:v>3399</x:v>
      </x:c>
      <x:c r="K1072" s="787"/>
      <x:c r="L1072" s="789">
        <x:v>10633</x:v>
      </x:c>
      <x:c r="M1072" s="789"/>
      <x:c r="N1072" s="789">
        <x:v>10633</x:v>
      </x:c>
      <x:c r="O1072" s="789"/>
      <x:c r="P1072" s="789"/>
      <x:c r="Q1072" s="789"/>
      <x:c r="R1072" s="789">
        <x:v>10633</x:v>
      </x:c>
      <x:c r="S1072" s="789"/>
      <x:c r="T1072" s="785" t="s">
        <x:v>5016</x:v>
      </x:c>
    </x:row>
    <x:row r="1073" spans="1:20" s="273" customFormat="1" hidden="1" customHeight="1">
      <x:c r="A1073" s="806" t="s">
        <x:v>16</x:v>
      </x:c>
      <x:c r="B1073" s="807" t="s">
        <x:v>4522</x:v>
      </x:c>
      <x:c r="C1073" s="800" t="s">
        <x:v>5731</x:v>
      </x:c>
      <x:c r="D1073" s="782">
        <x:f t="shared" si="114"/>
        <x:v>34712</x:v>
      </x:c>
      <x:c r="E1073" s="787" t="s">
        <x:v>2073</x:v>
      </x:c>
      <x:c r="F1073" s="786" t="s">
        <x:v>5434</x:v>
      </x:c>
      <x:c r="G1073" s="786" t="s">
        <x:v>3336</x:v>
      </x:c>
      <x:c r="H1073" s="787" t="s">
        <x:v>2073</x:v>
      </x:c>
      <x:c r="I1073" s="799" t="s">
        <x:v>5955</x:v>
      </x:c>
      <x:c r="J1073" s="787" t="s">
        <x:v>3399</x:v>
      </x:c>
      <x:c r="K1073" s="787"/>
      <x:c r="L1073" s="789">
        <x:v>34712</x:v>
      </x:c>
      <x:c r="M1073" s="789"/>
      <x:c r="N1073" s="789">
        <x:v>34712</x:v>
      </x:c>
      <x:c r="O1073" s="789"/>
      <x:c r="P1073" s="789"/>
      <x:c r="Q1073" s="789"/>
      <x:c r="R1073" s="789">
        <x:v>34712</x:v>
      </x:c>
      <x:c r="S1073" s="789"/>
      <x:c r="T1073" s="785" t="s">
        <x:v>5016</x:v>
      </x:c>
    </x:row>
    <x:row r="1074" spans="1:20" s="273" customFormat="1" hidden="1" customHeight="1">
      <x:c r="A1074" s="806" t="s">
        <x:v>16</x:v>
      </x:c>
      <x:c r="B1074" s="807" t="s">
        <x:v>4322</x:v>
      </x:c>
      <x:c r="C1074" s="800" t="s">
        <x:v>5655</x:v>
      </x:c>
      <x:c r="D1074" s="782">
        <x:f t="shared" si="114"/>
        <x:v>218159</x:v>
      </x:c>
      <x:c r="E1074" s="787" t="s">
        <x:v>2073</x:v>
      </x:c>
      <x:c r="F1074" s="786" t="s">
        <x:v>5434</x:v>
      </x:c>
      <x:c r="G1074" s="786" t="s">
        <x:v>2073</x:v>
      </x:c>
      <x:c r="H1074" s="787" t="s">
        <x:v>2073</x:v>
      </x:c>
      <x:c r="I1074" s="799" t="s">
        <x:v>5955</x:v>
      </x:c>
      <x:c r="J1074" s="787" t="s">
        <x:v>3336</x:v>
      </x:c>
      <x:c r="K1074" s="787"/>
      <x:c r="L1074" s="789">
        <x:v>218159</x:v>
      </x:c>
      <x:c r="M1074" s="789"/>
      <x:c r="N1074" s="789">
        <x:v>218159</x:v>
      </x:c>
      <x:c r="O1074" s="789"/>
      <x:c r="P1074" s="789"/>
      <x:c r="Q1074" s="789"/>
      <x:c r="R1074" s="789">
        <x:v>218159</x:v>
      </x:c>
      <x:c r="S1074" s="789"/>
      <x:c r="T1074" s="785" t="s">
        <x:v>5016</x:v>
      </x:c>
    </x:row>
    <x:row r="1075" spans="1:20" s="347" customFormat="1" hidden="1" customHeight="1">
      <x:c r="A1075" s="806" t="s">
        <x:v>16</x:v>
      </x:c>
      <x:c r="B1075" s="807" t="s">
        <x:v>4534</x:v>
      </x:c>
      <x:c r="C1075" s="835" t="s">
        <x:v>5207</x:v>
      </x:c>
      <x:c r="D1075" s="782">
        <x:f t="shared" si="114"/>
        <x:v>32149.700000000001</x:v>
      </x:c>
      <x:c r="E1075" s="787" t="s">
        <x:v>7378</x:v>
      </x:c>
      <x:c r="F1075" s="787" t="s">
        <x:v>7396</x:v>
      </x:c>
      <x:c r="G1075" s="787" t="s">
        <x:v>5429</x:v>
      </x:c>
      <x:c r="H1075" s="787" t="s">
        <x:v>4591</x:v>
      </x:c>
      <x:c r="I1075" s="787" t="s">
        <x:v>6748</x:v>
      </x:c>
      <x:c r="J1075" s="786" t="s">
        <x:v>5603</x:v>
      </x:c>
      <x:c r="K1075" s="826"/>
      <x:c r="L1075" s="830">
        <x:v>32149.700000000001</x:v>
      </x:c>
      <x:c r="M1075" s="830"/>
      <x:c r="N1075" s="830">
        <x:v>32149.700000000001</x:v>
      </x:c>
      <x:c r="O1075" s="830"/>
      <x:c r="P1075" s="830"/>
      <x:c r="Q1075" s="830"/>
      <x:c r="R1075" s="830">
        <x:v>32149.700000000001</x:v>
      </x:c>
      <x:c r="S1075" s="830"/>
      <x:c r="T1075" s="836" t="s">
        <x:v>660</x:v>
      </x:c>
    </x:row>
    <x:row r="1076" spans="1:20" ht="69.950000000000003" hidden="1" customHeight="1">
      <x:c r="A1076" s="1010" t="s">
        <x:v>30</x:v>
      </x:c>
      <x:c r="B1076" s="979" t="s">
        <x:v>42</x:v>
      </x:c>
      <x:c r="C1076" s="264" t="s">
        <x:v>2720</x:v>
      </x:c>
      <x:c r="D1076" s="684">
        <x:f>SUM(D$1078:D$1102)</x:f>
        <x:v>546905.70000000019</x:v>
      </x:c>
      <x:c r="E1076" s="303"/>
      <x:c r="F1076" s="303"/>
      <x:c r="G1076" s="303"/>
      <x:c r="H1076" s="303"/>
      <x:c r="I1076" s="303"/>
      <x:c r="J1076" s="303"/>
      <x:c r="K1076" s="684">
        <x:f t="shared" ref="K1076:S1076" si="115">SUM(K$1078:K$1102)</x:f>
        <x:v>473084.70000000007</x:v>
      </x:c>
      <x:c r="L1076" s="684">
        <x:f t="shared" si="115"/>
        <x:v>0</x:v>
      </x:c>
      <x:c r="M1076" s="684">
        <x:f t="shared" si="115"/>
        <x:v>73821</x:v>
      </x:c>
      <x:c r="N1076" s="684">
        <x:f t="shared" si="115"/>
        <x:v>431941.70000000007</x:v>
      </x:c>
      <x:c r="O1076" s="684">
        <x:f t="shared" si="115"/>
        <x:v>114964</x:v>
      </x:c>
      <x:c r="P1076" s="684">
        <x:f t="shared" si="115"/>
        <x:v>4904</x:v>
      </x:c>
      <x:c r="Q1076" s="684">
        <x:f t="shared" si="115"/>
        <x:v>59560</x:v>
      </x:c>
      <x:c r="R1076" s="684">
        <x:f t="shared" si="115"/>
        <x:v>487345.70000000007</x:v>
      </x:c>
      <x:c r="S1076" s="684">
        <x:f t="shared" si="115"/>
        <x:v>59560</x:v>
      </x:c>
      <x:c r="T1076" s="220"/>
    </x:row>
    <x:row r="1077" spans="1:20" ht="69.950000000000003" hidden="1" customHeight="1">
      <x:c r="A1077" s="1011"/>
      <x:c r="B1077" s="980"/>
      <x:c r="C1077" s="264" t="s">
        <x:v>1516</x:v>
      </x:c>
      <x:c r="D1077" s="289">
        <x:f>COUNTA(D$1078:D$1102)</x:f>
        <x:v>25</x:v>
      </x:c>
      <x:c r="E1077" s="289"/>
      <x:c r="F1077" s="289"/>
      <x:c r="G1077" s="289"/>
      <x:c r="H1077" s="289"/>
      <x:c r="I1077" s="289"/>
      <x:c r="J1077" s="289"/>
      <x:c r="K1077" s="289"/>
      <x:c r="L1077" s="289"/>
      <x:c r="M1077" s="289"/>
      <x:c r="N1077" s="289">
        <x:f>COUNTA(N$1078:N$1102)-2</x:f>
        <x:v>20</x:v>
      </x:c>
      <x:c r="O1077" s="289">
        <x:f>COUNTA(O$1078:O$1102)</x:f>
        <x:v>5</x:v>
      </x:c>
      <x:c r="P1077" s="289">
        <x:f>COUNTA(P$1078:P$1102)</x:f>
        <x:v>1</x:v>
      </x:c>
      <x:c r="Q1077" s="289">
        <x:f>COUNTA(Q$1078:Q$1102)</x:f>
        <x:v>5</x:v>
      </x:c>
      <x:c r="R1077" s="289">
        <x:f>COUNTA(R$1078:R$1102)</x:f>
        <x:v>22</x:v>
      </x:c>
      <x:c r="S1077" s="289">
        <x:f>COUNTA(S$1078:S$1102)-2</x:f>
        <x:v>3</x:v>
      </x:c>
      <x:c r="T1077" s="215"/>
    </x:row>
    <x:row r="1078" spans="1:20" s="273" customFormat="1" hidden="1" customHeight="1">
      <x:c r="A1078" s="345" t="s">
        <x:v>30</x:v>
      </x:c>
      <x:c r="B1078" s="576" t="s">
        <x:v>1392</x:v>
      </x:c>
      <x:c r="C1078" s="268" t="s">
        <x:v>2074</x:v>
      </x:c>
      <x:c r="D1078" s="269">
        <x:f t="shared" ref="D1078:D1087" si="116">IF(SUM(K1078:M1078)=SUM(N1078:O1078),SUM(K1078:M1078),"오답")</x:f>
        <x:v>45686</x:v>
      </x:c>
      <x:c r="E1078" s="317" t="s">
        <x:v>7520</x:v>
      </x:c>
      <x:c r="F1078" s="317" t="s">
        <x:v>191</x:v>
      </x:c>
      <x:c r="G1078" s="701" t="s">
        <x:v>3629</x:v>
      </x:c>
      <x:c r="H1078" s="701" t="s">
        <x:v>3603</x:v>
      </x:c>
      <x:c r="I1078" s="317" t="s">
        <x:v>6718</x:v>
      </x:c>
      <x:c r="J1078" s="701" t="s">
        <x:v>3915</x:v>
      </x:c>
      <x:c r="K1078" s="305">
        <x:v>45686</x:v>
      </x:c>
      <x:c r="L1078" s="305"/>
      <x:c r="M1078" s="305"/>
      <x:c r="N1078" s="305">
        <x:v>45686</x:v>
      </x:c>
      <x:c r="O1078" s="305"/>
      <x:c r="P1078" s="305"/>
      <x:c r="Q1078" s="305"/>
      <x:c r="R1078" s="305">
        <x:v>45686</x:v>
      </x:c>
      <x:c r="S1078" s="305"/>
      <x:c r="T1078" s="216"/>
    </x:row>
    <x:row r="1079" spans="1:20" s="273" customFormat="1" hidden="1" customHeight="1">
      <x:c r="A1079" s="345" t="s">
        <x:v>30</x:v>
      </x:c>
      <x:c r="B1079" s="484" t="s">
        <x:v>2616</x:v>
      </x:c>
      <x:c r="C1079" s="268" t="s">
        <x:v>197</x:v>
      </x:c>
      <x:c r="D1079" s="269">
        <x:f t="shared" si="116"/>
        <x:v>16247.6</x:v>
      </x:c>
      <x:c r="E1079" s="317" t="s">
        <x:v>193</x:v>
      </x:c>
      <x:c r="F1079" s="317" t="s">
        <x:v>3334</x:v>
      </x:c>
      <x:c r="G1079" s="701" t="s">
        <x:v>2077</x:v>
      </x:c>
      <x:c r="H1079" s="701" t="s">
        <x:v>2077</x:v>
      </x:c>
      <x:c r="I1079" s="500" t="s">
        <x:v>6720</x:v>
      </x:c>
      <x:c r="J1079" s="317" t="s">
        <x:v>3334</x:v>
      </x:c>
      <x:c r="K1079" s="305">
        <x:v>16247.6</x:v>
      </x:c>
      <x:c r="L1079" s="305"/>
      <x:c r="M1079" s="305"/>
      <x:c r="N1079" s="305">
        <x:v>16247.6</x:v>
      </x:c>
      <x:c r="O1079" s="305"/>
      <x:c r="P1079" s="305"/>
      <x:c r="Q1079" s="305"/>
      <x:c r="R1079" s="305">
        <x:v>16247.6</x:v>
      </x:c>
      <x:c r="S1079" s="305"/>
      <x:c r="T1079" s="216"/>
    </x:row>
    <x:row r="1080" spans="1:20" s="273" customFormat="1" hidden="1" customHeight="1">
      <x:c r="A1080" s="345" t="s">
        <x:v>30</x:v>
      </x:c>
      <x:c r="B1080" s="484" t="s">
        <x:v>7238</x:v>
      </x:c>
      <x:c r="C1080" s="268" t="s">
        <x:v>7193</x:v>
      </x:c>
      <x:c r="D1080" s="269">
        <x:f t="shared" si="116"/>
        <x:v>10937</x:v>
      </x:c>
      <x:c r="E1080" s="317" t="s">
        <x:v>2261</x:v>
      </x:c>
      <x:c r="F1080" s="317" t="s">
        <x:v>5809</x:v>
      </x:c>
      <x:c r="G1080" s="701" t="s">
        <x:v>5785</x:v>
      </x:c>
      <x:c r="H1080" s="317"/>
      <x:c r="I1080" s="317"/>
      <x:c r="J1080" s="317"/>
      <x:c r="K1080" s="305"/>
      <x:c r="L1080" s="305"/>
      <x:c r="M1080" s="305">
        <x:v>10937</x:v>
      </x:c>
      <x:c r="N1080" s="305"/>
      <x:c r="O1080" s="305">
        <x:v>10937</x:v>
      </x:c>
      <x:c r="P1080" s="305"/>
      <x:c r="Q1080" s="305">
        <x:v>10937</x:v>
      </x:c>
      <x:c r="R1080" s="305"/>
      <x:c r="S1080" s="305">
        <x:v>10937</x:v>
      </x:c>
      <x:c r="T1080" s="216"/>
    </x:row>
    <x:row r="1081" spans="1:20" s="273" customFormat="1" hidden="1" customHeight="1">
      <x:c r="A1081" s="345" t="s">
        <x:v>30</x:v>
      </x:c>
      <x:c r="B1081" s="484" t="s">
        <x:v>1390</x:v>
      </x:c>
      <x:c r="C1081" s="268" t="s">
        <x:v>181</x:v>
      </x:c>
      <x:c r="D1081" s="269">
        <x:f t="shared" si="116"/>
        <x:v>24077</x:v>
      </x:c>
      <x:c r="E1081" s="317" t="s">
        <x:v>193</x:v>
      </x:c>
      <x:c r="F1081" s="317" t="s">
        <x:v>3334</x:v>
      </x:c>
      <x:c r="G1081" s="701" t="s">
        <x:v>2077</x:v>
      </x:c>
      <x:c r="H1081" s="701" t="s">
        <x:v>2077</x:v>
      </x:c>
      <x:c r="I1081" s="500" t="s">
        <x:v>6720</x:v>
      </x:c>
      <x:c r="J1081" s="500" t="s">
        <x:v>196</x:v>
      </x:c>
      <x:c r="K1081" s="305">
        <x:v>24077</x:v>
      </x:c>
      <x:c r="L1081" s="305"/>
      <x:c r="M1081" s="305"/>
      <x:c r="N1081" s="305">
        <x:v>24077</x:v>
      </x:c>
      <x:c r="O1081" s="305"/>
      <x:c r="P1081" s="305"/>
      <x:c r="Q1081" s="305"/>
      <x:c r="R1081" s="305">
        <x:v>24077</x:v>
      </x:c>
      <x:c r="S1081" s="305"/>
      <x:c r="T1081" s="216"/>
    </x:row>
    <x:row r="1082" spans="1:20" s="273" customFormat="1" hidden="1" customHeight="1">
      <x:c r="A1082" s="345" t="s">
        <x:v>30</x:v>
      </x:c>
      <x:c r="B1082" s="484" t="s">
        <x:v>5109</x:v>
      </x:c>
      <x:c r="C1082" s="268" t="s">
        <x:v>190</x:v>
      </x:c>
      <x:c r="D1082" s="269">
        <x:f t="shared" si="116"/>
        <x:v>20529.099999999999</x:v>
      </x:c>
      <x:c r="E1082" s="317" t="s">
        <x:v>2255</x:v>
      </x:c>
      <x:c r="F1082" s="317" t="s">
        <x:v>187</x:v>
      </x:c>
      <x:c r="G1082" s="701" t="s">
        <x:v>3626</x:v>
      </x:c>
      <x:c r="H1082" s="701" t="s">
        <x:v>3626</x:v>
      </x:c>
      <x:c r="I1082" s="317" t="s">
        <x:v>6741</x:v>
      </x:c>
      <x:c r="J1082" s="701" t="s">
        <x:v>4146</x:v>
      </x:c>
      <x:c r="K1082" s="305">
        <x:v>20529.099999999999</x:v>
      </x:c>
      <x:c r="L1082" s="305"/>
      <x:c r="M1082" s="305"/>
      <x:c r="N1082" s="305">
        <x:v>20529.099999999999</x:v>
      </x:c>
      <x:c r="O1082" s="305"/>
      <x:c r="P1082" s="305"/>
      <x:c r="Q1082" s="305"/>
      <x:c r="R1082" s="305">
        <x:v>20529.099999999999</x:v>
      </x:c>
      <x:c r="S1082" s="305"/>
      <x:c r="T1082" s="216"/>
    </x:row>
    <x:row r="1083" spans="1:20" s="273" customFormat="1" hidden="1" customHeight="1">
      <x:c r="A1083" s="345" t="s">
        <x:v>30</x:v>
      </x:c>
      <x:c r="B1083" s="484" t="s">
        <x:v>5121</x:v>
      </x:c>
      <x:c r="C1083" s="268" t="s">
        <x:v>4792</x:v>
      </x:c>
      <x:c r="D1083" s="269">
        <x:f t="shared" si="116"/>
        <x:v>12502</x:v>
      </x:c>
      <x:c r="E1083" s="317" t="s">
        <x:v>2097</x:v>
      </x:c>
      <x:c r="F1083" s="317" t="s">
        <x:v>2238</x:v>
      </x:c>
      <x:c r="G1083" s="701" t="s">
        <x:v>2097</x:v>
      </x:c>
      <x:c r="H1083" s="701" t="s">
        <x:v>2081</x:v>
      </x:c>
      <x:c r="I1083" s="317" t="s">
        <x:v>6727</x:v>
      </x:c>
      <x:c r="J1083" s="701" t="s">
        <x:v>228</x:v>
      </x:c>
      <x:c r="K1083" s="305">
        <x:v>12502</x:v>
      </x:c>
      <x:c r="L1083" s="305"/>
      <x:c r="M1083" s="305"/>
      <x:c r="N1083" s="305">
        <x:v>12502</x:v>
      </x:c>
      <x:c r="O1083" s="305"/>
      <x:c r="P1083" s="305"/>
      <x:c r="Q1083" s="305"/>
      <x:c r="R1083" s="305">
        <x:v>12502</x:v>
      </x:c>
      <x:c r="S1083" s="305"/>
      <x:c r="T1083" s="216"/>
    </x:row>
    <x:row r="1084" spans="1:20" s="273" customFormat="1" hidden="1" customHeight="1">
      <x:c r="A1084" s="345" t="s">
        <x:v>30</x:v>
      </x:c>
      <x:c r="B1084" s="484" t="s">
        <x:v>5072</x:v>
      </x:c>
      <x:c r="C1084" s="268" t="s">
        <x:v>3335</x:v>
      </x:c>
      <x:c r="D1084" s="269">
        <x:f t="shared" si="116"/>
        <x:v>15020</x:v>
      </x:c>
      <x:c r="E1084" s="317" t="s">
        <x:v>7520</x:v>
      </x:c>
      <x:c r="F1084" s="317" t="s">
        <x:v>3304</x:v>
      </x:c>
      <x:c r="G1084" s="701" t="s">
        <x:v>3276</x:v>
      </x:c>
      <x:c r="H1084" s="701" t="s">
        <x:v>3907</x:v>
      </x:c>
      <x:c r="I1084" s="317">
        <x:v>2007.05</x:v>
      </x:c>
      <x:c r="J1084" s="701" t="s">
        <x:v>3673</x:v>
      </x:c>
      <x:c r="K1084" s="305">
        <x:v>15020</x:v>
      </x:c>
      <x:c r="L1084" s="305"/>
      <x:c r="M1084" s="305"/>
      <x:c r="N1084" s="305">
        <x:v>15020</x:v>
      </x:c>
      <x:c r="O1084" s="305"/>
      <x:c r="P1084" s="305"/>
      <x:c r="Q1084" s="305"/>
      <x:c r="R1084" s="305">
        <x:v>15020</x:v>
      </x:c>
      <x:c r="S1084" s="305"/>
      <x:c r="T1084" s="216"/>
    </x:row>
    <x:row r="1085" spans="1:20" s="273" customFormat="1" hidden="1" customHeight="1">
      <x:c r="A1085" s="345" t="s">
        <x:v>30</x:v>
      </x:c>
      <x:c r="B1085" s="484" t="s">
        <x:v>7255</x:v>
      </x:c>
      <x:c r="C1085" s="268" t="s">
        <x:v>7216</x:v>
      </x:c>
      <x:c r="D1085" s="269">
        <x:f t="shared" si="116"/>
        <x:v>18075.099999999999</x:v>
      </x:c>
      <x:c r="E1085" s="317" t="s">
        <x:v>436</x:v>
      </x:c>
      <x:c r="F1085" s="317" t="s">
        <x:v>2100</x:v>
      </x:c>
      <x:c r="G1085" s="701" t="s">
        <x:v>195</x:v>
      </x:c>
      <x:c r="H1085" s="701" t="s">
        <x:v>195</x:v>
      </x:c>
      <x:c r="I1085" s="317" t="s">
        <x:v>6724</x:v>
      </x:c>
      <x:c r="J1085" s="701" t="s">
        <x:v>2128</x:v>
      </x:c>
      <x:c r="K1085" s="305">
        <x:v>18075.099999999999</x:v>
      </x:c>
      <x:c r="L1085" s="305"/>
      <x:c r="M1085" s="305"/>
      <x:c r="N1085" s="305">
        <x:v>18075.099999999999</x:v>
      </x:c>
      <x:c r="O1085" s="305"/>
      <x:c r="P1085" s="305"/>
      <x:c r="Q1085" s="305"/>
      <x:c r="R1085" s="305">
        <x:v>18075.099999999999</x:v>
      </x:c>
      <x:c r="S1085" s="305"/>
      <x:c r="T1085" s="216"/>
    </x:row>
    <x:row r="1086" spans="1:20" s="273" customFormat="1" hidden="1" customHeight="1">
      <x:c r="A1086" s="345" t="s">
        <x:v>30</x:v>
      </x:c>
      <x:c r="B1086" s="484" t="s">
        <x:v>340</x:v>
      </x:c>
      <x:c r="C1086" s="268" t="s">
        <x:v>7202</x:v>
      </x:c>
      <x:c r="D1086" s="269">
        <x:f t="shared" si="116"/>
        <x:v>10111.4</x:v>
      </x:c>
      <x:c r="E1086" s="317" t="s">
        <x:v>7246</x:v>
      </x:c>
      <x:c r="F1086" s="317" t="s">
        <x:v>7230</x:v>
      </x:c>
      <x:c r="G1086" s="701" t="s">
        <x:v>2095</x:v>
      </x:c>
      <x:c r="H1086" s="317"/>
      <x:c r="I1086" s="317"/>
      <x:c r="J1086" s="701" t="s">
        <x:v>2095</x:v>
      </x:c>
      <x:c r="K1086" s="305">
        <x:v>10111.4</x:v>
      </x:c>
      <x:c r="L1086" s="305"/>
      <x:c r="M1086" s="305"/>
      <x:c r="N1086" s="305">
        <x:v>10111.4</x:v>
      </x:c>
      <x:c r="O1086" s="305"/>
      <x:c r="P1086" s="305"/>
      <x:c r="Q1086" s="305"/>
      <x:c r="R1086" s="305">
        <x:v>10111.4</x:v>
      </x:c>
      <x:c r="S1086" s="305"/>
      <x:c r="T1086" s="216"/>
    </x:row>
    <x:row r="1087" spans="1:20" s="273" customFormat="1" hidden="1" customHeight="1">
      <x:c r="A1087" s="345" t="s">
        <x:v>30</x:v>
      </x:c>
      <x:c r="B1087" s="484" t="s">
        <x:v>5093</x:v>
      </x:c>
      <x:c r="C1087" s="268" t="s">
        <x:v>184</x:v>
      </x:c>
      <x:c r="D1087" s="269">
        <x:f t="shared" si="116"/>
        <x:v>11500.6</x:v>
      </x:c>
      <x:c r="E1087" s="317" t="s">
        <x:v>2097</x:v>
      </x:c>
      <x:c r="F1087" s="317" t="s">
        <x:v>2238</x:v>
      </x:c>
      <x:c r="G1087" s="701" t="s">
        <x:v>2097</x:v>
      </x:c>
      <x:c r="H1087" s="701" t="s">
        <x:v>2081</x:v>
      </x:c>
      <x:c r="I1087" s="317" t="s">
        <x:v>6727</x:v>
      </x:c>
      <x:c r="J1087" s="701" t="s">
        <x:v>2101</x:v>
      </x:c>
      <x:c r="K1087" s="305">
        <x:v>11500.6</x:v>
      </x:c>
      <x:c r="L1087" s="305"/>
      <x:c r="M1087" s="305"/>
      <x:c r="N1087" s="305">
        <x:v>11500.6</x:v>
      </x:c>
      <x:c r="O1087" s="305"/>
      <x:c r="P1087" s="305"/>
      <x:c r="Q1087" s="305"/>
      <x:c r="R1087" s="305">
        <x:v>11500.6</x:v>
      </x:c>
      <x:c r="S1087" s="305"/>
      <x:c r="T1087" s="216"/>
    </x:row>
    <x:row r="1088" spans="1:20" s="273" customFormat="1" hidden="1" customHeight="1">
      <x:c r="A1088" s="345" t="s">
        <x:v>30</x:v>
      </x:c>
      <x:c r="B1088" s="576" t="s">
        <x:v>1431</x:v>
      </x:c>
      <x:c r="C1088" s="268" t="s">
        <x:v>3069</x:v>
      </x:c>
      <x:c r="D1088" s="269">
        <x:v>61479</x:v>
      </x:c>
      <x:c r="E1088" s="317" t="s">
        <x:v>3619</x:v>
      </x:c>
      <x:c r="F1088" s="317" t="s">
        <x:v>4277</x:v>
      </x:c>
      <x:c r="G1088" s="701" t="s">
        <x:v>7317</x:v>
      </x:c>
      <x:c r="H1088" s="701" t="s">
        <x:v>3709</x:v>
      </x:c>
      <x:c r="I1088" s="317"/>
      <x:c r="J1088" s="701" t="s">
        <x:v>3685</x:v>
      </x:c>
      <x:c r="K1088" s="305">
        <x:v>61479</x:v>
      </x:c>
      <x:c r="L1088" s="305"/>
      <x:c r="M1088" s="305"/>
      <x:c r="N1088" s="305">
        <x:v>44301</x:v>
      </x:c>
      <x:c r="O1088" s="305">
        <x:v>17178</x:v>
      </x:c>
      <x:c r="P1088" s="305">
        <x:v>4904</x:v>
      </x:c>
      <x:c r="Q1088" s="305">
        <x:v>764</x:v>
      </x:c>
      <x:c r="R1088" s="305">
        <x:v>60715</x:v>
      </x:c>
      <x:c r="S1088" s="305">
        <x:v>764</x:v>
      </x:c>
      <x:c r="T1088" s="216" t="s">
        <x:v>7026</x:v>
      </x:c>
    </x:row>
    <x:row r="1089" spans="1:20" s="273" customFormat="1" hidden="1" customHeight="1">
      <x:c r="A1089" s="345" t="s">
        <x:v>30</x:v>
      </x:c>
      <x:c r="B1089" s="484" t="s">
        <x:v>2444</x:v>
      </x:c>
      <x:c r="C1089" s="268" t="s">
        <x:v>2078</x:v>
      </x:c>
      <x:c r="D1089" s="269">
        <x:f t="shared" ref="D1089:D1102" si="117">IF(SUM(K1089:M1089)=SUM(N1089:O1089),SUM(K1089:M1089),"오답")</x:f>
        <x:v>13942</x:v>
      </x:c>
      <x:c r="E1089" s="317" t="s">
        <x:v>2092</x:v>
      </x:c>
      <x:c r="F1089" s="317" t="s">
        <x:v>2092</x:v>
      </x:c>
      <x:c r="G1089" s="317"/>
      <x:c r="H1089" s="317"/>
      <x:c r="I1089" s="317"/>
      <x:c r="J1089" s="317"/>
      <x:c r="K1089" s="305"/>
      <x:c r="L1089" s="305"/>
      <x:c r="M1089" s="305">
        <x:v>13942</x:v>
      </x:c>
      <x:c r="N1089" s="305"/>
      <x:c r="O1089" s="305">
        <x:v>13942</x:v>
      </x:c>
      <x:c r="P1089" s="305"/>
      <x:c r="Q1089" s="305">
        <x:v>13942</x:v>
      </x:c>
      <x:c r="R1089" s="305"/>
      <x:c r="S1089" s="305">
        <x:v>13942</x:v>
      </x:c>
      <x:c r="T1089" s="218" t="s">
        <x:v>7009</x:v>
      </x:c>
    </x:row>
    <x:row r="1090" spans="1:20" s="273" customFormat="1" hidden="1" customHeight="1">
      <x:c r="A1090" s="345" t="s">
        <x:v>30</x:v>
      </x:c>
      <x:c r="B1090" s="484" t="s">
        <x:v>5102</x:v>
      </x:c>
      <x:c r="C1090" s="268" t="s">
        <x:v>2087</x:v>
      </x:c>
      <x:c r="D1090" s="269">
        <x:f t="shared" si="117"/>
        <x:v>10985.5</x:v>
      </x:c>
      <x:c r="E1090" s="317" t="s">
        <x:v>2295</x:v>
      </x:c>
      <x:c r="F1090" s="317" t="s">
        <x:v>2238</x:v>
      </x:c>
      <x:c r="G1090" s="701" t="s">
        <x:v>2093</x:v>
      </x:c>
      <x:c r="H1090" s="701" t="s">
        <x:v>2093</x:v>
      </x:c>
      <x:c r="I1090" s="317" t="s">
        <x:v>6727</x:v>
      </x:c>
      <x:c r="J1090" s="317" t="s">
        <x:v>2238</x:v>
      </x:c>
      <x:c r="K1090" s="305">
        <x:v>10985.5</x:v>
      </x:c>
      <x:c r="L1090" s="305"/>
      <x:c r="M1090" s="305"/>
      <x:c r="N1090" s="305">
        <x:v>10985.5</x:v>
      </x:c>
      <x:c r="O1090" s="305"/>
      <x:c r="P1090" s="305"/>
      <x:c r="Q1090" s="305"/>
      <x:c r="R1090" s="305">
        <x:v>10985.5</x:v>
      </x:c>
      <x:c r="S1090" s="305"/>
      <x:c r="T1090" s="216"/>
    </x:row>
    <x:row r="1091" spans="1:20" s="273" customFormat="1" hidden="1" customHeight="1">
      <x:c r="A1091" s="345" t="s">
        <x:v>30</x:v>
      </x:c>
      <x:c r="B1091" s="484" t="s">
        <x:v>345</x:v>
      </x:c>
      <x:c r="C1091" s="268" t="s">
        <x:v>3616</x:v>
      </x:c>
      <x:c r="D1091" s="269">
        <x:f t="shared" si="117"/>
        <x:v>12198.9</x:v>
      </x:c>
      <x:c r="E1091" s="317" t="s">
        <x:v>193</x:v>
      </x:c>
      <x:c r="F1091" s="317" t="s">
        <x:v>3334</x:v>
      </x:c>
      <x:c r="G1091" s="701" t="s">
        <x:v>2077</x:v>
      </x:c>
      <x:c r="H1091" s="701" t="s">
        <x:v>2077</x:v>
      </x:c>
      <x:c r="I1091" s="317"/>
      <x:c r="J1091" s="317" t="s">
        <x:v>3334</x:v>
      </x:c>
      <x:c r="K1091" s="305">
        <x:v>12198.9</x:v>
      </x:c>
      <x:c r="L1091" s="305"/>
      <x:c r="M1091" s="305"/>
      <x:c r="N1091" s="305">
        <x:v>12198.9</x:v>
      </x:c>
      <x:c r="O1091" s="305"/>
      <x:c r="P1091" s="305"/>
      <x:c r="Q1091" s="305"/>
      <x:c r="R1091" s="305">
        <x:v>12198.9</x:v>
      </x:c>
      <x:c r="S1091" s="305"/>
      <x:c r="T1091" s="216"/>
    </x:row>
    <x:row r="1092" spans="1:20" s="273" customFormat="1" hidden="1" customHeight="1">
      <x:c r="A1092" s="345" t="s">
        <x:v>30</x:v>
      </x:c>
      <x:c r="B1092" s="484" t="s">
        <x:v>7239</x:v>
      </x:c>
      <x:c r="C1092" s="268" t="s">
        <x:v>7267</x:v>
      </x:c>
      <x:c r="D1092" s="269">
        <x:f t="shared" si="117"/>
        <x:v>28426.599999999999</x:v>
      </x:c>
      <x:c r="E1092" s="317" t="s">
        <x:v>436</x:v>
      </x:c>
      <x:c r="F1092" s="317" t="s">
        <x:v>2100</x:v>
      </x:c>
      <x:c r="G1092" s="701" t="s">
        <x:v>195</x:v>
      </x:c>
      <x:c r="H1092" s="701" t="s">
        <x:v>195</x:v>
      </x:c>
      <x:c r="I1092" s="317" t="s">
        <x:v>6724</x:v>
      </x:c>
      <x:c r="J1092" s="701" t="s">
        <x:v>2128</x:v>
      </x:c>
      <x:c r="K1092" s="305">
        <x:v>28426.599999999999</x:v>
      </x:c>
      <x:c r="L1092" s="305"/>
      <x:c r="M1092" s="305"/>
      <x:c r="N1092" s="305">
        <x:v>28426.599999999999</x:v>
      </x:c>
      <x:c r="O1092" s="305"/>
      <x:c r="P1092" s="305"/>
      <x:c r="Q1092" s="305"/>
      <x:c r="R1092" s="305">
        <x:v>28426.599999999999</x:v>
      </x:c>
      <x:c r="S1092" s="305"/>
      <x:c r="T1092" s="216"/>
    </x:row>
    <x:row r="1093" spans="1:20" s="273" customFormat="1" hidden="1" customHeight="1">
      <x:c r="A1093" s="345" t="s">
        <x:v>30</x:v>
      </x:c>
      <x:c r="B1093" s="484" t="s">
        <x:v>5092</x:v>
      </x:c>
      <x:c r="C1093" s="268" t="s">
        <x:v>415</x:v>
      </x:c>
      <x:c r="D1093" s="269">
        <x:f t="shared" si="117"/>
        <x:v>15914.5</x:v>
      </x:c>
      <x:c r="E1093" s="317" t="s">
        <x:v>2255</x:v>
      </x:c>
      <x:c r="F1093" s="317" t="s">
        <x:v>187</x:v>
      </x:c>
      <x:c r="G1093" s="701" t="s">
        <x:v>3626</x:v>
      </x:c>
      <x:c r="H1093" s="701" t="s">
        <x:v>3626</x:v>
      </x:c>
      <x:c r="I1093" s="317" t="s">
        <x:v>6741</x:v>
      </x:c>
      <x:c r="J1093" s="701" t="s">
        <x:v>3601</x:v>
      </x:c>
      <x:c r="K1093" s="305">
        <x:v>15914.5</x:v>
      </x:c>
      <x:c r="L1093" s="305"/>
      <x:c r="M1093" s="305"/>
      <x:c r="N1093" s="305">
        <x:v>15914.5</x:v>
      </x:c>
      <x:c r="O1093" s="305"/>
      <x:c r="P1093" s="305"/>
      <x:c r="Q1093" s="305"/>
      <x:c r="R1093" s="305">
        <x:v>15914.5</x:v>
      </x:c>
      <x:c r="S1093" s="305"/>
      <x:c r="T1093" s="216"/>
    </x:row>
    <x:row r="1094" spans="1:20" s="273" customFormat="1" hidden="1" customHeight="1">
      <x:c r="A1094" s="345" t="s">
        <x:v>30</x:v>
      </x:c>
      <x:c r="B1094" s="700" t="s">
        <x:v>1514</x:v>
      </x:c>
      <x:c r="C1094" s="268" t="s">
        <x:v>7233</x:v>
      </x:c>
      <x:c r="D1094" s="269">
        <x:f t="shared" si="117"/>
        <x:v>13965</x:v>
      </x:c>
      <x:c r="E1094" s="317" t="s">
        <x:v>2254</x:v>
      </x:c>
      <x:c r="F1094" s="317"/>
      <x:c r="G1094" s="701" t="s">
        <x:v>4333</x:v>
      </x:c>
      <x:c r="H1094" s="317"/>
      <x:c r="I1094" s="317"/>
      <x:c r="J1094" s="317" t="s">
        <x:v>4333</x:v>
      </x:c>
      <x:c r="K1094" s="305">
        <x:v>13965</x:v>
      </x:c>
      <x:c r="L1094" s="305"/>
      <x:c r="M1094" s="305"/>
      <x:c r="N1094" s="305"/>
      <x:c r="O1094" s="305">
        <x:v>13965</x:v>
      </x:c>
      <x:c r="P1094" s="305"/>
      <x:c r="Q1094" s="305">
        <x:v>13965</x:v>
      </x:c>
      <x:c r="R1094" s="305"/>
      <x:c r="S1094" s="305">
        <x:v>13965</x:v>
      </x:c>
      <x:c r="T1094" s="216"/>
    </x:row>
    <x:row r="1095" spans="1:20" s="273" customFormat="1" hidden="1" customHeight="1">
      <x:c r="A1095" s="345" t="s">
        <x:v>30</x:v>
      </x:c>
      <x:c r="B1095" s="484" t="s">
        <x:v>5088</x:v>
      </x:c>
      <x:c r="C1095" s="268" t="s">
        <x:v>2418</x:v>
      </x:c>
      <x:c r="D1095" s="269">
        <x:f t="shared" si="117"/>
        <x:v>10105.4</x:v>
      </x:c>
      <x:c r="E1095" s="317" t="s">
        <x:v>2097</x:v>
      </x:c>
      <x:c r="F1095" s="317" t="s">
        <x:v>2238</x:v>
      </x:c>
      <x:c r="G1095" s="701" t="s">
        <x:v>2097</x:v>
      </x:c>
      <x:c r="H1095" s="701" t="s">
        <x:v>2081</x:v>
      </x:c>
      <x:c r="I1095" s="317" t="s">
        <x:v>6727</x:v>
      </x:c>
      <x:c r="J1095" s="317" t="s">
        <x:v>2238</x:v>
      </x:c>
      <x:c r="K1095" s="305">
        <x:v>10105.4</x:v>
      </x:c>
      <x:c r="L1095" s="305"/>
      <x:c r="M1095" s="305"/>
      <x:c r="N1095" s="305">
        <x:v>10105.4</x:v>
      </x:c>
      <x:c r="O1095" s="305"/>
      <x:c r="P1095" s="305"/>
      <x:c r="Q1095" s="305"/>
      <x:c r="R1095" s="305">
        <x:v>10105.4</x:v>
      </x:c>
      <x:c r="S1095" s="305"/>
      <x:c r="T1095" s="216"/>
    </x:row>
    <x:row r="1096" spans="1:20" s="273" customFormat="1" hidden="1" customHeight="1">
      <x:c r="A1096" s="345" t="s">
        <x:v>30</x:v>
      </x:c>
      <x:c r="B1096" s="484" t="s">
        <x:v>7199</x:v>
      </x:c>
      <x:c r="C1096" s="268" t="s">
        <x:v>4329</x:v>
      </x:c>
      <x:c r="D1096" s="269">
        <x:f t="shared" si="117"/>
        <x:v>20353.400000000001</x:v>
      </x:c>
      <x:c r="E1096" s="317" t="s">
        <x:v>436</x:v>
      </x:c>
      <x:c r="F1096" s="317" t="s">
        <x:v>2100</x:v>
      </x:c>
      <x:c r="G1096" s="701" t="s">
        <x:v>195</x:v>
      </x:c>
      <x:c r="H1096" s="701" t="s">
        <x:v>195</x:v>
      </x:c>
      <x:c r="I1096" s="317" t="s">
        <x:v>6724</x:v>
      </x:c>
      <x:c r="J1096" s="701" t="s">
        <x:v>7232</x:v>
      </x:c>
      <x:c r="K1096" s="305">
        <x:v>20353.400000000001</x:v>
      </x:c>
      <x:c r="L1096" s="305"/>
      <x:c r="M1096" s="305"/>
      <x:c r="N1096" s="305">
        <x:v>20353.400000000001</x:v>
      </x:c>
      <x:c r="O1096" s="305"/>
      <x:c r="P1096" s="305"/>
      <x:c r="Q1096" s="305"/>
      <x:c r="R1096" s="305">
        <x:v>20353.400000000001</x:v>
      </x:c>
      <x:c r="S1096" s="305"/>
      <x:c r="T1096" s="216"/>
    </x:row>
    <x:row r="1097" spans="1:20" s="273" customFormat="1" hidden="1" customHeight="1">
      <x:c r="A1097" s="345" t="s">
        <x:v>30</x:v>
      </x:c>
      <x:c r="B1097" s="484" t="s">
        <x:v>5123</x:v>
      </x:c>
      <x:c r="C1097" s="268" t="s">
        <x:v>3910</x:v>
      </x:c>
      <x:c r="D1097" s="269">
        <x:f t="shared" si="117"/>
        <x:v>58594.599999999999</x:v>
      </x:c>
      <x:c r="E1097" s="317" t="s">
        <x:v>3971</x:v>
      </x:c>
      <x:c r="F1097" s="317" t="s">
        <x:v>179</x:v>
      </x:c>
      <x:c r="G1097" s="317" t="s">
        <x:v>3971</x:v>
      </x:c>
      <x:c r="H1097" s="701" t="s">
        <x:v>3330</x:v>
      </x:c>
      <x:c r="I1097" s="317"/>
      <x:c r="J1097" s="701" t="s">
        <x:v>3321</x:v>
      </x:c>
      <x:c r="K1097" s="305">
        <x:v>58594.599999999999</x:v>
      </x:c>
      <x:c r="L1097" s="305"/>
      <x:c r="M1097" s="305"/>
      <x:c r="N1097" s="305">
        <x:v>58594.599999999999</x:v>
      </x:c>
      <x:c r="O1097" s="305"/>
      <x:c r="P1097" s="305"/>
      <x:c r="Q1097" s="305"/>
      <x:c r="R1097" s="305">
        <x:v>58594.599999999999</x:v>
      </x:c>
      <x:c r="S1097" s="305"/>
      <x:c r="T1097" s="216"/>
    </x:row>
    <x:row r="1098" spans="1:20" s="273" customFormat="1" hidden="1" customHeight="1">
      <x:c r="A1098" s="345" t="s">
        <x:v>30</x:v>
      </x:c>
      <x:c r="B1098" s="484" t="s">
        <x:v>7210</x:v>
      </x:c>
      <x:c r="C1098" s="268" t="s">
        <x:v>7247</x:v>
      </x:c>
      <x:c r="D1098" s="269">
        <x:f t="shared" si="117"/>
        <x:v>10522.9</x:v>
      </x:c>
      <x:c r="E1098" s="317" t="s">
        <x:v>2056</x:v>
      </x:c>
      <x:c r="F1098" s="317" t="s">
        <x:v>2271</x:v>
      </x:c>
      <x:c r="G1098" s="701" t="s">
        <x:v>2089</x:v>
      </x:c>
      <x:c r="H1098" s="701" t="s">
        <x:v>2089</x:v>
      </x:c>
      <x:c r="I1098" s="317" t="s">
        <x:v>6724</x:v>
      </x:c>
      <x:c r="J1098" s="317" t="s">
        <x:v>2271</x:v>
      </x:c>
      <x:c r="K1098" s="305">
        <x:v>10522.9</x:v>
      </x:c>
      <x:c r="L1098" s="305"/>
      <x:c r="M1098" s="305"/>
      <x:c r="N1098" s="305">
        <x:v>10522.9</x:v>
      </x:c>
      <x:c r="O1098" s="305"/>
      <x:c r="P1098" s="305"/>
      <x:c r="Q1098" s="305"/>
      <x:c r="R1098" s="305">
        <x:v>10522.9</x:v>
      </x:c>
      <x:c r="S1098" s="305"/>
      <x:c r="T1098" s="216"/>
    </x:row>
    <x:row r="1099" spans="1:20" s="273" customFormat="1" hidden="1" customHeight="1">
      <x:c r="A1099" s="345" t="s">
        <x:v>30</x:v>
      </x:c>
      <x:c r="B1099" s="484" t="s">
        <x:v>2454</x:v>
      </x:c>
      <x:c r="C1099" s="268" t="s">
        <x:v>7283</x:v>
      </x:c>
      <x:c r="D1099" s="269">
        <x:f t="shared" si="117"/>
        <x:v>1694</x:v>
      </x:c>
      <x:c r="E1099" s="317" t="s">
        <x:v>193</x:v>
      </x:c>
      <x:c r="F1099" s="317" t="s">
        <x:v>5433</x:v>
      </x:c>
      <x:c r="G1099" s="701" t="s">
        <x:v>3854</x:v>
      </x:c>
      <x:c r="H1099" s="701" t="s">
        <x:v>5717</x:v>
      </x:c>
      <x:c r="I1099" s="317" t="s">
        <x:v>6728</x:v>
      </x:c>
      <x:c r="J1099" s="317" t="s">
        <x:v>3854</x:v>
      </x:c>
      <x:c r="K1099" s="269">
        <x:v>1694</x:v>
      </x:c>
      <x:c r="L1099" s="305"/>
      <x:c r="M1099" s="305"/>
      <x:c r="N1099" s="269">
        <x:v>1694</x:v>
      </x:c>
      <x:c r="O1099" s="305"/>
      <x:c r="P1099" s="305"/>
      <x:c r="Q1099" s="305"/>
      <x:c r="R1099" s="269">
        <x:v>1694</x:v>
      </x:c>
      <x:c r="S1099" s="305"/>
      <x:c r="T1099" s="216"/>
    </x:row>
    <x:row r="1100" spans="1:20" s="273" customFormat="1" hidden="1" customHeight="1">
      <x:c r="A1100" s="345" t="s">
        <x:v>30</x:v>
      </x:c>
      <x:c r="B1100" s="484" t="s">
        <x:v>5113</x:v>
      </x:c>
      <x:c r="C1100" s="268" t="s">
        <x:v>3945</x:v>
      </x:c>
      <x:c r="D1100" s="269">
        <x:f t="shared" si="117"/>
        <x:v>15587.4</x:v>
      </x:c>
      <x:c r="E1100" s="317" t="s">
        <x:v>2295</x:v>
      </x:c>
      <x:c r="F1100" s="317" t="s">
        <x:v>2238</x:v>
      </x:c>
      <x:c r="G1100" s="701" t="s">
        <x:v>2093</x:v>
      </x:c>
      <x:c r="H1100" s="701" t="s">
        <x:v>2093</x:v>
      </x:c>
      <x:c r="I1100" s="317" t="s">
        <x:v>6727</x:v>
      </x:c>
      <x:c r="J1100" s="718" t="s">
        <x:v>5795</x:v>
      </x:c>
      <x:c r="K1100" s="305">
        <x:v>15587.4</x:v>
      </x:c>
      <x:c r="L1100" s="305"/>
      <x:c r="M1100" s="305"/>
      <x:c r="N1100" s="305">
        <x:v>15587.4</x:v>
      </x:c>
      <x:c r="O1100" s="305"/>
      <x:c r="P1100" s="305"/>
      <x:c r="Q1100" s="305"/>
      <x:c r="R1100" s="305">
        <x:v>15587.4</x:v>
      </x:c>
      <x:c r="S1100" s="305"/>
      <x:c r="T1100" s="216"/>
    </x:row>
    <x:row r="1101" spans="1:20" s="273" customFormat="1" hidden="1" customHeight="1">
      <x:c r="A1101" s="345" t="s">
        <x:v>30</x:v>
      </x:c>
      <x:c r="B1101" s="484" t="s">
        <x:v>7249</x:v>
      </x:c>
      <x:c r="C1101" s="268" t="s">
        <x:v>5133</x:v>
      </x:c>
      <x:c r="D1101" s="269">
        <x:f t="shared" si="117"/>
        <x:v>22208.700000000001</x:v>
      </x:c>
      <x:c r="E1101" s="317" t="s">
        <x:v>2056</x:v>
      </x:c>
      <x:c r="F1101" s="317" t="s">
        <x:v>7245</x:v>
      </x:c>
      <x:c r="G1101" s="701" t="s">
        <x:v>2089</x:v>
      </x:c>
      <x:c r="H1101" s="701" t="s">
        <x:v>2089</x:v>
      </x:c>
      <x:c r="I1101" s="317" t="s">
        <x:v>6099</x:v>
      </x:c>
      <x:c r="J1101" s="769" t="s">
        <x:v>5758</x:v>
      </x:c>
      <x:c r="K1101" s="305">
        <x:v>22208.700000000001</x:v>
      </x:c>
      <x:c r="L1101" s="305"/>
      <x:c r="M1101" s="305"/>
      <x:c r="N1101" s="305">
        <x:v>22208.700000000001</x:v>
      </x:c>
      <x:c r="O1101" s="305"/>
      <x:c r="P1101" s="305"/>
      <x:c r="Q1101" s="305"/>
      <x:c r="R1101" s="305">
        <x:v>22208.700000000001</x:v>
      </x:c>
      <x:c r="S1101" s="305"/>
      <x:c r="T1101" s="216"/>
    </x:row>
    <x:row r="1102" spans="1:20" s="273" customFormat="1" hidden="1" customHeight="1">
      <x:c r="A1102" s="345" t="s">
        <x:v>30</x:v>
      </x:c>
      <x:c r="B1102" s="576" t="s">
        <x:v>1405</x:v>
      </x:c>
      <x:c r="C1102" s="268" t="s">
        <x:v>3653</x:v>
      </x:c>
      <x:c r="D1102" s="269">
        <x:f t="shared" si="117"/>
        <x:v>66242</x:v>
      </x:c>
      <x:c r="E1102" s="317" t="s">
        <x:v>3619</x:v>
      </x:c>
      <x:c r="F1102" s="317" t="s">
        <x:v>4277</x:v>
      </x:c>
      <x:c r="G1102" s="701" t="s">
        <x:v>3382</x:v>
      </x:c>
      <x:c r="H1102" s="701" t="s">
        <x:v>3679</x:v>
      </x:c>
      <x:c r="I1102" s="317"/>
      <x:c r="J1102" s="701" t="s">
        <x:v>3103</x:v>
      </x:c>
      <x:c r="K1102" s="305">
        <x:v>17300</x:v>
      </x:c>
      <x:c r="L1102" s="305"/>
      <x:c r="M1102" s="305">
        <x:f>56626-7684</x:f>
        <x:v>48942</x:v>
      </x:c>
      <x:c r="N1102" s="305">
        <x:v>7300</x:v>
      </x:c>
      <x:c r="O1102" s="305">
        <x:f>38990+Q1102</x:f>
        <x:v>58942</x:v>
      </x:c>
      <x:c r="P1102" s="305"/>
      <x:c r="Q1102" s="305">
        <x:v>19952</x:v>
      </x:c>
      <x:c r="R1102" s="305">
        <x:v>46290</x:v>
      </x:c>
      <x:c r="S1102" s="305">
        <x:v>19952</x:v>
      </x:c>
      <x:c r="T1102" s="216" t="s">
        <x:v>7026</x:v>
      </x:c>
    </x:row>
    <x:row r="1103" spans="1:20" ht="69.950000000000003" hidden="1" customHeight="1">
      <x:c r="A1103" s="1010" t="s">
        <x:v>25</x:v>
      </x:c>
      <x:c r="B1103" s="979" t="s">
        <x:v>42</x:v>
      </x:c>
      <x:c r="C1103" s="587" t="s">
        <x:v>2720</x:v>
      </x:c>
      <x:c r="D1103" s="683">
        <x:f>SUM(D$1105:D$1118)</x:f>
        <x:v>339872.40000000002</x:v>
      </x:c>
      <x:c r="E1103" s="286"/>
      <x:c r="F1103" s="286"/>
      <x:c r="G1103" s="286"/>
      <x:c r="H1103" s="286"/>
      <x:c r="I1103" s="286"/>
      <x:c r="J1103" s="286"/>
      <x:c r="K1103" s="683">
        <x:f>SUM(K$1105:K$1118)</x:f>
        <x:v>14509</x:v>
      </x:c>
      <x:c r="L1103" s="683">
        <x:f t="shared" ref="L1103:S1103" si="118">SUM(L$1105:L$1118)</x:f>
        <x:v>172069.60000000001</x:v>
      </x:c>
      <x:c r="M1103" s="683">
        <x:f t="shared" si="118"/>
        <x:v>153293.79999999999</x:v>
      </x:c>
      <x:c r="N1103" s="683">
        <x:f t="shared" si="118"/>
        <x:v>276644.09999999998</x:v>
      </x:c>
      <x:c r="O1103" s="683">
        <x:f t="shared" si="118"/>
        <x:v>63228.300000000003</x:v>
      </x:c>
      <x:c r="P1103" s="683">
        <x:f t="shared" si="118"/>
        <x:v>11220</x:v>
      </x:c>
      <x:c r="Q1103" s="683">
        <x:f t="shared" si="118"/>
        <x:v>25747.299999999999</x:v>
      </x:c>
      <x:c r="R1103" s="683">
        <x:f t="shared" si="118"/>
        <x:v>314125.09999999998</x:v>
      </x:c>
      <x:c r="S1103" s="683">
        <x:f t="shared" si="118"/>
        <x:v>25747.299999999999</x:v>
      </x:c>
      <x:c r="T1103" s="235"/>
    </x:row>
    <x:row r="1104" spans="1:20" ht="69.950000000000003" hidden="1" customHeight="1">
      <x:c r="A1104" s="1011"/>
      <x:c r="B1104" s="980"/>
      <x:c r="C1104" s="587" t="s">
        <x:v>1516</x:v>
      </x:c>
      <x:c r="D1104" s="342">
        <x:f>COUNTA(D$1105:D$1118)</x:f>
        <x:v>14</x:v>
      </x:c>
      <x:c r="E1104" s="342"/>
      <x:c r="F1104" s="342"/>
      <x:c r="G1104" s="342"/>
      <x:c r="H1104" s="342"/>
      <x:c r="I1104" s="342"/>
      <x:c r="J1104" s="342"/>
      <x:c r="K1104" s="342"/>
      <x:c r="L1104" s="342"/>
      <x:c r="M1104" s="342"/>
      <x:c r="N1104" s="342">
        <x:f>COUNTA(N$1105:N$1118)-2</x:f>
        <x:v>10</x:v>
      </x:c>
      <x:c r="O1104" s="342">
        <x:f>COUNTA(O$1105:O$1118)</x:f>
        <x:v>4</x:v>
      </x:c>
      <x:c r="P1104" s="342">
        <x:f>COUNTA(P$1105:P$1118)</x:f>
        <x:v>1</x:v>
      </x:c>
      <x:c r="Q1104" s="342">
        <x:f>COUNTA(Q$1105:Q$1118)</x:f>
        <x:v>2</x:v>
      </x:c>
      <x:c r="R1104" s="342">
        <x:f>COUNTA(R$1105:R$1118)</x:f>
        <x:v>13</x:v>
      </x:c>
      <x:c r="S1104" s="342">
        <x:f>COUNTA(S$1105:S$1118)-1</x:f>
        <x:v>1</x:v>
      </x:c>
      <x:c r="T1104" s="236"/>
    </x:row>
    <x:row r="1105" spans="1:20" s="273" customFormat="1" hidden="1" customHeight="1">
      <x:c r="A1105" s="743" t="s">
        <x:v>25</x:v>
      </x:c>
      <x:c r="B1105" s="861" t="s">
        <x:v>1386</x:v>
      </x:c>
      <x:c r="C1105" s="862" t="s">
        <x:v>4307</x:v>
      </x:c>
      <x:c r="D1105" s="863">
        <x:f t="shared" ref="D1105:D1118" si="119">IF(SUM(K1105:M1105)=SUM(N1105:O1105),SUM(K1105:M1105),"오답")</x:f>
        <x:v>11220</x:v>
      </x:c>
      <x:c r="E1105" s="864" t="s">
        <x:v>5750</x:v>
      </x:c>
      <x:c r="F1105" s="864" t="s">
        <x:v>5424</x:v>
      </x:c>
      <x:c r="G1105" s="864" t="s">
        <x:v>5515</x:v>
      </x:c>
      <x:c r="H1105" s="864" t="s">
        <x:v>4609</x:v>
      </x:c>
      <x:c r="I1105" s="870"/>
      <x:c r="J1105" s="864" t="s">
        <x:v>5515</x:v>
      </x:c>
      <x:c r="K1105" s="864"/>
      <x:c r="L1105" s="866">
        <x:v>1663</x:v>
      </x:c>
      <x:c r="M1105" s="866">
        <x:v>9557</x:v>
      </x:c>
      <x:c r="N1105" s="866"/>
      <x:c r="O1105" s="866">
        <x:v>11220</x:v>
      </x:c>
      <x:c r="P1105" s="866">
        <x:v>11220</x:v>
      </x:c>
      <x:c r="Q1105" s="866"/>
      <x:c r="R1105" s="866">
        <x:v>11220</x:v>
      </x:c>
      <x:c r="S1105" s="866"/>
      <x:c r="T1105" s="868"/>
    </x:row>
    <x:row r="1106" spans="1:20" s="273" customFormat="1" hidden="1" customHeight="1">
      <x:c r="A1106" s="743" t="s">
        <x:v>25</x:v>
      </x:c>
      <x:c r="B1106" s="861" t="s">
        <x:v>1384</x:v>
      </x:c>
      <x:c r="C1106" s="862" t="s">
        <x:v>7197</x:v>
      </x:c>
      <x:c r="D1106" s="863">
        <x:f t="shared" si="119"/>
        <x:v>33698</x:v>
      </x:c>
      <x:c r="E1106" s="864" t="s">
        <x:v>1172</x:v>
      </x:c>
      <x:c r="F1106" s="864" t="s">
        <x:v>7242</x:v>
      </x:c>
      <x:c r="G1106" s="864" t="s">
        <x:v>5734</x:v>
      </x:c>
      <x:c r="H1106" s="864" t="s">
        <x:v>5538</x:v>
      </x:c>
      <x:c r="I1106" s="865" t="s">
        <x:v>6710</x:v>
      </x:c>
      <x:c r="J1106" s="864" t="s">
        <x:v>5538</x:v>
      </x:c>
      <x:c r="K1106" s="864"/>
      <x:c r="L1106" s="866">
        <x:v>4645</x:v>
      </x:c>
      <x:c r="M1106" s="866">
        <x:v>29053</x:v>
      </x:c>
      <x:c r="N1106" s="866">
        <x:v>7437</x:v>
      </x:c>
      <x:c r="O1106" s="866">
        <x:v>26261</x:v>
      </x:c>
      <x:c r="P1106" s="866"/>
      <x:c r="Q1106" s="866"/>
      <x:c r="R1106" s="866">
        <x:v>33698</x:v>
      </x:c>
      <x:c r="S1106" s="866"/>
      <x:c r="T1106" s="868" t="s">
        <x:v>6193</x:v>
      </x:c>
    </x:row>
    <x:row r="1107" spans="1:20" s="273" customFormat="1" hidden="1" customHeight="1">
      <x:c r="A1107" s="743" t="s">
        <x:v>25</x:v>
      </x:c>
      <x:c r="B1107" s="869" t="s">
        <x:v>2991</x:v>
      </x:c>
      <x:c r="C1107" s="745" t="s">
        <x:v>532</x:v>
      </x:c>
      <x:c r="D1107" s="863">
        <x:f t="shared" si="119"/>
        <x:v>11220.299999999999</x:v>
      </x:c>
      <x:c r="E1107" s="747" t="s">
        <x:v>546</x:v>
      </x:c>
      <x:c r="F1107" s="747" t="s">
        <x:v>3462</x:v>
      </x:c>
      <x:c r="G1107" s="864"/>
      <x:c r="H1107" s="864"/>
      <x:c r="I1107" s="865"/>
      <x:c r="J1107" s="864"/>
      <x:c r="K1107" s="860"/>
      <x:c r="L1107" s="863"/>
      <x:c r="M1107" s="863">
        <x:v>11220.299999999999</x:v>
      </x:c>
      <x:c r="N1107" s="863"/>
      <x:c r="O1107" s="863">
        <x:v>11220.299999999999</x:v>
      </x:c>
      <x:c r="P1107" s="863"/>
      <x:c r="Q1107" s="863">
        <x:v>11220.299999999999</x:v>
      </x:c>
      <x:c r="R1107" s="863"/>
      <x:c r="S1107" s="863">
        <x:v>11220.299999999999</x:v>
      </x:c>
      <x:c r="T1107" s="536" t="s">
        <x:v>5119</x:v>
      </x:c>
    </x:row>
    <x:row r="1108" spans="1:20" s="273" customFormat="1" hidden="1" customHeight="1">
      <x:c r="A1108" s="743" t="s">
        <x:v>25</x:v>
      </x:c>
      <x:c r="B1108" s="861" t="s">
        <x:v>1402</x:v>
      </x:c>
      <x:c r="C1108" s="862" t="s">
        <x:v>7158</x:v>
      </x:c>
      <x:c r="D1108" s="863">
        <x:f t="shared" si="119"/>
        <x:v>21091.5</x:v>
      </x:c>
      <x:c r="E1108" s="864" t="s">
        <x:v>5826</x:v>
      </x:c>
      <x:c r="F1108" s="864" t="s">
        <x:v>2200</x:v>
      </x:c>
      <x:c r="G1108" s="864" t="s">
        <x:v>5826</x:v>
      </x:c>
      <x:c r="H1108" s="870"/>
      <x:c r="I1108" s="870"/>
      <x:c r="J1108" s="864" t="s">
        <x:v>2200</x:v>
      </x:c>
      <x:c r="K1108" s="870"/>
      <x:c r="L1108" s="866">
        <x:v>21091.5</x:v>
      </x:c>
      <x:c r="M1108" s="866"/>
      <x:c r="N1108" s="866">
        <x:v>21091.5</x:v>
      </x:c>
      <x:c r="O1108" s="866"/>
      <x:c r="P1108" s="866"/>
      <x:c r="Q1108" s="866"/>
      <x:c r="R1108" s="866">
        <x:v>21091.5</x:v>
      </x:c>
      <x:c r="S1108" s="866"/>
      <x:c r="T1108" s="868" t="s">
        <x:v>2473</x:v>
      </x:c>
    </x:row>
    <x:row r="1109" spans="1:20" s="273" customFormat="1" hidden="1" customHeight="1">
      <x:c r="A1109" s="743" t="s">
        <x:v>25</x:v>
      </x:c>
      <x:c r="B1109" s="861" t="s">
        <x:v>1387</x:v>
      </x:c>
      <x:c r="C1109" s="862" t="s">
        <x:v>5783</x:v>
      </x:c>
      <x:c r="D1109" s="863">
        <x:f t="shared" si="119"/>
        <x:v>33001.5</x:v>
      </x:c>
      <x:c r="E1109" s="864" t="s">
        <x:v>1996</x:v>
      </x:c>
      <x:c r="F1109" s="864" t="s">
        <x:v>5772</x:v>
      </x:c>
      <x:c r="G1109" s="864" t="s">
        <x:v>1996</x:v>
      </x:c>
      <x:c r="H1109" s="864"/>
      <x:c r="I1109" s="865" t="s">
        <x:v>6742</x:v>
      </x:c>
      <x:c r="J1109" s="864" t="s">
        <x:v>2285</x:v>
      </x:c>
      <x:c r="K1109" s="864"/>
      <x:c r="L1109" s="866"/>
      <x:c r="M1109" s="866">
        <x:v>33001.5</x:v>
      </x:c>
      <x:c r="N1109" s="866">
        <x:v>33001.5</x:v>
      </x:c>
      <x:c r="O1109" s="866"/>
      <x:c r="P1109" s="866"/>
      <x:c r="Q1109" s="866"/>
      <x:c r="R1109" s="866">
        <x:v>33001.5</x:v>
      </x:c>
      <x:c r="S1109" s="866"/>
      <x:c r="T1109" s="868"/>
    </x:row>
    <x:row r="1110" spans="1:20" s="273" customFormat="1" hidden="1" customHeight="1">
      <x:c r="A1110" s="743" t="s">
        <x:v>25</x:v>
      </x:c>
      <x:c r="B1110" s="861" t="s">
        <x:v>1428</x:v>
      </x:c>
      <x:c r="C1110" s="862" t="s">
        <x:v>6444</x:v>
      </x:c>
      <x:c r="D1110" s="863">
        <x:f t="shared" si="119"/>
        <x:v>17043.900000000001</x:v>
      </x:c>
      <x:c r="E1110" s="864" t="s">
        <x:v>5826</x:v>
      </x:c>
      <x:c r="F1110" s="864" t="s">
        <x:v>2200</x:v>
      </x:c>
      <x:c r="G1110" s="864" t="s">
        <x:v>5826</x:v>
      </x:c>
      <x:c r="H1110" s="870"/>
      <x:c r="I1110" s="865" t="s">
        <x:v>6737</x:v>
      </x:c>
      <x:c r="J1110" s="864" t="s">
        <x:v>5784</x:v>
      </x:c>
      <x:c r="K1110" s="864"/>
      <x:c r="L1110" s="866">
        <x:v>17043.900000000001</x:v>
      </x:c>
      <x:c r="M1110" s="866"/>
      <x:c r="N1110" s="866">
        <x:v>17043.900000000001</x:v>
      </x:c>
      <x:c r="O1110" s="866"/>
      <x:c r="P1110" s="866"/>
      <x:c r="Q1110" s="866"/>
      <x:c r="R1110" s="866">
        <x:v>17043.900000000001</x:v>
      </x:c>
      <x:c r="S1110" s="866"/>
      <x:c r="T1110" s="868" t="s">
        <x:v>2473</x:v>
      </x:c>
    </x:row>
    <x:row r="1111" spans="1:20" s="273" customFormat="1" hidden="1" customHeight="1">
      <x:c r="A1111" s="743" t="s">
        <x:v>25</x:v>
      </x:c>
      <x:c r="B1111" s="861" t="s">
        <x:v>1443</x:v>
      </x:c>
      <x:c r="C1111" s="862" t="s">
        <x:v>7205</x:v>
      </x:c>
      <x:c r="D1111" s="863">
        <x:f>IF(SUM(K1111:M1111)=SUM(N1111:N1111),SUM(K1111:M1111),"오답")</x:f>
        <x:v>12365</x:v>
      </x:c>
      <x:c r="E1111" s="864" t="s">
        <x:v>5802</x:v>
      </x:c>
      <x:c r="F1111" s="864" t="s">
        <x:v>5776</x:v>
      </x:c>
      <x:c r="G1111" s="871" t="s">
        <x:v>5756</x:v>
      </x:c>
      <x:c r="H1111" s="864" t="s">
        <x:v>7468</x:v>
      </x:c>
      <x:c r="I1111" s="864" t="s">
        <x:v>6110</x:v>
      </x:c>
      <x:c r="J1111" s="871" t="s">
        <x:v>4431</x:v>
      </x:c>
      <x:c r="K1111" s="860"/>
      <x:c r="L1111" s="866"/>
      <x:c r="M1111" s="866">
        <x:v>12365</x:v>
      </x:c>
      <x:c r="N1111" s="866">
        <x:v>12365</x:v>
      </x:c>
      <x:c r="O1111" s="867"/>
      <x:c r="P1111" s="866"/>
      <x:c r="Q1111" s="866"/>
      <x:c r="R1111" s="866">
        <x:v>12365</x:v>
      </x:c>
      <x:c r="S1111" s="866"/>
      <x:c r="T1111" s="868" t="s">
        <x:v>1529</x:v>
      </x:c>
    </x:row>
    <x:row r="1112" spans="1:20" s="273" customFormat="1" hidden="1" customHeight="1">
      <x:c r="A1112" s="743" t="s">
        <x:v>3036</x:v>
      </x:c>
      <x:c r="B1112" s="861" t="s">
        <x:v>1458</x:v>
      </x:c>
      <x:c r="C1112" s="862" t="s">
        <x:v>6443</x:v>
      </x:c>
      <x:c r="D1112" s="863">
        <x:f t="shared" si="119"/>
        <x:v>16261.4</x:v>
      </x:c>
      <x:c r="E1112" s="864" t="s">
        <x:v>2282</x:v>
      </x:c>
      <x:c r="F1112" s="864" t="s">
        <x:v>5777</x:v>
      </x:c>
      <x:c r="G1112" s="864" t="s">
        <x:v>2282</x:v>
      </x:c>
      <x:c r="H1112" s="864"/>
      <x:c r="I1112" s="865" t="s">
        <x:v>6705</x:v>
      </x:c>
      <x:c r="J1112" s="864" t="s">
        <x:v>5822</x:v>
      </x:c>
      <x:c r="K1112" s="864"/>
      <x:c r="L1112" s="866">
        <x:v>16261.4</x:v>
      </x:c>
      <x:c r="M1112" s="866"/>
      <x:c r="N1112" s="866">
        <x:v>16261.4</x:v>
      </x:c>
      <x:c r="O1112" s="866"/>
      <x:c r="P1112" s="866"/>
      <x:c r="Q1112" s="866"/>
      <x:c r="R1112" s="866">
        <x:v>16261.4</x:v>
      </x:c>
      <x:c r="S1112" s="866"/>
      <x:c r="T1112" s="868" t="s">
        <x:v>2464</x:v>
      </x:c>
    </x:row>
    <x:row r="1113" spans="1:20" s="273" customFormat="1" hidden="1" customHeight="1">
      <x:c r="A1113" s="743" t="s">
        <x:v>25</x:v>
      </x:c>
      <x:c r="B1113" s="861" t="s">
        <x:v>1407</x:v>
      </x:c>
      <x:c r="C1113" s="862" t="s">
        <x:v>7190</x:v>
      </x:c>
      <x:c r="D1113" s="863">
        <x:f t="shared" si="119"/>
        <x:v>11655</x:v>
      </x:c>
      <x:c r="E1113" s="864" t="s">
        <x:v>7520</x:v>
      </x:c>
      <x:c r="F1113" s="864" t="s">
        <x:v>7236</x:v>
      </x:c>
      <x:c r="G1113" s="864" t="s">
        <x:v>3161</x:v>
      </x:c>
      <x:c r="H1113" s="864"/>
      <x:c r="I1113" s="865" t="s">
        <x:v>6745</x:v>
      </x:c>
      <x:c r="J1113" s="864" t="s">
        <x:v>7241</x:v>
      </x:c>
      <x:c r="K1113" s="864"/>
      <x:c r="L1113" s="866">
        <x:v>11655</x:v>
      </x:c>
      <x:c r="M1113" s="866"/>
      <x:c r="N1113" s="866">
        <x:v>11655</x:v>
      </x:c>
      <x:c r="O1113" s="866"/>
      <x:c r="P1113" s="866"/>
      <x:c r="Q1113" s="866"/>
      <x:c r="R1113" s="866">
        <x:v>11655</x:v>
      </x:c>
      <x:c r="S1113" s="866"/>
      <x:c r="T1113" s="868"/>
    </x:row>
    <x:row r="1114" spans="1:20" s="273" customFormat="1" hidden="1" customHeight="1">
      <x:c r="A1114" s="743" t="s">
        <x:v>25</x:v>
      </x:c>
      <x:c r="B1114" s="861" t="s">
        <x:v>1459</x:v>
      </x:c>
      <x:c r="C1114" s="862" t="s">
        <x:v>7209</x:v>
      </x:c>
      <x:c r="D1114" s="863">
        <x:f t="shared" si="119"/>
        <x:v>12822.4</x:v>
      </x:c>
      <x:c r="E1114" s="864" t="s">
        <x:v>5826</x:v>
      </x:c>
      <x:c r="F1114" s="864" t="s">
        <x:v>2200</x:v>
      </x:c>
      <x:c r="G1114" s="864" t="s">
        <x:v>5754</x:v>
      </x:c>
      <x:c r="H1114" s="870"/>
      <x:c r="I1114" s="865" t="s">
        <x:v>6737</x:v>
      </x:c>
      <x:c r="J1114" s="864" t="s">
        <x:v>7225</x:v>
      </x:c>
      <x:c r="K1114" s="864"/>
      <x:c r="L1114" s="866">
        <x:v>12822.4</x:v>
      </x:c>
      <x:c r="M1114" s="866"/>
      <x:c r="N1114" s="866">
        <x:v>12822.4</x:v>
      </x:c>
      <x:c r="O1114" s="866"/>
      <x:c r="P1114" s="866"/>
      <x:c r="Q1114" s="866"/>
      <x:c r="R1114" s="866">
        <x:v>12822.4</x:v>
      </x:c>
      <x:c r="S1114" s="866"/>
      <x:c r="T1114" s="868" t="s">
        <x:v>2473</x:v>
      </x:c>
    </x:row>
    <x:row r="1115" spans="1:20" s="273" customFormat="1" hidden="1" customHeight="1">
      <x:c r="A1115" s="743" t="s">
        <x:v>25</x:v>
      </x:c>
      <x:c r="B1115" s="861" t="s">
        <x:v>2697</x:v>
      </x:c>
      <x:c r="C1115" s="862" t="s">
        <x:v>6417</x:v>
      </x:c>
      <x:c r="D1115" s="863">
        <x:f t="shared" si="119"/>
        <x:v>18314.400000000001</x:v>
      </x:c>
      <x:c r="E1115" s="864" t="s">
        <x:v>5826</x:v>
      </x:c>
      <x:c r="F1115" s="864" t="s">
        <x:v>2200</x:v>
      </x:c>
      <x:c r="G1115" s="864" t="s">
        <x:v>5826</x:v>
      </x:c>
      <x:c r="H1115" s="864"/>
      <x:c r="I1115" s="864"/>
      <x:c r="J1115" s="864" t="s">
        <x:v>2200</x:v>
      </x:c>
      <x:c r="K1115" s="864"/>
      <x:c r="L1115" s="866">
        <x:v>18314.400000000001</x:v>
      </x:c>
      <x:c r="M1115" s="866"/>
      <x:c r="N1115" s="866">
        <x:v>18314.400000000001</x:v>
      </x:c>
      <x:c r="O1115" s="866"/>
      <x:c r="P1115" s="866"/>
      <x:c r="Q1115" s="866"/>
      <x:c r="R1115" s="866">
        <x:v>18314.400000000001</x:v>
      </x:c>
      <x:c r="S1115" s="866"/>
      <x:c r="T1115" s="868" t="s">
        <x:v>2473</x:v>
      </x:c>
    </x:row>
    <x:row r="1116" spans="1:20" s="273" customFormat="1" hidden="1" customHeight="1">
      <x:c r="A1116" s="743" t="s">
        <x:v>25</x:v>
      </x:c>
      <x:c r="B1116" s="861" t="s">
        <x:v>1401</x:v>
      </x:c>
      <x:c r="C1116" s="862" t="s">
        <x:v>7215</x:v>
      </x:c>
      <x:c r="D1116" s="863">
        <x:f t="shared" si="119"/>
        <x:v>95416</x:v>
      </x:c>
      <x:c r="E1116" s="864" t="s">
        <x:v>7520</x:v>
      </x:c>
      <x:c r="F1116" s="864" t="s">
        <x:v>5495</x:v>
      </x:c>
      <x:c r="G1116" s="864" t="s">
        <x:v>3997</x:v>
      </x:c>
      <x:c r="H1116" s="864" t="s">
        <x:v>1102</x:v>
      </x:c>
      <x:c r="I1116" s="864"/>
      <x:c r="J1116" s="747" t="s">
        <x:v>2018</x:v>
      </x:c>
      <x:c r="K1116" s="872">
        <x:v>14509</x:v>
      </x:c>
      <x:c r="L1116" s="866">
        <x:v>22810</x:v>
      </x:c>
      <x:c r="M1116" s="866">
        <x:v>58097</x:v>
      </x:c>
      <x:c r="N1116" s="866">
        <x:v>80889</x:v>
      </x:c>
      <x:c r="O1116" s="866">
        <x:v>14527</x:v>
      </x:c>
      <x:c r="P1116" s="866"/>
      <x:c r="Q1116" s="866">
        <x:v>14527</x:v>
      </x:c>
      <x:c r="R1116" s="866">
        <x:v>80889</x:v>
      </x:c>
      <x:c r="S1116" s="866">
        <x:v>14527</x:v>
      </x:c>
      <x:c r="T1116" s="868" t="s">
        <x:v>7026</x:v>
      </x:c>
    </x:row>
    <x:row r="1117" spans="1:20" s="273" customFormat="1" hidden="1" customHeight="1">
      <x:c r="A1117" s="743" t="s">
        <x:v>25</x:v>
      </x:c>
      <x:c r="B1117" s="861" t="s">
        <x:v>4037</x:v>
      </x:c>
      <x:c r="C1117" s="862" t="s">
        <x:v>7008</x:v>
      </x:c>
      <x:c r="D1117" s="863">
        <x:f t="shared" si="119"/>
        <x:v>25236</x:v>
      </x:c>
      <x:c r="E1117" s="864" t="s">
        <x:v>3909</x:v>
      </x:c>
      <x:c r="F1117" s="864" t="s">
        <x:v>1233</x:v>
      </x:c>
      <x:c r="G1117" s="864"/>
      <x:c r="H1117" s="864"/>
      <x:c r="I1117" s="864" t="s">
        <x:v>7028</x:v>
      </x:c>
      <x:c r="J1117" s="747"/>
      <x:c r="K1117" s="873"/>
      <x:c r="L1117" s="866">
        <x:v>25236</x:v>
      </x:c>
      <x:c r="M1117" s="866"/>
      <x:c r="N1117" s="866">
        <x:v>25236</x:v>
      </x:c>
      <x:c r="O1117" s="866"/>
      <x:c r="P1117" s="866"/>
      <x:c r="Q1117" s="866"/>
      <x:c r="R1117" s="866">
        <x:v>25236</x:v>
      </x:c>
      <x:c r="S1117" s="866"/>
      <x:c r="T1117" s="868" t="s">
        <x:v>6457</x:v>
      </x:c>
    </x:row>
    <x:row r="1118" spans="1:20" s="273" customFormat="1" hidden="1" customHeight="1">
      <x:c r="A1118" s="743" t="s">
        <x:v>25</x:v>
      </x:c>
      <x:c r="B1118" s="861" t="s">
        <x:v>5370</x:v>
      </x:c>
      <x:c r="C1118" s="862" t="s">
        <x:v>4373</x:v>
      </x:c>
      <x:c r="D1118" s="863">
        <x:f t="shared" si="119"/>
        <x:v>20527</x:v>
      </x:c>
      <x:c r="E1118" s="864" t="s">
        <x:v>3909</x:v>
      </x:c>
      <x:c r="F1118" s="864" t="s">
        <x:v>1233</x:v>
      </x:c>
      <x:c r="G1118" s="864"/>
      <x:c r="H1118" s="864"/>
      <x:c r="I1118" s="864" t="s">
        <x:v>7028</x:v>
      </x:c>
      <x:c r="J1118" s="747"/>
      <x:c r="K1118" s="747"/>
      <x:c r="L1118" s="866">
        <x:v>20527</x:v>
      </x:c>
      <x:c r="M1118" s="866"/>
      <x:c r="N1118" s="866">
        <x:v>20527</x:v>
      </x:c>
      <x:c r="O1118" s="866"/>
      <x:c r="P1118" s="866"/>
      <x:c r="Q1118" s="866"/>
      <x:c r="R1118" s="866">
        <x:v>20527</x:v>
      </x:c>
      <x:c r="S1118" s="866"/>
      <x:c r="T1118" s="868" t="s">
        <x:v>6457</x:v>
      </x:c>
    </x:row>
    <x:row r="1119" spans="1:20" ht="69.950000000000003" hidden="1" customHeight="1">
      <x:c r="A1119" s="1010" t="s">
        <x:v>38</x:v>
      </x:c>
      <x:c r="B1119" s="979" t="s">
        <x:v>42</x:v>
      </x:c>
      <x:c r="C1119" s="264" t="s">
        <x:v>2720</x:v>
      </x:c>
      <x:c r="D1119" s="684">
        <x:f>SUM(D$1121:D$1185)</x:f>
        <x:v>3682296.3999999999</x:v>
      </x:c>
      <x:c r="E1119" s="303"/>
      <x:c r="F1119" s="303"/>
      <x:c r="G1119" s="303"/>
      <x:c r="H1119" s="303"/>
      <x:c r="I1119" s="303"/>
      <x:c r="J1119" s="303"/>
      <x:c r="K1119" s="684">
        <x:f t="shared" ref="K1119:S1119" si="120">SUM(K$1121:K$1185)</x:f>
        <x:v>0</x:v>
      </x:c>
      <x:c r="L1119" s="684">
        <x:f t="shared" si="120"/>
        <x:v>1160922.0000000002</x:v>
      </x:c>
      <x:c r="M1119" s="684">
        <x:f t="shared" si="120"/>
        <x:v>2521374.3999999999</x:v>
      </x:c>
      <x:c r="N1119" s="684">
        <x:f t="shared" si="120"/>
        <x:v>1172467.0000000002</x:v>
      </x:c>
      <x:c r="O1119" s="684">
        <x:f t="shared" si="120"/>
        <x:v>2509829.3999999999</x:v>
      </x:c>
      <x:c r="P1119" s="684">
        <x:f t="shared" si="120"/>
        <x:v>2379740.3999999999</x:v>
      </x:c>
      <x:c r="Q1119" s="684">
        <x:f t="shared" si="120"/>
        <x:v>0</x:v>
      </x:c>
      <x:c r="R1119" s="684">
        <x:f t="shared" si="120"/>
        <x:v>3633250.3999999999</x:v>
      </x:c>
      <x:c r="S1119" s="684">
        <x:f t="shared" si="120"/>
        <x:v>49046</x:v>
      </x:c>
      <x:c r="T1119" s="220"/>
    </x:row>
    <x:row r="1120" spans="1:20" ht="69.950000000000003" hidden="1" customHeight="1">
      <x:c r="A1120" s="1011"/>
      <x:c r="B1120" s="980"/>
      <x:c r="C1120" s="264" t="s">
        <x:v>1516</x:v>
      </x:c>
      <x:c r="D1120" s="289">
        <x:f>COUNTA(D$1121:D$1185)</x:f>
        <x:v>65</x:v>
      </x:c>
      <x:c r="E1120" s="289"/>
      <x:c r="F1120" s="289"/>
      <x:c r="G1120" s="289"/>
      <x:c r="H1120" s="289"/>
      <x:c r="I1120" s="289"/>
      <x:c r="J1120" s="289"/>
      <x:c r="K1120" s="289"/>
      <x:c r="L1120" s="289"/>
      <x:c r="M1120" s="289"/>
      <x:c r="N1120" s="289">
        <x:f>COUNTA(N$1121:N$1185)-2</x:f>
        <x:v>35</x:v>
      </x:c>
      <x:c r="O1120" s="289">
        <x:f>COUNTA(O$1121:O$1185)</x:f>
        <x:v>30</x:v>
      </x:c>
      <x:c r="P1120" s="289">
        <x:f>COUNTA(P$1121:P$1185)</x:f>
        <x:v>28</x:v>
      </x:c>
      <x:c r="Q1120" s="289">
        <x:f>COUNTA(Q$1121:Q$1185)</x:f>
        <x:v>0</x:v>
      </x:c>
      <x:c r="R1120" s="289">
        <x:f>COUNTA(R$1121:R$1185)</x:f>
        <x:v>65</x:v>
      </x:c>
      <x:c r="S1120" s="289">
        <x:f>COUNTA(S$1121:S$1185)-1</x:f>
        <x:v>0</x:v>
      </x:c>
      <x:c r="T1120" s="215"/>
    </x:row>
    <x:row r="1121" spans="1:20" s="273" customFormat="1" hidden="1" customHeight="1">
      <x:c r="A1121" s="345" t="s">
        <x:v>38</x:v>
      </x:c>
      <x:c r="B1121" s="568" t="s">
        <x:v>7220</x:v>
      </x:c>
      <x:c r="C1121" s="509" t="s">
        <x:v>7224</x:v>
      </x:c>
      <x:c r="D1121" s="269">
        <x:f t="shared" ref="D1121:D1149" si="121">IF(SUM(K1121:M1121)=SUM(N1121:O1121),SUM(K1121:M1121),"오답")</x:f>
        <x:v>71306.300000000003</x:v>
      </x:c>
      <x:c r="E1121" s="317" t="s">
        <x:v>2208</x:v>
      </x:c>
      <x:c r="F1121" s="317" t="s">
        <x:v>2176</x:v>
      </x:c>
      <x:c r="G1121" s="317" t="s">
        <x:v>2208</x:v>
      </x:c>
      <x:c r="H1121" s="317"/>
      <x:c r="I1121" s="317" t="s">
        <x:v>6221</x:v>
      </x:c>
      <x:c r="J1121" s="317"/>
      <x:c r="K1121" s="317"/>
      <x:c r="L1121" s="583">
        <x:v>71306.300000000003</x:v>
      </x:c>
      <x:c r="M1121" s="583"/>
      <x:c r="N1121" s="583">
        <x:v>71306.300000000003</x:v>
      </x:c>
      <x:c r="O1121" s="584"/>
      <x:c r="P1121" s="583"/>
      <x:c r="Q1121" s="583"/>
      <x:c r="R1121" s="583">
        <x:v>71306.300000000003</x:v>
      </x:c>
      <x:c r="S1121" s="583"/>
      <x:c r="T1121" s="217" t="s">
        <x:v>6452</x:v>
      </x:c>
    </x:row>
    <x:row r="1122" spans="1:20" s="273" customFormat="1" hidden="1" customHeight="1">
      <x:c r="A1122" s="345" t="s">
        <x:v>38</x:v>
      </x:c>
      <x:c r="B1122" s="559" t="s">
        <x:v>1509</x:v>
      </x:c>
      <x:c r="C1122" s="509" t="s">
        <x:v>4278</x:v>
      </x:c>
      <x:c r="D1122" s="269">
        <x:f t="shared" si="121"/>
        <x:v>8939</x:v>
      </x:c>
      <x:c r="E1122" s="317" t="s">
        <x:v>5807</x:v>
      </x:c>
      <x:c r="F1122" s="317" t="s">
        <x:v>5757</x:v>
      </x:c>
      <x:c r="G1122" s="317" t="s">
        <x:v>4407</x:v>
      </x:c>
      <x:c r="H1122" s="317" t="s">
        <x:v>4420</x:v>
      </x:c>
      <x:c r="I1122" s="317" t="s">
        <x:v>6048</x:v>
      </x:c>
      <x:c r="J1122" s="317" t="s">
        <x:v>4284</x:v>
      </x:c>
      <x:c r="K1122" s="317"/>
      <x:c r="L1122" s="305">
        <x:v>8939</x:v>
      </x:c>
      <x:c r="M1122" s="305"/>
      <x:c r="N1122" s="305">
        <x:v>8939</x:v>
      </x:c>
      <x:c r="O1122" s="305"/>
      <x:c r="P1122" s="305"/>
      <x:c r="Q1122" s="305"/>
      <x:c r="R1122" s="305">
        <x:v>8939</x:v>
      </x:c>
      <x:c r="S1122" s="305"/>
      <x:c r="T1122" s="216" t="s">
        <x:v>20</x:v>
      </x:c>
    </x:row>
    <x:row r="1123" spans="1:20" s="273" customFormat="1" hidden="1" customHeight="1">
      <x:c r="A1123" s="345" t="s">
        <x:v>38</x:v>
      </x:c>
      <x:c r="B1123" s="559" t="s">
        <x:v>1517</x:v>
      </x:c>
      <x:c r="C1123" s="509" t="s">
        <x:v>7262</x:v>
      </x:c>
      <x:c r="D1123" s="269">
        <x:f t="shared" si="121"/>
        <x:v>51000</x:v>
      </x:c>
      <x:c r="E1123" s="317" t="s">
        <x:v>5463</x:v>
      </x:c>
      <x:c r="F1123" s="317" t="s">
        <x:v>5463</x:v>
      </x:c>
      <x:c r="G1123" s="317" t="s">
        <x:v>4489</x:v>
      </x:c>
      <x:c r="H1123" s="317" t="s">
        <x:v>1219</x:v>
      </x:c>
      <x:c r="I1123" s="321"/>
      <x:c r="J1123" s="298" t="s">
        <x:v>5824</x:v>
      </x:c>
      <x:c r="K1123" s="298"/>
      <x:c r="L1123" s="305">
        <x:v>5036</x:v>
      </x:c>
      <x:c r="M1123" s="305">
        <x:v>45964</x:v>
      </x:c>
      <x:c r="N1123" s="305"/>
      <x:c r="O1123" s="305">
        <x:v>51000</x:v>
      </x:c>
      <x:c r="P1123" s="305"/>
      <x:c r="Q1123" s="305"/>
      <x:c r="R1123" s="305">
        <x:v>51000</x:v>
      </x:c>
      <x:c r="S1123" s="305"/>
      <x:c r="T1123" s="216" t="s">
        <x:v>1399</x:v>
      </x:c>
    </x:row>
    <x:row r="1124" spans="1:20" s="273" customFormat="1" hidden="1" customHeight="1">
      <x:c r="A1124" s="345" t="s">
        <x:v>38</x:v>
      </x:c>
      <x:c r="B1124" s="559" t="s">
        <x:v>4359</x:v>
      </x:c>
      <x:c r="C1124" s="509" t="s">
        <x:v>5815</x:v>
      </x:c>
      <x:c r="D1124" s="269">
        <x:f t="shared" si="121"/>
        <x:v>15744.700000000001</x:v>
      </x:c>
      <x:c r="E1124" s="317" t="s">
        <x:v>2233</x:v>
      </x:c>
      <x:c r="F1124" s="317" t="s">
        <x:v>4526</x:v>
      </x:c>
      <x:c r="G1124" s="317" t="s">
        <x:v>2233</x:v>
      </x:c>
      <x:c r="H1124" s="317" t="s">
        <x:v>2233</x:v>
      </x:c>
      <x:c r="I1124" s="317" t="s">
        <x:v>6716</x:v>
      </x:c>
      <x:c r="J1124" s="317" t="s">
        <x:v>4330</x:v>
      </x:c>
      <x:c r="K1124" s="317"/>
      <x:c r="L1124" s="305">
        <x:v>15744.700000000001</x:v>
      </x:c>
      <x:c r="M1124" s="305"/>
      <x:c r="N1124" s="305">
        <x:v>15744.700000000001</x:v>
      </x:c>
      <x:c r="O1124" s="305"/>
      <x:c r="P1124" s="305"/>
      <x:c r="Q1124" s="305"/>
      <x:c r="R1124" s="305">
        <x:v>15744.700000000001</x:v>
      </x:c>
      <x:c r="S1124" s="305"/>
      <x:c r="T1124" s="216" t="s">
        <x:v>2614</x:v>
      </x:c>
    </x:row>
    <x:row r="1125" spans="1:20" s="273" customFormat="1" hidden="1" customHeight="1">
      <x:c r="A1125" s="345" t="s">
        <x:v>38</x:v>
      </x:c>
      <x:c r="B1125" s="559" t="s">
        <x:v>4279</x:v>
      </x:c>
      <x:c r="C1125" s="509" t="s">
        <x:v>4321</x:v>
      </x:c>
      <x:c r="D1125" s="269">
        <x:f t="shared" si="121"/>
        <x:v>12818.799999999999</x:v>
      </x:c>
      <x:c r="E1125" s="317" t="s">
        <x:v>2233</x:v>
      </x:c>
      <x:c r="F1125" s="317" t="s">
        <x:v>4526</x:v>
      </x:c>
      <x:c r="G1125" s="317" t="s">
        <x:v>2233</x:v>
      </x:c>
      <x:c r="H1125" s="317" t="s">
        <x:v>2233</x:v>
      </x:c>
      <x:c r="I1125" s="317" t="s">
        <x:v>6716</x:v>
      </x:c>
      <x:c r="J1125" s="317" t="s">
        <x:v>4299</x:v>
      </x:c>
      <x:c r="K1125" s="317"/>
      <x:c r="L1125" s="305">
        <x:v>12818.799999999999</x:v>
      </x:c>
      <x:c r="M1125" s="305"/>
      <x:c r="N1125" s="305">
        <x:v>12818.799999999999</x:v>
      </x:c>
      <x:c r="O1125" s="305"/>
      <x:c r="P1125" s="305"/>
      <x:c r="Q1125" s="305"/>
      <x:c r="R1125" s="305">
        <x:v>12818.799999999999</x:v>
      </x:c>
      <x:c r="S1125" s="305"/>
      <x:c r="T1125" s="216" t="s">
        <x:v>2614</x:v>
      </x:c>
    </x:row>
    <x:row r="1126" spans="1:20" s="273" customFormat="1" hidden="1" customHeight="1">
      <x:c r="A1126" s="345" t="s">
        <x:v>38</x:v>
      </x:c>
      <x:c r="B1126" s="559" t="s">
        <x:v>6453</x:v>
      </x:c>
      <x:c r="C1126" s="509" t="s">
        <x:v>3072</x:v>
      </x:c>
      <x:c r="D1126" s="269">
        <x:f t="shared" si="121"/>
        <x:v>27138</x:v>
      </x:c>
      <x:c r="E1126" s="317" t="s">
        <x:v>5823</x:v>
      </x:c>
      <x:c r="F1126" s="317" t="s">
        <x:v>7208</x:v>
      </x:c>
      <x:c r="G1126" s="317" t="s">
        <x:v>5823</x:v>
      </x:c>
      <x:c r="H1126" s="317" t="s">
        <x:v>5823</x:v>
      </x:c>
      <x:c r="I1126" s="317"/>
      <x:c r="J1126" s="317" t="s">
        <x:v>7208</x:v>
      </x:c>
      <x:c r="K1126" s="317"/>
      <x:c r="L1126" s="584"/>
      <x:c r="M1126" s="584">
        <x:v>27138</x:v>
      </x:c>
      <x:c r="N1126" s="584"/>
      <x:c r="O1126" s="584">
        <x:v>27138</x:v>
      </x:c>
      <x:c r="P1126" s="584">
        <x:v>27138</x:v>
      </x:c>
      <x:c r="Q1126" s="584"/>
      <x:c r="R1126" s="584">
        <x:v>27138</x:v>
      </x:c>
      <x:c r="S1126" s="584"/>
      <x:c r="T1126" s="217" t="s">
        <x:v>6655</x:v>
      </x:c>
    </x:row>
    <x:row r="1127" spans="1:20" s="273" customFormat="1" hidden="1" customHeight="1">
      <x:c r="A1127" s="345" t="s">
        <x:v>38</x:v>
      </x:c>
      <x:c r="B1127" s="559" t="s">
        <x:v>6471</x:v>
      </x:c>
      <x:c r="C1127" s="509" t="s">
        <x:v>5808</x:v>
      </x:c>
      <x:c r="D1127" s="269">
        <x:f t="shared" si="121"/>
        <x:v>16032</x:v>
      </x:c>
      <x:c r="E1127" s="317" t="s">
        <x:v>5823</x:v>
      </x:c>
      <x:c r="F1127" s="317" t="s">
        <x:v>5823</x:v>
      </x:c>
      <x:c r="G1127" s="317" t="s">
        <x:v>5823</x:v>
      </x:c>
      <x:c r="H1127" s="317" t="s">
        <x:v>5823</x:v>
      </x:c>
      <x:c r="I1127" s="317"/>
      <x:c r="J1127" s="317" t="s">
        <x:v>5823</x:v>
      </x:c>
      <x:c r="K1127" s="317"/>
      <x:c r="L1127" s="584"/>
      <x:c r="M1127" s="584">
        <x:v>16032</x:v>
      </x:c>
      <x:c r="N1127" s="584"/>
      <x:c r="O1127" s="584">
        <x:v>16032</x:v>
      </x:c>
      <x:c r="P1127" s="584">
        <x:v>16032</x:v>
      </x:c>
      <x:c r="Q1127" s="584"/>
      <x:c r="R1127" s="584">
        <x:v>16032</x:v>
      </x:c>
      <x:c r="S1127" s="584"/>
      <x:c r="T1127" s="217" t="s">
        <x:v>6655</x:v>
      </x:c>
    </x:row>
    <x:row r="1128" spans="1:20" s="273" customFormat="1" hidden="1" customHeight="1">
      <x:c r="A1128" s="345" t="s">
        <x:v>38</x:v>
      </x:c>
      <x:c r="B1128" s="562" t="s">
        <x:v>7425</x:v>
      </x:c>
      <x:c r="C1128" s="268" t="s">
        <x:v>5813</x:v>
      </x:c>
      <x:c r="D1128" s="269">
        <x:f t="shared" si="121"/>
        <x:v>298752</x:v>
      </x:c>
      <x:c r="E1128" s="317" t="s">
        <x:v>3403</x:v>
      </x:c>
      <x:c r="F1128" s="507" t="s">
        <x:v>3117</x:v>
      </x:c>
      <x:c r="G1128" s="317" t="s">
        <x:v>3403</x:v>
      </x:c>
      <x:c r="H1128" s="317" t="s">
        <x:v>3403</x:v>
      </x:c>
      <x:c r="I1128" s="317"/>
      <x:c r="J1128" s="317" t="s">
        <x:v>3403</x:v>
      </x:c>
      <x:c r="K1128" s="317"/>
      <x:c r="L1128" s="583"/>
      <x:c r="M1128" s="584">
        <x:v>298752</x:v>
      </x:c>
      <x:c r="N1128" s="584"/>
      <x:c r="O1128" s="584">
        <x:v>298752</x:v>
      </x:c>
      <x:c r="P1128" s="584">
        <x:v>298752</x:v>
      </x:c>
      <x:c r="Q1128" s="584"/>
      <x:c r="R1128" s="584">
        <x:v>298752</x:v>
      </x:c>
      <x:c r="S1128" s="584"/>
      <x:c r="T1128" s="217" t="s">
        <x:v>7253</x:v>
      </x:c>
    </x:row>
    <x:row r="1129" spans="1:20" s="273" customFormat="1" hidden="1" customHeight="1">
      <x:c r="A1129" s="345" t="s">
        <x:v>38</x:v>
      </x:c>
      <x:c r="B1129" s="562" t="s">
        <x:v>7362</x:v>
      </x:c>
      <x:c r="C1129" s="268" t="s">
        <x:v>5778</x:v>
      </x:c>
      <x:c r="D1129" s="269">
        <x:f t="shared" si="121"/>
        <x:v>104335</x:v>
      </x:c>
      <x:c r="E1129" s="317" t="s">
        <x:v>3403</x:v>
      </x:c>
      <x:c r="F1129" s="507" t="s">
        <x:v>3117</x:v>
      </x:c>
      <x:c r="G1129" s="317" t="s">
        <x:v>3403</x:v>
      </x:c>
      <x:c r="H1129" s="317" t="s">
        <x:v>3403</x:v>
      </x:c>
      <x:c r="I1129" s="317"/>
      <x:c r="J1129" s="507" t="s">
        <x:v>3117</x:v>
      </x:c>
      <x:c r="K1129" s="317"/>
      <x:c r="L1129" s="583"/>
      <x:c r="M1129" s="584">
        <x:v>104335</x:v>
      </x:c>
      <x:c r="N1129" s="584"/>
      <x:c r="O1129" s="584">
        <x:v>104335</x:v>
      </x:c>
      <x:c r="P1129" s="584">
        <x:v>104335</x:v>
      </x:c>
      <x:c r="Q1129" s="584"/>
      <x:c r="R1129" s="584">
        <x:v>104335</x:v>
      </x:c>
      <x:c r="S1129" s="584"/>
      <x:c r="T1129" s="217" t="s">
        <x:v>7253</x:v>
      </x:c>
    </x:row>
    <x:row r="1130" spans="1:20" s="273" customFormat="1" hidden="1" customHeight="1">
      <x:c r="A1130" s="345" t="s">
        <x:v>38</x:v>
      </x:c>
      <x:c r="B1130" s="562" t="s">
        <x:v>7408</x:v>
      </x:c>
      <x:c r="C1130" s="268" t="s">
        <x:v>7443</x:v>
      </x:c>
      <x:c r="D1130" s="269">
        <x:f t="shared" si="121"/>
        <x:v>277327</x:v>
      </x:c>
      <x:c r="E1130" s="317" t="s">
        <x:v>3403</x:v>
      </x:c>
      <x:c r="F1130" s="507" t="s">
        <x:v>3117</x:v>
      </x:c>
      <x:c r="G1130" s="317" t="s">
        <x:v>3403</x:v>
      </x:c>
      <x:c r="H1130" s="317" t="s">
        <x:v>3403</x:v>
      </x:c>
      <x:c r="I1130" s="317"/>
      <x:c r="J1130" s="507" t="s">
        <x:v>3117</x:v>
      </x:c>
      <x:c r="K1130" s="317"/>
      <x:c r="L1130" s="583"/>
      <x:c r="M1130" s="584">
        <x:v>277327</x:v>
      </x:c>
      <x:c r="N1130" s="584"/>
      <x:c r="O1130" s="584">
        <x:v>277327</x:v>
      </x:c>
      <x:c r="P1130" s="584">
        <x:v>277327</x:v>
      </x:c>
      <x:c r="Q1130" s="584"/>
      <x:c r="R1130" s="584">
        <x:v>277327</x:v>
      </x:c>
      <x:c r="S1130" s="584"/>
      <x:c r="T1130" s="217" t="s">
        <x:v>7253</x:v>
      </x:c>
    </x:row>
    <x:row r="1131" spans="1:20" s="273" customFormat="1" hidden="1" customHeight="1">
      <x:c r="A1131" s="345" t="s">
        <x:v>38</x:v>
      </x:c>
      <x:c r="B1131" s="562" t="s">
        <x:v>7403</x:v>
      </x:c>
      <x:c r="C1131" s="268" t="s">
        <x:v>7436</x:v>
      </x:c>
      <x:c r="D1131" s="269">
        <x:f t="shared" si="121"/>
        <x:v>276542</x:v>
      </x:c>
      <x:c r="E1131" s="317" t="s">
        <x:v>3403</x:v>
      </x:c>
      <x:c r="F1131" s="507" t="s">
        <x:v>3117</x:v>
      </x:c>
      <x:c r="G1131" s="317" t="s">
        <x:v>3403</x:v>
      </x:c>
      <x:c r="H1131" s="317" t="s">
        <x:v>3403</x:v>
      </x:c>
      <x:c r="I1131" s="317"/>
      <x:c r="J1131" s="507" t="s">
        <x:v>3117</x:v>
      </x:c>
      <x:c r="K1131" s="317"/>
      <x:c r="L1131" s="583"/>
      <x:c r="M1131" s="584">
        <x:v>276542</x:v>
      </x:c>
      <x:c r="N1131" s="584"/>
      <x:c r="O1131" s="584">
        <x:v>276542</x:v>
      </x:c>
      <x:c r="P1131" s="584">
        <x:v>276542</x:v>
      </x:c>
      <x:c r="Q1131" s="584"/>
      <x:c r="R1131" s="584">
        <x:v>276542</x:v>
      </x:c>
      <x:c r="S1131" s="584"/>
      <x:c r="T1131" s="217" t="s">
        <x:v>7253</x:v>
      </x:c>
    </x:row>
    <x:row r="1132" spans="1:20" s="273" customFormat="1" hidden="1" customHeight="1">
      <x:c r="A1132" s="345" t="s">
        <x:v>38</x:v>
      </x:c>
      <x:c r="B1132" s="562" t="s">
        <x:v>7406</x:v>
      </x:c>
      <x:c r="C1132" s="268" t="s">
        <x:v>7285</x:v>
      </x:c>
      <x:c r="D1132" s="269">
        <x:f t="shared" si="121"/>
        <x:v>93663</x:v>
      </x:c>
      <x:c r="E1132" s="317" t="s">
        <x:v>3403</x:v>
      </x:c>
      <x:c r="F1132" s="507" t="s">
        <x:v>3117</x:v>
      </x:c>
      <x:c r="G1132" s="317" t="s">
        <x:v>3403</x:v>
      </x:c>
      <x:c r="H1132" s="317" t="s">
        <x:v>3403</x:v>
      </x:c>
      <x:c r="I1132" s="317"/>
      <x:c r="J1132" s="507" t="s">
        <x:v>3117</x:v>
      </x:c>
      <x:c r="K1132" s="317"/>
      <x:c r="L1132" s="583"/>
      <x:c r="M1132" s="584">
        <x:v>93663</x:v>
      </x:c>
      <x:c r="N1132" s="584"/>
      <x:c r="O1132" s="584">
        <x:v>93663</x:v>
      </x:c>
      <x:c r="P1132" s="584">
        <x:v>93663</x:v>
      </x:c>
      <x:c r="Q1132" s="584"/>
      <x:c r="R1132" s="584">
        <x:v>93663</x:v>
      </x:c>
      <x:c r="S1132" s="584"/>
      <x:c r="T1132" s="217" t="s">
        <x:v>7253</x:v>
      </x:c>
    </x:row>
    <x:row r="1133" spans="1:20" s="273" customFormat="1" hidden="1" customHeight="1">
      <x:c r="A1133" s="345" t="s">
        <x:v>38</x:v>
      </x:c>
      <x:c r="B1133" s="562" t="s">
        <x:v>7394</x:v>
      </x:c>
      <x:c r="C1133" s="268" t="s">
        <x:v>3496</x:v>
      </x:c>
      <x:c r="D1133" s="269">
        <x:f t="shared" si="121"/>
        <x:v>56867</x:v>
      </x:c>
      <x:c r="E1133" s="317" t="s">
        <x:v>3403</x:v>
      </x:c>
      <x:c r="F1133" s="507" t="s">
        <x:v>3117</x:v>
      </x:c>
      <x:c r="G1133" s="317" t="s">
        <x:v>3403</x:v>
      </x:c>
      <x:c r="H1133" s="317" t="s">
        <x:v>3403</x:v>
      </x:c>
      <x:c r="I1133" s="317"/>
      <x:c r="J1133" s="507" t="s">
        <x:v>3117</x:v>
      </x:c>
      <x:c r="K1133" s="317"/>
      <x:c r="L1133" s="583"/>
      <x:c r="M1133" s="584">
        <x:v>56867</x:v>
      </x:c>
      <x:c r="N1133" s="584"/>
      <x:c r="O1133" s="584">
        <x:v>56867</x:v>
      </x:c>
      <x:c r="P1133" s="584">
        <x:v>56867</x:v>
      </x:c>
      <x:c r="Q1133" s="584"/>
      <x:c r="R1133" s="584">
        <x:v>56867</x:v>
      </x:c>
      <x:c r="S1133" s="584"/>
      <x:c r="T1133" s="217" t="s">
        <x:v>7253</x:v>
      </x:c>
    </x:row>
    <x:row r="1134" spans="1:20" s="273" customFormat="1" hidden="1" customHeight="1">
      <x:c r="A1134" s="345" t="s">
        <x:v>38</x:v>
      </x:c>
      <x:c r="B1134" s="562" t="s">
        <x:v>7306</x:v>
      </x:c>
      <x:c r="C1134" s="268" t="s">
        <x:v>5799</x:v>
      </x:c>
      <x:c r="D1134" s="269">
        <x:f t="shared" si="121"/>
        <x:v>245564</x:v>
      </x:c>
      <x:c r="E1134" s="317" t="s">
        <x:v>3403</x:v>
      </x:c>
      <x:c r="F1134" s="507" t="s">
        <x:v>3117</x:v>
      </x:c>
      <x:c r="G1134" s="317" t="s">
        <x:v>3403</x:v>
      </x:c>
      <x:c r="H1134" s="317" t="s">
        <x:v>3403</x:v>
      </x:c>
      <x:c r="I1134" s="317"/>
      <x:c r="J1134" s="507" t="s">
        <x:v>3117</x:v>
      </x:c>
      <x:c r="K1134" s="317"/>
      <x:c r="L1134" s="588"/>
      <x:c r="M1134" s="589">
        <x:v>245564</x:v>
      </x:c>
      <x:c r="N1134" s="590"/>
      <x:c r="O1134" s="589">
        <x:v>245564</x:v>
      </x:c>
      <x:c r="P1134" s="589">
        <x:v>245564</x:v>
      </x:c>
      <x:c r="Q1134" s="590"/>
      <x:c r="R1134" s="589">
        <x:v>245564</x:v>
      </x:c>
      <x:c r="S1134" s="589"/>
      <x:c r="T1134" s="217" t="s">
        <x:v>7253</x:v>
      </x:c>
    </x:row>
    <x:row r="1135" spans="1:20" s="273" customFormat="1" hidden="1" customHeight="1">
      <x:c r="A1135" s="345" t="s">
        <x:v>38</x:v>
      </x:c>
      <x:c r="B1135" s="562" t="s">
        <x:v>4341</x:v>
      </x:c>
      <x:c r="C1135" s="268" t="s">
        <x:v>7413</x:v>
      </x:c>
      <x:c r="D1135" s="269">
        <x:f t="shared" si="121"/>
        <x:v>32657</x:v>
      </x:c>
      <x:c r="E1135" s="317" t="s">
        <x:v>3403</x:v>
      </x:c>
      <x:c r="F1135" s="507" t="s">
        <x:v>3117</x:v>
      </x:c>
      <x:c r="G1135" s="317" t="s">
        <x:v>3403</x:v>
      </x:c>
      <x:c r="H1135" s="317" t="s">
        <x:v>3403</x:v>
      </x:c>
      <x:c r="I1135" s="317"/>
      <x:c r="J1135" s="507" t="s">
        <x:v>3117</x:v>
      </x:c>
      <x:c r="K1135" s="317"/>
      <x:c r="L1135" s="588"/>
      <x:c r="M1135" s="589">
        <x:v>32657</x:v>
      </x:c>
      <x:c r="N1135" s="590"/>
      <x:c r="O1135" s="589">
        <x:v>32657</x:v>
      </x:c>
      <x:c r="P1135" s="589">
        <x:v>32657</x:v>
      </x:c>
      <x:c r="Q1135" s="590"/>
      <x:c r="R1135" s="589">
        <x:v>32657</x:v>
      </x:c>
      <x:c r="S1135" s="589"/>
      <x:c r="T1135" s="217" t="s">
        <x:v>7253</x:v>
      </x:c>
    </x:row>
    <x:row r="1136" spans="1:20" s="273" customFormat="1" hidden="1" customHeight="1">
      <x:c r="A1136" s="345" t="s">
        <x:v>38</x:v>
      </x:c>
      <x:c r="B1136" s="562" t="s">
        <x:v>7206</x:v>
      </x:c>
      <x:c r="C1136" s="268" t="s">
        <x:v>5492</x:v>
      </x:c>
      <x:c r="D1136" s="269">
        <x:f t="shared" si="121"/>
        <x:v>124562</x:v>
      </x:c>
      <x:c r="E1136" s="317" t="s">
        <x:v>3403</x:v>
      </x:c>
      <x:c r="F1136" s="507" t="s">
        <x:v>3117</x:v>
      </x:c>
      <x:c r="G1136" s="317" t="s">
        <x:v>3403</x:v>
      </x:c>
      <x:c r="H1136" s="317" t="s">
        <x:v>3403</x:v>
      </x:c>
      <x:c r="I1136" s="317"/>
      <x:c r="J1136" s="507" t="s">
        <x:v>3117</x:v>
      </x:c>
      <x:c r="K1136" s="317"/>
      <x:c r="L1136" s="588">
        <x:v>75516</x:v>
      </x:c>
      <x:c r="M1136" s="589">
        <x:v>49046</x:v>
      </x:c>
      <x:c r="N1136" s="588">
        <x:v>75516</x:v>
      </x:c>
      <x:c r="O1136" s="589">
        <x:v>49046</x:v>
      </x:c>
      <x:c r="P1136" s="589">
        <x:v>49046</x:v>
      </x:c>
      <x:c r="Q1136" s="590"/>
      <x:c r="R1136" s="588">
        <x:v>75516</x:v>
      </x:c>
      <x:c r="S1136" s="589">
        <x:v>49046</x:v>
      </x:c>
      <x:c r="T1136" s="217" t="s">
        <x:v>5847</x:v>
      </x:c>
    </x:row>
    <x:row r="1137" spans="1:20" s="273" customFormat="1" hidden="1" customHeight="1">
      <x:c r="A1137" s="345" t="s">
        <x:v>38</x:v>
      </x:c>
      <x:c r="B1137" s="562" t="s">
        <x:v>7160</x:v>
      </x:c>
      <x:c r="C1137" s="296" t="s">
        <x:v>7174</x:v>
      </x:c>
      <x:c r="D1137" s="269">
        <x:f t="shared" si="121"/>
        <x:v>19626</x:v>
      </x:c>
      <x:c r="E1137" s="317" t="s">
        <x:v>3403</x:v>
      </x:c>
      <x:c r="F1137" s="507" t="s">
        <x:v>3117</x:v>
      </x:c>
      <x:c r="G1137" s="317" t="s">
        <x:v>3403</x:v>
      </x:c>
      <x:c r="H1137" s="317" t="s">
        <x:v>3403</x:v>
      </x:c>
      <x:c r="I1137" s="317"/>
      <x:c r="J1137" s="507" t="s">
        <x:v>3117</x:v>
      </x:c>
      <x:c r="K1137" s="317"/>
      <x:c r="L1137" s="583"/>
      <x:c r="M1137" s="584">
        <x:v>19626</x:v>
      </x:c>
      <x:c r="N1137" s="584"/>
      <x:c r="O1137" s="584">
        <x:v>19626</x:v>
      </x:c>
      <x:c r="P1137" s="584">
        <x:v>19626</x:v>
      </x:c>
      <x:c r="Q1137" s="584"/>
      <x:c r="R1137" s="584">
        <x:v>19626</x:v>
      </x:c>
      <x:c r="S1137" s="584"/>
      <x:c r="T1137" s="217" t="s">
        <x:v>7253</x:v>
      </x:c>
    </x:row>
    <x:row r="1138" spans="1:20" s="273" customFormat="1" hidden="1" customHeight="1">
      <x:c r="A1138" s="345" t="s">
        <x:v>38</x:v>
      </x:c>
      <x:c r="B1138" s="562" t="s">
        <x:v>7218</x:v>
      </x:c>
      <x:c r="C1138" s="268" t="s">
        <x:v>7214</x:v>
      </x:c>
      <x:c r="D1138" s="269">
        <x:f t="shared" si="121"/>
        <x:v>55695</x:v>
      </x:c>
      <x:c r="E1138" s="317" t="s">
        <x:v>3403</x:v>
      </x:c>
      <x:c r="F1138" s="507" t="s">
        <x:v>3117</x:v>
      </x:c>
      <x:c r="G1138" s="317" t="s">
        <x:v>3403</x:v>
      </x:c>
      <x:c r="H1138" s="317" t="s">
        <x:v>3403</x:v>
      </x:c>
      <x:c r="I1138" s="317"/>
      <x:c r="J1138" s="507" t="s">
        <x:v>3117</x:v>
      </x:c>
      <x:c r="K1138" s="317"/>
      <x:c r="L1138" s="583"/>
      <x:c r="M1138" s="584">
        <x:v>55695</x:v>
      </x:c>
      <x:c r="N1138" s="584"/>
      <x:c r="O1138" s="584">
        <x:v>55695</x:v>
      </x:c>
      <x:c r="P1138" s="584">
        <x:v>55695</x:v>
      </x:c>
      <x:c r="Q1138" s="584"/>
      <x:c r="R1138" s="584">
        <x:v>55695</x:v>
      </x:c>
      <x:c r="S1138" s="584"/>
      <x:c r="T1138" s="217" t="s">
        <x:v>7253</x:v>
      </x:c>
    </x:row>
    <x:row r="1139" spans="1:20" s="273" customFormat="1" hidden="1" customHeight="1">
      <x:c r="A1139" s="345" t="s">
        <x:v>38</x:v>
      </x:c>
      <x:c r="B1139" s="562" t="s">
        <x:v>7256</x:v>
      </x:c>
      <x:c r="C1139" s="268" t="s">
        <x:v>7204</x:v>
      </x:c>
      <x:c r="D1139" s="269">
        <x:f t="shared" si="121"/>
        <x:v>30144</x:v>
      </x:c>
      <x:c r="E1139" s="317" t="s">
        <x:v>3403</x:v>
      </x:c>
      <x:c r="F1139" s="507" t="s">
        <x:v>3117</x:v>
      </x:c>
      <x:c r="G1139" s="317" t="s">
        <x:v>3403</x:v>
      </x:c>
      <x:c r="H1139" s="317" t="s">
        <x:v>3403</x:v>
      </x:c>
      <x:c r="I1139" s="317"/>
      <x:c r="J1139" s="507" t="s">
        <x:v>3117</x:v>
      </x:c>
      <x:c r="K1139" s="317"/>
      <x:c r="L1139" s="583"/>
      <x:c r="M1139" s="584">
        <x:v>30144</x:v>
      </x:c>
      <x:c r="N1139" s="584"/>
      <x:c r="O1139" s="584">
        <x:v>30144</x:v>
      </x:c>
      <x:c r="P1139" s="584">
        <x:v>30144</x:v>
      </x:c>
      <x:c r="Q1139" s="584"/>
      <x:c r="R1139" s="584">
        <x:v>30144</x:v>
      </x:c>
      <x:c r="S1139" s="584"/>
      <x:c r="T1139" s="217" t="s">
        <x:v>7253</x:v>
      </x:c>
    </x:row>
    <x:row r="1140" spans="1:20" s="273" customFormat="1" hidden="1" customHeight="1">
      <x:c r="A1140" s="345" t="s">
        <x:v>38</x:v>
      </x:c>
      <x:c r="B1140" s="562" t="s">
        <x:v>7244</x:v>
      </x:c>
      <x:c r="C1140" s="268" t="s">
        <x:v>7165</x:v>
      </x:c>
      <x:c r="D1140" s="269">
        <x:f t="shared" si="121"/>
        <x:v>95231</x:v>
      </x:c>
      <x:c r="E1140" s="317" t="s">
        <x:v>3403</x:v>
      </x:c>
      <x:c r="F1140" s="507" t="s">
        <x:v>3117</x:v>
      </x:c>
      <x:c r="G1140" s="317" t="s">
        <x:v>3403</x:v>
      </x:c>
      <x:c r="H1140" s="317" t="s">
        <x:v>3403</x:v>
      </x:c>
      <x:c r="I1140" s="317"/>
      <x:c r="J1140" s="507" t="s">
        <x:v>3117</x:v>
      </x:c>
      <x:c r="K1140" s="317"/>
      <x:c r="L1140" s="583"/>
      <x:c r="M1140" s="584">
        <x:v>95231</x:v>
      </x:c>
      <x:c r="N1140" s="584"/>
      <x:c r="O1140" s="584">
        <x:v>95231</x:v>
      </x:c>
      <x:c r="P1140" s="584">
        <x:v>95231</x:v>
      </x:c>
      <x:c r="Q1140" s="584"/>
      <x:c r="R1140" s="584">
        <x:v>95231</x:v>
      </x:c>
      <x:c r="S1140" s="584"/>
      <x:c r="T1140" s="217" t="s">
        <x:v>7253</x:v>
      </x:c>
    </x:row>
    <x:row r="1141" spans="1:20" s="273" customFormat="1" hidden="1" customHeight="1">
      <x:c r="A1141" s="345" t="s">
        <x:v>38</x:v>
      </x:c>
      <x:c r="B1141" s="562" t="s">
        <x:v>7178</x:v>
      </x:c>
      <x:c r="C1141" s="268" t="s">
        <x:v>4646</x:v>
      </x:c>
      <x:c r="D1141" s="269">
        <x:f t="shared" si="121"/>
        <x:v>33192</x:v>
      </x:c>
      <x:c r="E1141" s="317" t="s">
        <x:v>3403</x:v>
      </x:c>
      <x:c r="F1141" s="507" t="s">
        <x:v>3117</x:v>
      </x:c>
      <x:c r="G1141" s="317" t="s">
        <x:v>3403</x:v>
      </x:c>
      <x:c r="H1141" s="317" t="s">
        <x:v>3403</x:v>
      </x:c>
      <x:c r="I1141" s="317"/>
      <x:c r="J1141" s="507" t="s">
        <x:v>3117</x:v>
      </x:c>
      <x:c r="K1141" s="317"/>
      <x:c r="L1141" s="583"/>
      <x:c r="M1141" s="584">
        <x:v>33192</x:v>
      </x:c>
      <x:c r="N1141" s="584"/>
      <x:c r="O1141" s="584">
        <x:v>33192</x:v>
      </x:c>
      <x:c r="P1141" s="584">
        <x:v>33192</x:v>
      </x:c>
      <x:c r="Q1141" s="584"/>
      <x:c r="R1141" s="584">
        <x:v>33192</x:v>
      </x:c>
      <x:c r="S1141" s="584"/>
      <x:c r="T1141" s="217" t="s">
        <x:v>7253</x:v>
      </x:c>
    </x:row>
    <x:row r="1142" spans="1:20" s="273" customFormat="1" hidden="1" customHeight="1">
      <x:c r="A1142" s="345" t="s">
        <x:v>38</x:v>
      </x:c>
      <x:c r="B1142" s="562" t="s">
        <x:v>3918</x:v>
      </x:c>
      <x:c r="C1142" s="268" t="s">
        <x:v>7464</x:v>
      </x:c>
      <x:c r="D1142" s="269">
        <x:f t="shared" si="121"/>
        <x:v>207235</x:v>
      </x:c>
      <x:c r="E1142" s="317" t="s">
        <x:v>3403</x:v>
      </x:c>
      <x:c r="F1142" s="507" t="s">
        <x:v>3117</x:v>
      </x:c>
      <x:c r="G1142" s="317" t="s">
        <x:v>3403</x:v>
      </x:c>
      <x:c r="H1142" s="317" t="s">
        <x:v>3403</x:v>
      </x:c>
      <x:c r="I1142" s="317"/>
      <x:c r="J1142" s="507" t="s">
        <x:v>3117</x:v>
      </x:c>
      <x:c r="K1142" s="317"/>
      <x:c r="L1142" s="583"/>
      <x:c r="M1142" s="584">
        <x:v>207235</x:v>
      </x:c>
      <x:c r="N1142" s="584"/>
      <x:c r="O1142" s="584">
        <x:v>207235</x:v>
      </x:c>
      <x:c r="P1142" s="584">
        <x:v>207235</x:v>
      </x:c>
      <x:c r="Q1142" s="584"/>
      <x:c r="R1142" s="584">
        <x:v>207235</x:v>
      </x:c>
      <x:c r="S1142" s="584"/>
      <x:c r="T1142" s="217" t="s">
        <x:v>7253</x:v>
      </x:c>
    </x:row>
    <x:row r="1143" spans="1:20" s="273" customFormat="1" hidden="1" customHeight="1">
      <x:c r="A1143" s="345" t="s">
        <x:v>38</x:v>
      </x:c>
      <x:c r="B1143" s="562" t="s">
        <x:v>7395</x:v>
      </x:c>
      <x:c r="C1143" s="268" t="s">
        <x:v>5768</x:v>
      </x:c>
      <x:c r="D1143" s="269">
        <x:f t="shared" si="121"/>
        <x:v>223354</x:v>
      </x:c>
      <x:c r="E1143" s="317" t="s">
        <x:v>3403</x:v>
      </x:c>
      <x:c r="F1143" s="507" t="s">
        <x:v>3117</x:v>
      </x:c>
      <x:c r="G1143" s="317" t="s">
        <x:v>3403</x:v>
      </x:c>
      <x:c r="H1143" s="317" t="s">
        <x:v>3403</x:v>
      </x:c>
      <x:c r="I1143" s="317"/>
      <x:c r="J1143" s="507" t="s">
        <x:v>3117</x:v>
      </x:c>
      <x:c r="K1143" s="317"/>
      <x:c r="L1143" s="583"/>
      <x:c r="M1143" s="584">
        <x:v>223354</x:v>
      </x:c>
      <x:c r="N1143" s="584"/>
      <x:c r="O1143" s="584">
        <x:v>223354</x:v>
      </x:c>
      <x:c r="P1143" s="584">
        <x:v>223354</x:v>
      </x:c>
      <x:c r="Q1143" s="584"/>
      <x:c r="R1143" s="584">
        <x:v>223354</x:v>
      </x:c>
      <x:c r="S1143" s="584"/>
      <x:c r="T1143" s="217" t="s">
        <x:v>7253</x:v>
      </x:c>
    </x:row>
    <x:row r="1144" spans="1:20" s="273" customFormat="1" hidden="1" customHeight="1">
      <x:c r="A1144" s="345" t="s">
        <x:v>38</x:v>
      </x:c>
      <x:c r="B1144" s="562" t="s">
        <x:v>7361</x:v>
      </x:c>
      <x:c r="C1144" s="268" t="s">
        <x:v>7385</x:v>
      </x:c>
      <x:c r="D1144" s="269">
        <x:f t="shared" si="121"/>
        <x:v>59775</x:v>
      </x:c>
      <x:c r="E1144" s="317" t="s">
        <x:v>3403</x:v>
      </x:c>
      <x:c r="F1144" s="507" t="s">
        <x:v>3117</x:v>
      </x:c>
      <x:c r="G1144" s="317" t="s">
        <x:v>3403</x:v>
      </x:c>
      <x:c r="H1144" s="317" t="s">
        <x:v>3403</x:v>
      </x:c>
      <x:c r="I1144" s="317"/>
      <x:c r="J1144" s="317" t="s">
        <x:v>3403</x:v>
      </x:c>
      <x:c r="K1144" s="317"/>
      <x:c r="L1144" s="583"/>
      <x:c r="M1144" s="584">
        <x:v>59775</x:v>
      </x:c>
      <x:c r="N1144" s="584"/>
      <x:c r="O1144" s="584">
        <x:v>59775</x:v>
      </x:c>
      <x:c r="P1144" s="584">
        <x:v>59775</x:v>
      </x:c>
      <x:c r="Q1144" s="584"/>
      <x:c r="R1144" s="584">
        <x:v>59775</x:v>
      </x:c>
      <x:c r="S1144" s="584"/>
      <x:c r="T1144" s="217" t="s">
        <x:v>7253</x:v>
      </x:c>
    </x:row>
    <x:row r="1145" spans="1:20" s="273" customFormat="1" hidden="1" customHeight="1">
      <x:c r="A1145" s="345" t="s">
        <x:v>38</x:v>
      </x:c>
      <x:c r="B1145" s="559" t="s">
        <x:v>6449</x:v>
      </x:c>
      <x:c r="C1145" s="509" t="s">
        <x:v>7168</x:v>
      </x:c>
      <x:c r="D1145" s="269">
        <x:f t="shared" si="121"/>
        <x:v>10719.299999999999</x:v>
      </x:c>
      <x:c r="E1145" s="317" t="s">
        <x:v>5774</x:v>
      </x:c>
      <x:c r="F1145" s="317" t="s">
        <x:v>5414</x:v>
      </x:c>
      <x:c r="G1145" s="317" t="s">
        <x:v>5774</x:v>
      </x:c>
      <x:c r="H1145" s="317" t="s">
        <x:v>5774</x:v>
      </x:c>
      <x:c r="I1145" s="317"/>
      <x:c r="J1145" s="317" t="s">
        <x:v>5414</x:v>
      </x:c>
      <x:c r="K1145" s="317"/>
      <x:c r="L1145" s="305"/>
      <x:c r="M1145" s="305">
        <x:v>10719.299999999999</x:v>
      </x:c>
      <x:c r="N1145" s="322"/>
      <x:c r="O1145" s="305">
        <x:v>10719.299999999999</x:v>
      </x:c>
      <x:c r="P1145" s="305">
        <x:v>10719.299999999999</x:v>
      </x:c>
      <x:c r="Q1145" s="305"/>
      <x:c r="R1145" s="305">
        <x:v>10719.299999999999</x:v>
      </x:c>
      <x:c r="S1145" s="305"/>
      <x:c r="T1145" s="216" t="s">
        <x:v>6458</x:v>
      </x:c>
    </x:row>
    <x:row r="1146" spans="1:20" s="273" customFormat="1" hidden="1" customHeight="1">
      <x:c r="A1146" s="345" t="s">
        <x:v>38</x:v>
      </x:c>
      <x:c r="B1146" s="559" t="s">
        <x:v>6411</x:v>
      </x:c>
      <x:c r="C1146" s="509" t="s">
        <x:v>5513</x:v>
      </x:c>
      <x:c r="D1146" s="269">
        <x:f t="shared" si="121"/>
        <x:v>10918.700000000001</x:v>
      </x:c>
      <x:c r="E1146" s="317" t="s">
        <x:v>5774</x:v>
      </x:c>
      <x:c r="F1146" s="317" t="s">
        <x:v>5414</x:v>
      </x:c>
      <x:c r="G1146" s="317" t="s">
        <x:v>5774</x:v>
      </x:c>
      <x:c r="H1146" s="317" t="s">
        <x:v>5774</x:v>
      </x:c>
      <x:c r="I1146" s="317"/>
      <x:c r="J1146" s="317" t="s">
        <x:v>5414</x:v>
      </x:c>
      <x:c r="K1146" s="317"/>
      <x:c r="L1146" s="305"/>
      <x:c r="M1146" s="305">
        <x:v>10918.700000000001</x:v>
      </x:c>
      <x:c r="N1146" s="322"/>
      <x:c r="O1146" s="305">
        <x:v>10918.700000000001</x:v>
      </x:c>
      <x:c r="P1146" s="305">
        <x:v>10918.700000000001</x:v>
      </x:c>
      <x:c r="Q1146" s="305"/>
      <x:c r="R1146" s="305">
        <x:v>10918.700000000001</x:v>
      </x:c>
      <x:c r="S1146" s="305"/>
      <x:c r="T1146" s="216" t="s">
        <x:v>6458</x:v>
      </x:c>
    </x:row>
    <x:row r="1147" spans="1:20" s="273" customFormat="1" hidden="1" customHeight="1">
      <x:c r="A1147" s="345" t="s">
        <x:v>38</x:v>
      </x:c>
      <x:c r="B1147" s="559" t="s">
        <x:v>6455</x:v>
      </x:c>
      <x:c r="C1147" s="509" t="s">
        <x:v>3439</x:v>
      </x:c>
      <x:c r="D1147" s="269">
        <x:f t="shared" si="121"/>
        <x:v>15254.4</x:v>
      </x:c>
      <x:c r="E1147" s="317" t="s">
        <x:v>5774</x:v>
      </x:c>
      <x:c r="F1147" s="317" t="s">
        <x:v>5414</x:v>
      </x:c>
      <x:c r="G1147" s="317" t="s">
        <x:v>5774</x:v>
      </x:c>
      <x:c r="H1147" s="317" t="s">
        <x:v>5774</x:v>
      </x:c>
      <x:c r="I1147" s="317"/>
      <x:c r="J1147" s="317" t="s">
        <x:v>5414</x:v>
      </x:c>
      <x:c r="K1147" s="317"/>
      <x:c r="L1147" s="305"/>
      <x:c r="M1147" s="305">
        <x:v>15254.4</x:v>
      </x:c>
      <x:c r="N1147" s="305"/>
      <x:c r="O1147" s="305">
        <x:v>15254.4</x:v>
      </x:c>
      <x:c r="P1147" s="305">
        <x:v>15254.4</x:v>
      </x:c>
      <x:c r="Q1147" s="305"/>
      <x:c r="R1147" s="305">
        <x:v>15254.4</x:v>
      </x:c>
      <x:c r="S1147" s="305"/>
      <x:c r="T1147" s="216" t="s">
        <x:v>6458</x:v>
      </x:c>
    </x:row>
    <x:row r="1148" spans="1:20" s="273" customFormat="1" hidden="1" customHeight="1">
      <x:c r="A1148" s="345" t="s">
        <x:v>38</x:v>
      </x:c>
      <x:c r="B1148" s="559" t="s">
        <x:v>7163</x:v>
      </x:c>
      <x:c r="C1148" s="509" t="s">
        <x:v>7191</x:v>
      </x:c>
      <x:c r="D1148" s="269">
        <x:f t="shared" si="121"/>
        <x:v>21935.200000000001</x:v>
      </x:c>
      <x:c r="E1148" s="317" t="s">
        <x:v>1177</x:v>
      </x:c>
      <x:c r="F1148" s="317" t="s">
        <x:v>1163</x:v>
      </x:c>
      <x:c r="G1148" s="317" t="s">
        <x:v>5467</x:v>
      </x:c>
      <x:c r="H1148" s="317" t="s">
        <x:v>3505</x:v>
      </x:c>
      <x:c r="I1148" s="317"/>
      <x:c r="J1148" s="317" t="s">
        <x:v>5397</x:v>
      </x:c>
      <x:c r="K1148" s="321"/>
      <x:c r="L1148" s="584">
        <x:v>21935.200000000001</x:v>
      </x:c>
      <x:c r="M1148" s="584"/>
      <x:c r="N1148" s="584">
        <x:v>21935.200000000001</x:v>
      </x:c>
      <x:c r="O1148" s="584"/>
      <x:c r="P1148" s="584"/>
      <x:c r="Q1148" s="584"/>
      <x:c r="R1148" s="584">
        <x:v>21935.200000000001</x:v>
      </x:c>
      <x:c r="S1148" s="584"/>
      <x:c r="T1148" s="216" t="s">
        <x:v>6462</x:v>
      </x:c>
    </x:row>
    <x:row r="1149" spans="1:20" s="273" customFormat="1" hidden="1" customHeight="1">
      <x:c r="A1149" s="345" t="s">
        <x:v>38</x:v>
      </x:c>
      <x:c r="B1149" s="568" t="s">
        <x:v>5250</x:v>
      </x:c>
      <x:c r="C1149" s="509" t="s">
        <x:v>5261</x:v>
      </x:c>
      <x:c r="D1149" s="269">
        <x:f t="shared" si="121"/>
        <x:v>21210.099999999999</x:v>
      </x:c>
      <x:c r="E1149" s="317" t="s">
        <x:v>5478</x:v>
      </x:c>
      <x:c r="F1149" s="317" t="s">
        <x:v>1157</x:v>
      </x:c>
      <x:c r="G1149" s="317" t="s">
        <x:v>5478</x:v>
      </x:c>
      <x:c r="H1149" s="317" t="s">
        <x:v>5478</x:v>
      </x:c>
      <x:c r="I1149" s="317" t="s">
        <x:v>6734</x:v>
      </x:c>
      <x:c r="J1149" s="317" t="s">
        <x:v>1144</x:v>
      </x:c>
      <x:c r="K1149" s="317"/>
      <x:c r="L1149" s="591">
        <x:v>21210.099999999999</x:v>
      </x:c>
      <x:c r="M1149" s="592"/>
      <x:c r="N1149" s="591">
        <x:v>21210.099999999999</x:v>
      </x:c>
      <x:c r="O1149" s="591"/>
      <x:c r="P1149" s="592"/>
      <x:c r="Q1149" s="584"/>
      <x:c r="R1149" s="591">
        <x:v>21210.099999999999</x:v>
      </x:c>
      <x:c r="S1149" s="592"/>
      <x:c r="T1149" s="217" t="s">
        <x:v>2971</x:v>
      </x:c>
    </x:row>
    <x:row r="1150" spans="1:20" s="273" customFormat="1" hidden="1" customHeight="1">
      <x:c r="A1150" s="345" t="s">
        <x:v>38</x:v>
      </x:c>
      <x:c r="B1150" s="568" t="s">
        <x:v>5209</x:v>
      </x:c>
      <x:c r="C1150" s="296" t="s">
        <x:v>1830</x:v>
      </x:c>
      <x:c r="D1150" s="269">
        <x:f t="shared" ref="D1150:D1185" si="122">IF(SUM(K1150:M1150)=SUM(N1150:O1150),SUM(K1150:M1150),"오답")</x:f>
        <x:v>43329.699999999997</x:v>
      </x:c>
      <x:c r="E1150" s="317" t="s">
        <x:v>2209</x:v>
      </x:c>
      <x:c r="F1150" s="317" t="s">
        <x:v>1146</x:v>
      </x:c>
      <x:c r="G1150" s="317" t="s">
        <x:v>5478</x:v>
      </x:c>
      <x:c r="H1150" s="317" t="s">
        <x:v>2209</x:v>
      </x:c>
      <x:c r="I1150" s="317" t="s">
        <x:v>6715</x:v>
      </x:c>
      <x:c r="J1150" s="317" t="s">
        <x:v>1146</x:v>
      </x:c>
      <x:c r="K1150" s="321"/>
      <x:c r="L1150" s="344">
        <x:v>43329.699999999997</x:v>
      </x:c>
      <x:c r="M1150" s="270"/>
      <x:c r="N1150" s="344">
        <x:v>43329.699999999997</x:v>
      </x:c>
      <x:c r="O1150" s="344"/>
      <x:c r="P1150" s="270"/>
      <x:c r="Q1150" s="270"/>
      <x:c r="R1150" s="344">
        <x:v>43329.699999999997</x:v>
      </x:c>
      <x:c r="S1150" s="270"/>
      <x:c r="T1150" s="217" t="s">
        <x:v>3042</x:v>
      </x:c>
    </x:row>
    <x:row r="1151" spans="1:20" s="273" customFormat="1" hidden="1" customHeight="1">
      <x:c r="A1151" s="345" t="s">
        <x:v>38</x:v>
      </x:c>
      <x:c r="B1151" s="559" t="s">
        <x:v>2992</x:v>
      </x:c>
      <x:c r="C1151" s="509" t="s">
        <x:v>1192</x:v>
      </x:c>
      <x:c r="D1151" s="269">
        <x:f t="shared" si="122"/>
        <x:v>77340</x:v>
      </x:c>
      <x:c r="E1151" s="317" t="s">
        <x:v>2233</x:v>
      </x:c>
      <x:c r="F1151" s="317" t="s">
        <x:v>5332</x:v>
      </x:c>
      <x:c r="G1151" s="317" t="s">
        <x:v>2233</x:v>
      </x:c>
      <x:c r="H1151" s="317" t="s">
        <x:v>2233</x:v>
      </x:c>
      <x:c r="I1151" s="317" t="s">
        <x:v>3002</x:v>
      </x:c>
      <x:c r="J1151" s="317" t="s">
        <x:v>5438</x:v>
      </x:c>
      <x:c r="K1151" s="317"/>
      <x:c r="L1151" s="305">
        <x:v>77340</x:v>
      </x:c>
      <x:c r="M1151" s="305"/>
      <x:c r="N1151" s="305">
        <x:v>77340</x:v>
      </x:c>
      <x:c r="O1151" s="305"/>
      <x:c r="P1151" s="305"/>
      <x:c r="Q1151" s="305"/>
      <x:c r="R1151" s="305">
        <x:v>77340</x:v>
      </x:c>
      <x:c r="S1151" s="305"/>
      <x:c r="T1151" s="216"/>
    </x:row>
    <x:row r="1152" spans="1:20" s="273" customFormat="1" hidden="1" customHeight="1">
      <x:c r="A1152" s="345" t="s">
        <x:v>38</x:v>
      </x:c>
      <x:c r="B1152" s="559" t="s">
        <x:v>1450</x:v>
      </x:c>
      <x:c r="C1152" s="509" t="s">
        <x:v>1151</x:v>
      </x:c>
      <x:c r="D1152" s="269">
        <x:f t="shared" si="122"/>
        <x:v>28760.799999999999</x:v>
      </x:c>
      <x:c r="E1152" s="317" t="s">
        <x:v>355</x:v>
      </x:c>
      <x:c r="F1152" s="317" t="s">
        <x:v>4110</x:v>
      </x:c>
      <x:c r="G1152" s="317" t="s">
        <x:v>5825</x:v>
      </x:c>
      <x:c r="H1152" s="317" t="s">
        <x:v>5825</x:v>
      </x:c>
      <x:c r="I1152" s="317" t="s">
        <x:v>6716</x:v>
      </x:c>
      <x:c r="J1152" s="317" t="s">
        <x:v>5825</x:v>
      </x:c>
      <x:c r="K1152" s="317"/>
      <x:c r="L1152" s="305">
        <x:v>28760.799999999999</x:v>
      </x:c>
      <x:c r="M1152" s="305"/>
      <x:c r="N1152" s="305">
        <x:v>28760.799999999999</x:v>
      </x:c>
      <x:c r="O1152" s="305"/>
      <x:c r="P1152" s="305"/>
      <x:c r="Q1152" s="305"/>
      <x:c r="R1152" s="305">
        <x:v>28760.799999999999</x:v>
      </x:c>
      <x:c r="S1152" s="305"/>
      <x:c r="T1152" s="216" t="s">
        <x:v>6456</x:v>
      </x:c>
    </x:row>
    <x:row r="1153" spans="1:20" s="273" customFormat="1" hidden="1" customHeight="1">
      <x:c r="A1153" s="345" t="s">
        <x:v>38</x:v>
      </x:c>
      <x:c r="B1153" s="559" t="s">
        <x:v>5156</x:v>
      </x:c>
      <x:c r="C1153" s="509" t="s">
        <x:v>1181</x:v>
      </x:c>
      <x:c r="D1153" s="269">
        <x:f t="shared" si="122"/>
        <x:v>10870.299999999999</x:v>
      </x:c>
      <x:c r="E1153" s="317" t="s">
        <x:v>1164</x:v>
      </x:c>
      <x:c r="F1153" s="317" t="s">
        <x:v>4328</x:v>
      </x:c>
      <x:c r="G1153" s="317" t="s">
        <x:v>1164</x:v>
      </x:c>
      <x:c r="H1153" s="317" t="s">
        <x:v>1164</x:v>
      </x:c>
      <x:c r="I1153" s="317" t="s">
        <x:v>6750</x:v>
      </x:c>
      <x:c r="J1153" s="317" t="s">
        <x:v>1114</x:v>
      </x:c>
      <x:c r="K1153" s="317"/>
      <x:c r="L1153" s="305">
        <x:v>10870.299999999999</x:v>
      </x:c>
      <x:c r="M1153" s="305"/>
      <x:c r="N1153" s="305">
        <x:v>10870.299999999999</x:v>
      </x:c>
      <x:c r="O1153" s="305"/>
      <x:c r="P1153" s="305"/>
      <x:c r="Q1153" s="305"/>
      <x:c r="R1153" s="305">
        <x:v>10870.299999999999</x:v>
      </x:c>
      <x:c r="S1153" s="305"/>
      <x:c r="T1153" s="216" t="s">
        <x:v>4556</x:v>
      </x:c>
    </x:row>
    <x:row r="1154" spans="1:20" s="273" customFormat="1" hidden="1" customHeight="1">
      <x:c r="A1154" s="345" t="s">
        <x:v>38</x:v>
      </x:c>
      <x:c r="B1154" s="559" t="s">
        <x:v>480</x:v>
      </x:c>
      <x:c r="C1154" s="509" t="s">
        <x:v>1072</x:v>
      </x:c>
      <x:c r="D1154" s="269">
        <x:f t="shared" si="122"/>
        <x:v>10805</x:v>
      </x:c>
      <x:c r="E1154" s="317" t="s">
        <x:v>3702</x:v>
      </x:c>
      <x:c r="F1154" s="507" t="s">
        <x:v>5183</x:v>
      </x:c>
      <x:c r="G1154" s="317" t="s">
        <x:v>3702</x:v>
      </x:c>
      <x:c r="H1154" s="317" t="s">
        <x:v>3702</x:v>
      </x:c>
      <x:c r="I1154" s="317"/>
      <x:c r="J1154" s="507" t="s">
        <x:v>5183</x:v>
      </x:c>
      <x:c r="K1154" s="321"/>
      <x:c r="L1154" s="583"/>
      <x:c r="M1154" s="583">
        <x:v>10805</x:v>
      </x:c>
      <x:c r="N1154" s="584"/>
      <x:c r="O1154" s="583">
        <x:v>10805</x:v>
      </x:c>
      <x:c r="P1154" s="583">
        <x:v>10805</x:v>
      </x:c>
      <x:c r="Q1154" s="584"/>
      <x:c r="R1154" s="583">
        <x:v>10805</x:v>
      </x:c>
      <x:c r="S1154" s="583"/>
      <x:c r="T1154" s="216" t="s">
        <x:v>5187</x:v>
      </x:c>
    </x:row>
    <x:row r="1155" spans="1:20" s="273" customFormat="1" hidden="1" customHeight="1">
      <x:c r="A1155" s="345" t="s">
        <x:v>38</x:v>
      </x:c>
      <x:c r="B1155" s="559" t="s">
        <x:v>5345</x:v>
      </x:c>
      <x:c r="C1155" s="509" t="s">
        <x:v>7248</x:v>
      </x:c>
      <x:c r="D1155" s="269">
        <x:f t="shared" si="122"/>
        <x:v>36770</x:v>
      </x:c>
      <x:c r="E1155" s="518" t="s">
        <x:v>3702</x:v>
      </x:c>
      <x:c r="F1155" s="507" t="s">
        <x:v>5183</x:v>
      </x:c>
      <x:c r="G1155" s="518" t="s">
        <x:v>3702</x:v>
      </x:c>
      <x:c r="H1155" s="518" t="s">
        <x:v>3702</x:v>
      </x:c>
      <x:c r="I1155" s="317"/>
      <x:c r="J1155" s="507" t="s">
        <x:v>5183</x:v>
      </x:c>
      <x:c r="K1155" s="569"/>
      <x:c r="L1155" s="593"/>
      <x:c r="M1155" s="583">
        <x:v>36770</x:v>
      </x:c>
      <x:c r="N1155" s="594"/>
      <x:c r="O1155" s="583">
        <x:v>36770</x:v>
      </x:c>
      <x:c r="P1155" s="583">
        <x:v>36770</x:v>
      </x:c>
      <x:c r="Q1155" s="594"/>
      <x:c r="R1155" s="583">
        <x:v>36770</x:v>
      </x:c>
      <x:c r="S1155" s="583"/>
      <x:c r="T1155" s="216" t="s">
        <x:v>5187</x:v>
      </x:c>
    </x:row>
    <x:row r="1156" spans="1:20" s="273" customFormat="1" hidden="1" customHeight="1">
      <x:c r="A1156" s="345" t="s">
        <x:v>38</x:v>
      </x:c>
      <x:c r="B1156" s="568" t="s">
        <x:v>4324</x:v>
      </x:c>
      <x:c r="C1156" s="296" t="s">
        <x:v>4339</x:v>
      </x:c>
      <x:c r="D1156" s="269">
        <x:f t="shared" si="122"/>
        <x:v>12814.9</x:v>
      </x:c>
      <x:c r="E1156" s="317" t="s">
        <x:v>2209</x:v>
      </x:c>
      <x:c r="F1156" s="317" t="s">
        <x:v>3590</x:v>
      </x:c>
      <x:c r="G1156" s="317" t="s">
        <x:v>5478</x:v>
      </x:c>
      <x:c r="H1156" s="317" t="s">
        <x:v>2209</x:v>
      </x:c>
      <x:c r="I1156" s="317" t="s">
        <x:v>5079</x:v>
      </x:c>
      <x:c r="J1156" s="317" t="s">
        <x:v>1144</x:v>
      </x:c>
      <x:c r="K1156" s="317"/>
      <x:c r="L1156" s="591">
        <x:v>12814.9</x:v>
      </x:c>
      <x:c r="M1156" s="592"/>
      <x:c r="N1156" s="591">
        <x:v>12814.9</x:v>
      </x:c>
      <x:c r="O1156" s="591"/>
      <x:c r="P1156" s="592"/>
      <x:c r="Q1156" s="584"/>
      <x:c r="R1156" s="591">
        <x:v>12814.9</x:v>
      </x:c>
      <x:c r="S1156" s="592"/>
      <x:c r="T1156" s="217" t="s">
        <x:v>2971</x:v>
      </x:c>
    </x:row>
    <x:row r="1157" spans="1:20" s="273" customFormat="1" hidden="1" customHeight="1">
      <x:c r="A1157" s="345" t="s">
        <x:v>38</x:v>
      </x:c>
      <x:c r="B1157" s="559" t="s">
        <x:v>5902</x:v>
      </x:c>
      <x:c r="C1157" s="509" t="s">
        <x:v>1150</x:v>
      </x:c>
      <x:c r="D1157" s="269">
        <x:f t="shared" si="122"/>
        <x:v>10970.200000000001</x:v>
      </x:c>
      <x:c r="E1157" s="317" t="s">
        <x:v>1165</x:v>
      </x:c>
      <x:c r="F1157" s="317" t="s">
        <x:v>1185</x:v>
      </x:c>
      <x:c r="G1157" s="317" t="s">
        <x:v>1165</x:v>
      </x:c>
      <x:c r="H1157" s="317" t="s">
        <x:v>1165</x:v>
      </x:c>
      <x:c r="I1157" s="317" t="s">
        <x:v>6753</x:v>
      </x:c>
      <x:c r="J1157" s="317"/>
      <x:c r="K1157" s="317"/>
      <x:c r="L1157" s="584">
        <x:v>10970.200000000001</x:v>
      </x:c>
      <x:c r="M1157" s="584"/>
      <x:c r="N1157" s="584">
        <x:v>10970.200000000001</x:v>
      </x:c>
      <x:c r="O1157" s="584"/>
      <x:c r="P1157" s="584"/>
      <x:c r="Q1157" s="584"/>
      <x:c r="R1157" s="584">
        <x:v>10970.200000000001</x:v>
      </x:c>
      <x:c r="S1157" s="584"/>
      <x:c r="T1157" s="216" t="s">
        <x:v>6442</x:v>
      </x:c>
    </x:row>
    <x:row r="1158" spans="1:20" s="273" customFormat="1" hidden="1" customHeight="1">
      <x:c r="A1158" s="345" t="s">
        <x:v>38</x:v>
      </x:c>
      <x:c r="B1158" s="559" t="s">
        <x:v>5571</x:v>
      </x:c>
      <x:c r="C1158" s="509" t="s">
        <x:v>1166</x:v>
      </x:c>
      <x:c r="D1158" s="269">
        <x:f t="shared" si="122"/>
        <x:v>45012.699999999997</x:v>
      </x:c>
      <x:c r="E1158" s="317" t="s">
        <x:v>1165</x:v>
      </x:c>
      <x:c r="F1158" s="317" t="s">
        <x:v>1185</x:v>
      </x:c>
      <x:c r="G1158" s="317" t="s">
        <x:v>1165</x:v>
      </x:c>
      <x:c r="H1158" s="317" t="s">
        <x:v>1165</x:v>
      </x:c>
      <x:c r="I1158" s="317" t="s">
        <x:v>6753</x:v>
      </x:c>
      <x:c r="J1158" s="317"/>
      <x:c r="K1158" s="317"/>
      <x:c r="L1158" s="584">
        <x:v>45012.699999999997</x:v>
      </x:c>
      <x:c r="M1158" s="584"/>
      <x:c r="N1158" s="584">
        <x:v>45012.699999999997</x:v>
      </x:c>
      <x:c r="O1158" s="584"/>
      <x:c r="P1158" s="584"/>
      <x:c r="Q1158" s="584"/>
      <x:c r="R1158" s="584">
        <x:v>45012.699999999997</x:v>
      </x:c>
      <x:c r="S1158" s="584"/>
      <x:c r="T1158" s="216" t="s">
        <x:v>6442</x:v>
      </x:c>
    </x:row>
    <x:row r="1159" spans="1:20" s="273" customFormat="1" hidden="1" customHeight="1">
      <x:c r="A1159" s="345" t="s">
        <x:v>38</x:v>
      </x:c>
      <x:c r="B1159" s="559" t="s">
        <x:v>1966</x:v>
      </x:c>
      <x:c r="C1159" s="509" t="s">
        <x:v>1084</x:v>
      </x:c>
      <x:c r="D1159" s="269">
        <x:f t="shared" si="122"/>
        <x:v>13213.5</x:v>
      </x:c>
      <x:c r="E1159" s="317" t="s">
        <x:v>1119</x:v>
      </x:c>
      <x:c r="F1159" s="317" t="s">
        <x:v>1158</x:v>
      </x:c>
      <x:c r="G1159" s="317" t="s">
        <x:v>1119</x:v>
      </x:c>
      <x:c r="H1159" s="317" t="s">
        <x:v>1119</x:v>
      </x:c>
      <x:c r="I1159" s="317" t="s">
        <x:v>6713</x:v>
      </x:c>
      <x:c r="J1159" s="317"/>
      <x:c r="K1159" s="317"/>
      <x:c r="L1159" s="584">
        <x:v>13213.5</x:v>
      </x:c>
      <x:c r="M1159" s="584"/>
      <x:c r="N1159" s="584">
        <x:v>13213.5</x:v>
      </x:c>
      <x:c r="O1159" s="584"/>
      <x:c r="P1159" s="584"/>
      <x:c r="Q1159" s="584"/>
      <x:c r="R1159" s="584">
        <x:v>13213.5</x:v>
      </x:c>
      <x:c r="S1159" s="584"/>
      <x:c r="T1159" s="217" t="s">
        <x:v>1113</x:v>
      </x:c>
    </x:row>
    <x:row r="1160" spans="1:20" s="273" customFormat="1" hidden="1" customHeight="1">
      <x:c r="A1160" s="345" t="s">
        <x:v>38</x:v>
      </x:c>
      <x:c r="B1160" s="568" t="s">
        <x:v>7162</x:v>
      </x:c>
      <x:c r="C1160" s="509" t="s">
        <x:v>1173</x:v>
      </x:c>
      <x:c r="D1160" s="269">
        <x:f t="shared" si="122"/>
        <x:v>21281.900000000001</x:v>
      </x:c>
      <x:c r="E1160" s="317" t="s">
        <x:v>2208</x:v>
      </x:c>
      <x:c r="F1160" s="317" t="s">
        <x:v>2176</x:v>
      </x:c>
      <x:c r="G1160" s="317" t="s">
        <x:v>2208</x:v>
      </x:c>
      <x:c r="H1160" s="317"/>
      <x:c r="I1160" s="317" t="s">
        <x:v>6703</x:v>
      </x:c>
      <x:c r="J1160" s="317"/>
      <x:c r="K1160" s="317"/>
      <x:c r="L1160" s="583">
        <x:v>21281.900000000001</x:v>
      </x:c>
      <x:c r="M1160" s="583"/>
      <x:c r="N1160" s="583">
        <x:v>21281.900000000001</x:v>
      </x:c>
      <x:c r="O1160" s="584"/>
      <x:c r="P1160" s="583"/>
      <x:c r="Q1160" s="583"/>
      <x:c r="R1160" s="583">
        <x:v>21281.900000000001</x:v>
      </x:c>
      <x:c r="S1160" s="583"/>
      <x:c r="T1160" s="217" t="s">
        <x:v>6452</x:v>
      </x:c>
    </x:row>
    <x:row r="1161" spans="1:20" s="273" customFormat="1" hidden="1" customHeight="1">
      <x:c r="A1161" s="345" t="s">
        <x:v>38</x:v>
      </x:c>
      <x:c r="B1161" s="568" t="s">
        <x:v>6434</x:v>
      </x:c>
      <x:c r="C1161" s="296" t="s">
        <x:v>6489</x:v>
      </x:c>
      <x:c r="D1161" s="269">
        <x:f t="shared" si="122"/>
        <x:v>85351.800000000003</x:v>
      </x:c>
      <x:c r="E1161" s="317" t="s">
        <x:v>2209</x:v>
      </x:c>
      <x:c r="F1161" s="317" t="s">
        <x:v>3590</x:v>
      </x:c>
      <x:c r="G1161" s="317" t="s">
        <x:v>5478</x:v>
      </x:c>
      <x:c r="H1161" s="317" t="s">
        <x:v>2209</x:v>
      </x:c>
      <x:c r="I1161" s="317" t="s">
        <x:v>5079</x:v>
      </x:c>
      <x:c r="J1161" s="317" t="s">
        <x:v>1144</x:v>
      </x:c>
      <x:c r="K1161" s="317"/>
      <x:c r="L1161" s="591">
        <x:v>85351.800000000003</x:v>
      </x:c>
      <x:c r="M1161" s="592"/>
      <x:c r="N1161" s="591">
        <x:v>85351.800000000003</x:v>
      </x:c>
      <x:c r="O1161" s="591"/>
      <x:c r="P1161" s="592"/>
      <x:c r="Q1161" s="584"/>
      <x:c r="R1161" s="591">
        <x:v>85351.800000000003</x:v>
      </x:c>
      <x:c r="S1161" s="592"/>
      <x:c r="T1161" s="217" t="s">
        <x:v>2971</x:v>
      </x:c>
    </x:row>
    <x:row r="1162" spans="1:20" s="273" customFormat="1" hidden="1" customHeight="1">
      <x:c r="A1162" s="345" t="s">
        <x:v>38</x:v>
      </x:c>
      <x:c r="B1162" s="559" t="s">
        <x:v>4343</x:v>
      </x:c>
      <x:c r="C1162" s="509" t="s">
        <x:v>7530</x:v>
      </x:c>
      <x:c r="D1162" s="269">
        <x:f t="shared" si="122"/>
        <x:v>12475.200000000001</x:v>
      </x:c>
      <x:c r="E1162" s="317" t="s">
        <x:v>1984</x:v>
      </x:c>
      <x:c r="F1162" s="317" t="s">
        <x:v>5739</x:v>
      </x:c>
      <x:c r="G1162" s="317" t="s">
        <x:v>5479</x:v>
      </x:c>
      <x:c r="H1162" s="317" t="s">
        <x:v>5416</x:v>
      </x:c>
      <x:c r="I1162" s="317" t="s">
        <x:v>3015</x:v>
      </x:c>
      <x:c r="J1162" s="317" t="s">
        <x:v>5771</x:v>
      </x:c>
      <x:c r="K1162" s="317"/>
      <x:c r="L1162" s="305">
        <x:v>12475.200000000001</x:v>
      </x:c>
      <x:c r="M1162" s="305"/>
      <x:c r="N1162" s="305">
        <x:v>12475.200000000001</x:v>
      </x:c>
      <x:c r="O1162" s="305"/>
      <x:c r="P1162" s="305"/>
      <x:c r="Q1162" s="305"/>
      <x:c r="R1162" s="305">
        <x:v>12475.200000000001</x:v>
      </x:c>
      <x:c r="S1162" s="305"/>
      <x:c r="T1162" s="216" t="s">
        <x:v>2460</x:v>
      </x:c>
    </x:row>
    <x:row r="1163" spans="1:20" s="273" customFormat="1" hidden="1" customHeight="1">
      <x:c r="A1163" s="345" t="s">
        <x:v>38</x:v>
      </x:c>
      <x:c r="B1163" s="559" t="s">
        <x:v>1451</x:v>
      </x:c>
      <x:c r="C1163" s="509" t="s">
        <x:v>4249</x:v>
      </x:c>
      <x:c r="D1163" s="269">
        <x:f t="shared" si="122"/>
        <x:v>150293</x:v>
      </x:c>
      <x:c r="E1163" s="317" t="s">
        <x:v>125</x:v>
      </x:c>
      <x:c r="F1163" s="317" t="s">
        <x:v>5779</x:v>
      </x:c>
      <x:c r="G1163" s="317" t="s">
        <x:v>125</x:v>
      </x:c>
      <x:c r="H1163" s="317" t="s">
        <x:v>3522</x:v>
      </x:c>
      <x:c r="I1163" s="317"/>
      <x:c r="J1163" s="317" t="s">
        <x:v>5787</x:v>
      </x:c>
      <x:c r="K1163" s="317"/>
      <x:c r="L1163" s="305">
        <x:v>117413</x:v>
      </x:c>
      <x:c r="M1163" s="305">
        <x:v>32880</x:v>
      </x:c>
      <x:c r="N1163" s="305">
        <x:v>150293</x:v>
      </x:c>
      <x:c r="O1163" s="305"/>
      <x:c r="P1163" s="305"/>
      <x:c r="Q1163" s="305"/>
      <x:c r="R1163" s="305">
        <x:v>150293</x:v>
      </x:c>
      <x:c r="S1163" s="305"/>
      <x:c r="T1163" s="216"/>
    </x:row>
    <x:row r="1164" spans="1:20" s="273" customFormat="1" hidden="1" customHeight="1">
      <x:c r="A1164" s="345" t="s">
        <x:v>38</x:v>
      </x:c>
      <x:c r="B1164" s="559" t="s">
        <x:v>1419</x:v>
      </x:c>
      <x:c r="C1164" s="509" t="s">
        <x:v>4325</x:v>
      </x:c>
      <x:c r="D1164" s="269">
        <x:f t="shared" si="122"/>
        <x:v>14801.299999999999</x:v>
      </x:c>
      <x:c r="E1164" s="317" t="s">
        <x:v>4315</x:v>
      </x:c>
      <x:c r="F1164" s="317" t="s">
        <x:v>5753</x:v>
      </x:c>
      <x:c r="G1164" s="317" t="s">
        <x:v>4089</x:v>
      </x:c>
      <x:c r="H1164" s="317" t="s">
        <x:v>4430</x:v>
      </x:c>
      <x:c r="I1164" s="317" t="s">
        <x:v>6034</x:v>
      </x:c>
      <x:c r="J1164" s="317" t="s">
        <x:v>4050</x:v>
      </x:c>
      <x:c r="K1164" s="317"/>
      <x:c r="L1164" s="305">
        <x:v>14801.299999999999</x:v>
      </x:c>
      <x:c r="M1164" s="305"/>
      <x:c r="N1164" s="305">
        <x:v>14801.299999999999</x:v>
      </x:c>
      <x:c r="O1164" s="305"/>
      <x:c r="P1164" s="305"/>
      <x:c r="Q1164" s="305"/>
      <x:c r="R1164" s="305">
        <x:v>14801.299999999999</x:v>
      </x:c>
      <x:c r="S1164" s="305"/>
      <x:c r="T1164" s="216"/>
    </x:row>
    <x:row r="1165" spans="1:20" s="273" customFormat="1" hidden="1" customHeight="1">
      <x:c r="A1165" s="345" t="s">
        <x:v>38</x:v>
      </x:c>
      <x:c r="B1165" s="559" t="s">
        <x:v>6886</x:v>
      </x:c>
      <x:c r="C1165" s="509" t="s">
        <x:v>7223</x:v>
      </x:c>
      <x:c r="D1165" s="269">
        <x:f t="shared" si="122"/>
        <x:v>14210.799999999999</x:v>
      </x:c>
      <x:c r="E1165" s="317" t="s">
        <x:v>7228</x:v>
      </x:c>
      <x:c r="F1165" s="317" t="s">
        <x:v>5767</x:v>
      </x:c>
      <x:c r="G1165" s="317" t="s">
        <x:v>252</x:v>
      </x:c>
      <x:c r="H1165" s="317" t="s">
        <x:v>3647</x:v>
      </x:c>
      <x:c r="I1165" s="317"/>
      <x:c r="J1165" s="317" t="s">
        <x:v>5766</x:v>
      </x:c>
      <x:c r="K1165" s="317"/>
      <x:c r="L1165" s="584">
        <x:v>14210.799999999999</x:v>
      </x:c>
      <x:c r="M1165" s="584"/>
      <x:c r="N1165" s="584">
        <x:v>14210.799999999999</x:v>
      </x:c>
      <x:c r="O1165" s="584"/>
      <x:c r="P1165" s="584"/>
      <x:c r="Q1165" s="584"/>
      <x:c r="R1165" s="584">
        <x:v>14210.799999999999</x:v>
      </x:c>
      <x:c r="S1165" s="584"/>
      <x:c r="T1165" s="216" t="s">
        <x:v>1440</x:v>
      </x:c>
    </x:row>
    <x:row r="1166" spans="1:20" s="273" customFormat="1" hidden="1" customHeight="1">
      <x:c r="A1166" s="345" t="s">
        <x:v>38</x:v>
      </x:c>
      <x:c r="B1166" s="559" t="s">
        <x:v>1965</x:v>
      </x:c>
      <x:c r="C1166" s="509" t="s">
        <x:v>3071</x:v>
      </x:c>
      <x:c r="D1166" s="269">
        <x:f t="shared" si="122"/>
        <x:v>20176.5</x:v>
      </x:c>
      <x:c r="E1166" s="317" t="s">
        <x:v>1119</x:v>
      </x:c>
      <x:c r="F1166" s="317" t="s">
        <x:v>1158</x:v>
      </x:c>
      <x:c r="G1166" s="317" t="s">
        <x:v>1119</x:v>
      </x:c>
      <x:c r="H1166" s="317" t="s">
        <x:v>1119</x:v>
      </x:c>
      <x:c r="I1166" s="317" t="s">
        <x:v>6713</x:v>
      </x:c>
      <x:c r="J1166" s="317"/>
      <x:c r="K1166" s="317"/>
      <x:c r="L1166" s="584">
        <x:v>20176.5</x:v>
      </x:c>
      <x:c r="M1166" s="584"/>
      <x:c r="N1166" s="584">
        <x:v>20176.5</x:v>
      </x:c>
      <x:c r="O1166" s="584"/>
      <x:c r="P1166" s="584"/>
      <x:c r="Q1166" s="584"/>
      <x:c r="R1166" s="584">
        <x:v>20176.5</x:v>
      </x:c>
      <x:c r="S1166" s="584"/>
      <x:c r="T1166" s="217" t="s">
        <x:v>1113</x:v>
      </x:c>
    </x:row>
    <x:row r="1167" spans="1:20" s="273" customFormat="1" hidden="1" customHeight="1">
      <x:c r="A1167" s="345" t="s">
        <x:v>38</x:v>
      </x:c>
      <x:c r="B1167" s="568" t="s">
        <x:v>6474</x:v>
      </x:c>
      <x:c r="C1167" s="296" t="s">
        <x:v>4292</x:v>
      </x:c>
      <x:c r="D1167" s="269">
        <x:f t="shared" si="122"/>
        <x:v>30552.700000000001</x:v>
      </x:c>
      <x:c r="E1167" s="317" t="s">
        <x:v>2209</x:v>
      </x:c>
      <x:c r="F1167" s="317" t="s">
        <x:v>3590</x:v>
      </x:c>
      <x:c r="G1167" s="317" t="s">
        <x:v>5478</x:v>
      </x:c>
      <x:c r="H1167" s="317" t="s">
        <x:v>2209</x:v>
      </x:c>
      <x:c r="I1167" s="317" t="s">
        <x:v>5079</x:v>
      </x:c>
      <x:c r="J1167" s="317" t="s">
        <x:v>1144</x:v>
      </x:c>
      <x:c r="K1167" s="317"/>
      <x:c r="L1167" s="591">
        <x:v>30552.700000000001</x:v>
      </x:c>
      <x:c r="M1167" s="592"/>
      <x:c r="N1167" s="591">
        <x:v>30552.700000000001</x:v>
      </x:c>
      <x:c r="O1167" s="591"/>
      <x:c r="P1167" s="592"/>
      <x:c r="Q1167" s="584"/>
      <x:c r="R1167" s="591">
        <x:v>30552.700000000001</x:v>
      </x:c>
      <x:c r="S1167" s="592"/>
      <x:c r="T1167" s="217" t="s">
        <x:v>2971</x:v>
      </x:c>
    </x:row>
    <x:row r="1168" spans="1:20" s="273" customFormat="1" hidden="1" customHeight="1">
      <x:c r="A1168" s="345" t="s">
        <x:v>38</x:v>
      </x:c>
      <x:c r="B1168" s="559" t="s">
        <x:v>1463</x:v>
      </x:c>
      <x:c r="C1168" s="509" t="s">
        <x:v>4335</x:v>
      </x:c>
      <x:c r="D1168" s="269">
        <x:f t="shared" si="122"/>
        <x:v>11686.4</x:v>
      </x:c>
      <x:c r="E1168" s="317" t="s">
        <x:v>2182</x:v>
      </x:c>
      <x:c r="F1168" s="317" t="s">
        <x:v>1285</x:v>
      </x:c>
      <x:c r="G1168" s="317" t="s">
        <x:v>2182</x:v>
      </x:c>
      <x:c r="H1168" s="317" t="s">
        <x:v>2182</x:v>
      </x:c>
      <x:c r="I1168" s="317" t="s">
        <x:v>6738</x:v>
      </x:c>
      <x:c r="J1168" s="317" t="s">
        <x:v>5806</x:v>
      </x:c>
      <x:c r="K1168" s="317"/>
      <x:c r="L1168" s="305">
        <x:v>11686.4</x:v>
      </x:c>
      <x:c r="M1168" s="305"/>
      <x:c r="N1168" s="305">
        <x:v>11686.4</x:v>
      </x:c>
      <x:c r="O1168" s="305"/>
      <x:c r="P1168" s="305"/>
      <x:c r="Q1168" s="305"/>
      <x:c r="R1168" s="305">
        <x:v>11686.4</x:v>
      </x:c>
      <x:c r="S1168" s="305"/>
      <x:c r="T1168" s="216" t="s">
        <x:v>1420</x:v>
      </x:c>
    </x:row>
    <x:row r="1169" spans="1:20" s="273" customFormat="1" hidden="1" customHeight="1">
      <x:c r="A1169" s="345" t="s">
        <x:v>38</x:v>
      </x:c>
      <x:c r="B1169" s="568" t="s">
        <x:v>971</x:v>
      </x:c>
      <x:c r="C1169" s="296" t="s">
        <x:v>4285</x:v>
      </x:c>
      <x:c r="D1169" s="269">
        <x:f t="shared" si="122"/>
        <x:v>15840.5</x:v>
      </x:c>
      <x:c r="E1169" s="317" t="s">
        <x:v>2209</x:v>
      </x:c>
      <x:c r="F1169" s="317" t="s">
        <x:v>1157</x:v>
      </x:c>
      <x:c r="G1169" s="317" t="s">
        <x:v>5478</x:v>
      </x:c>
      <x:c r="H1169" s="317" t="s">
        <x:v>2209</x:v>
      </x:c>
      <x:c r="I1169" s="317" t="s">
        <x:v>5079</x:v>
      </x:c>
      <x:c r="J1169" s="317" t="s">
        <x:v>1144</x:v>
      </x:c>
      <x:c r="K1169" s="317"/>
      <x:c r="L1169" s="591">
        <x:v>15840.5</x:v>
      </x:c>
      <x:c r="M1169" s="592"/>
      <x:c r="N1169" s="591">
        <x:v>15840.5</x:v>
      </x:c>
      <x:c r="O1169" s="591"/>
      <x:c r="P1169" s="592"/>
      <x:c r="Q1169" s="584"/>
      <x:c r="R1169" s="591">
        <x:v>15840.5</x:v>
      </x:c>
      <x:c r="S1169" s="592"/>
      <x:c r="T1169" s="217" t="s">
        <x:v>2971</x:v>
      </x:c>
    </x:row>
    <x:row r="1170" spans="1:20" s="273" customFormat="1" hidden="1" customHeight="1">
      <x:c r="A1170" s="345" t="s">
        <x:v>38</x:v>
      </x:c>
      <x:c r="B1170" s="559" t="s">
        <x:v>6461</x:v>
      </x:c>
      <x:c r="C1170" s="509" t="s">
        <x:v>4334</x:v>
      </x:c>
      <x:c r="D1170" s="269">
        <x:f t="shared" si="122"/>
        <x:v>18321.299999999999</x:v>
      </x:c>
      <x:c r="E1170" s="317" t="s">
        <x:v>355</x:v>
      </x:c>
      <x:c r="F1170" s="317" t="s">
        <x:v>2186</x:v>
      </x:c>
      <x:c r="G1170" s="317" t="s">
        <x:v>355</x:v>
      </x:c>
      <x:c r="H1170" s="317" t="s">
        <x:v>355</x:v>
      </x:c>
      <x:c r="I1170" s="317" t="s">
        <x:v>6736</x:v>
      </x:c>
      <x:c r="J1170" s="317" t="s">
        <x:v>1142</x:v>
      </x:c>
      <x:c r="K1170" s="317"/>
      <x:c r="L1170" s="305">
        <x:v>18321.299999999999</x:v>
      </x:c>
      <x:c r="M1170" s="305"/>
      <x:c r="N1170" s="305">
        <x:v>18321.299999999999</x:v>
      </x:c>
      <x:c r="O1170" s="305"/>
      <x:c r="P1170" s="305"/>
      <x:c r="Q1170" s="305"/>
      <x:c r="R1170" s="305">
        <x:v>18321.299999999999</x:v>
      </x:c>
      <x:c r="S1170" s="305"/>
      <x:c r="T1170" s="216" t="s">
        <x:v>3946</x:v>
      </x:c>
    </x:row>
    <x:row r="1171" spans="1:20" s="273" customFormat="1" hidden="1" customHeight="1">
      <x:c r="A1171" s="345" t="s">
        <x:v>38</x:v>
      </x:c>
      <x:c r="B1171" s="559" t="s">
        <x:v>6460</x:v>
      </x:c>
      <x:c r="C1171" s="509" t="s">
        <x:v>5796</x:v>
      </x:c>
      <x:c r="D1171" s="269">
        <x:f t="shared" si="122"/>
        <x:v>10226.9</x:v>
      </x:c>
      <x:c r="E1171" s="317" t="s">
        <x:v>355</x:v>
      </x:c>
      <x:c r="F1171" s="317" t="s">
        <x:v>2186</x:v>
      </x:c>
      <x:c r="G1171" s="317" t="s">
        <x:v>355</x:v>
      </x:c>
      <x:c r="H1171" s="317" t="s">
        <x:v>355</x:v>
      </x:c>
      <x:c r="I1171" s="317" t="s">
        <x:v>6736</x:v>
      </x:c>
      <x:c r="J1171" s="317" t="s">
        <x:v>4304</x:v>
      </x:c>
      <x:c r="K1171" s="317"/>
      <x:c r="L1171" s="305">
        <x:v>10226.9</x:v>
      </x:c>
      <x:c r="M1171" s="305"/>
      <x:c r="N1171" s="305">
        <x:v>10226.9</x:v>
      </x:c>
      <x:c r="O1171" s="305"/>
      <x:c r="P1171" s="305"/>
      <x:c r="Q1171" s="305"/>
      <x:c r="R1171" s="305">
        <x:v>10226.9</x:v>
      </x:c>
      <x:c r="S1171" s="305"/>
      <x:c r="T1171" s="216" t="s">
        <x:v>3946</x:v>
      </x:c>
    </x:row>
    <x:row r="1172" spans="1:20" s="273" customFormat="1" hidden="1" customHeight="1">
      <x:c r="A1172" s="345" t="s">
        <x:v>38</x:v>
      </x:c>
      <x:c r="B1172" s="559" t="s">
        <x:v>6472</x:v>
      </x:c>
      <x:c r="C1172" s="509" t="s">
        <x:v>4316</x:v>
      </x:c>
      <x:c r="D1172" s="269">
        <x:f t="shared" si="122"/>
        <x:v>11114.700000000001</x:v>
      </x:c>
      <x:c r="E1172" s="317" t="s">
        <x:v>1154</x:v>
      </x:c>
      <x:c r="F1172" s="317" t="s">
        <x:v>2186</x:v>
      </x:c>
      <x:c r="G1172" s="317" t="s">
        <x:v>355</x:v>
      </x:c>
      <x:c r="H1172" s="317" t="s">
        <x:v>355</x:v>
      </x:c>
      <x:c r="I1172" s="317" t="s">
        <x:v>6736</x:v>
      </x:c>
      <x:c r="J1172" s="317" t="s">
        <x:v>1142</x:v>
      </x:c>
      <x:c r="K1172" s="317"/>
      <x:c r="L1172" s="305">
        <x:v>11114.700000000001</x:v>
      </x:c>
      <x:c r="M1172" s="305"/>
      <x:c r="N1172" s="305">
        <x:v>11114.700000000001</x:v>
      </x:c>
      <x:c r="O1172" s="305"/>
      <x:c r="P1172" s="305"/>
      <x:c r="Q1172" s="305"/>
      <x:c r="R1172" s="305">
        <x:v>11114.700000000001</x:v>
      </x:c>
      <x:c r="S1172" s="305"/>
      <x:c r="T1172" s="216" t="s">
        <x:v>3946</x:v>
      </x:c>
    </x:row>
    <x:row r="1173" spans="1:20" s="273" customFormat="1" hidden="1" customHeight="1">
      <x:c r="A1173" s="345" t="s">
        <x:v>38</x:v>
      </x:c>
      <x:c r="B1173" s="559" t="s">
        <x:v>1446</x:v>
      </x:c>
      <x:c r="C1173" s="509" t="s">
        <x:v>7194</x:v>
      </x:c>
      <x:c r="D1173" s="269">
        <x:f t="shared" si="122"/>
        <x:v>178531</x:v>
      </x:c>
      <x:c r="E1173" s="317" t="s">
        <x:v>1325</x:v>
      </x:c>
      <x:c r="F1173" s="317" t="s">
        <x:v>7170</x:v>
      </x:c>
      <x:c r="G1173" s="317" t="s">
        <x:v>3559</x:v>
      </x:c>
      <x:c r="H1173" s="317" t="s">
        <x:v>1098</x:v>
      </x:c>
      <x:c r="I1173" s="317"/>
      <x:c r="J1173" s="317" t="s">
        <x:v>3078</x:v>
      </x:c>
      <x:c r="K1173" s="317"/>
      <x:c r="L1173" s="305">
        <x:v>115741</x:v>
      </x:c>
      <x:c r="M1173" s="305">
        <x:v>62790</x:v>
      </x:c>
      <x:c r="N1173" s="305">
        <x:v>99442</x:v>
      </x:c>
      <x:c r="O1173" s="305">
        <x:v>79089</x:v>
      </x:c>
      <x:c r="P1173" s="305"/>
      <x:c r="Q1173" s="305"/>
      <x:c r="R1173" s="305">
        <x:v>178531</x:v>
      </x:c>
      <x:c r="S1173" s="305"/>
      <x:c r="T1173" s="216" t="s">
        <x:v>2342</x:v>
      </x:c>
    </x:row>
    <x:row r="1174" spans="1:20" s="273" customFormat="1" hidden="1" customHeight="1">
      <x:c r="A1174" s="345" t="s">
        <x:v>38</x:v>
      </x:c>
      <x:c r="B1174" s="559" t="s">
        <x:v>1964</x:v>
      </x:c>
      <x:c r="C1174" s="509" t="s">
        <x:v>7212</x:v>
      </x:c>
      <x:c r="D1174" s="269">
        <x:f t="shared" si="122"/>
        <x:v>76368.199999999997</x:v>
      </x:c>
      <x:c r="E1174" s="317" t="s">
        <x:v>7228</x:v>
      </x:c>
      <x:c r="F1174" s="317" t="s">
        <x:v>5767</x:v>
      </x:c>
      <x:c r="G1174" s="317" t="s">
        <x:v>3546</x:v>
      </x:c>
      <x:c r="H1174" s="317" t="s">
        <x:v>5316</x:v>
      </x:c>
      <x:c r="I1174" s="317"/>
      <x:c r="J1174" s="317" t="s">
        <x:v>5316</x:v>
      </x:c>
      <x:c r="K1174" s="317"/>
      <x:c r="L1174" s="584">
        <x:v>76368.199999999997</x:v>
      </x:c>
      <x:c r="M1174" s="584"/>
      <x:c r="N1174" s="584">
        <x:v>76368.199999999997</x:v>
      </x:c>
      <x:c r="O1174" s="584"/>
      <x:c r="P1174" s="584"/>
      <x:c r="Q1174" s="584"/>
      <x:c r="R1174" s="584">
        <x:v>76368.199999999997</x:v>
      </x:c>
      <x:c r="S1174" s="584"/>
      <x:c r="T1174" s="216" t="s">
        <x:v>1440</x:v>
      </x:c>
    </x:row>
    <x:row r="1175" spans="1:20" s="273" customFormat="1" hidden="1" customHeight="1">
      <x:c r="A1175" s="345" t="s">
        <x:v>38</x:v>
      </x:c>
      <x:c r="B1175" s="559" t="s">
        <x:v>6454</x:v>
      </x:c>
      <x:c r="C1175" s="268" t="s">
        <x:v>4287</x:v>
      </x:c>
      <x:c r="D1175" s="269">
        <x:f t="shared" si="122"/>
        <x:v>46821.199999999997</x:v>
      </x:c>
      <x:c r="E1175" s="317" t="s">
        <x:v>3619</x:v>
      </x:c>
      <x:c r="F1175" s="317" t="s">
        <x:v>4293</x:v>
      </x:c>
      <x:c r="G1175" s="317" t="s">
        <x:v>5452</x:v>
      </x:c>
      <x:c r="H1175" s="317" t="s">
        <x:v>5477</x:v>
      </x:c>
      <x:c r="I1175" s="317" t="s">
        <x:v>3028</x:v>
      </x:c>
      <x:c r="J1175" s="317" t="s">
        <x:v>5745</x:v>
      </x:c>
      <x:c r="K1175" s="317"/>
      <x:c r="L1175" s="305">
        <x:v>46821.199999999997</x:v>
      </x:c>
      <x:c r="M1175" s="305"/>
      <x:c r="N1175" s="305">
        <x:v>46821.199999999997</x:v>
      </x:c>
      <x:c r="O1175" s="305"/>
      <x:c r="P1175" s="305"/>
      <x:c r="Q1175" s="305"/>
      <x:c r="R1175" s="305">
        <x:v>46821.199999999997</x:v>
      </x:c>
      <x:c r="S1175" s="305"/>
      <x:c r="T1175" s="595" t="s">
        <x:v>285</x:v>
      </x:c>
    </x:row>
    <x:row r="1176" spans="1:20" s="273" customFormat="1" hidden="1" customHeight="1">
      <x:c r="A1176" s="345" t="s">
        <x:v>38</x:v>
      </x:c>
      <x:c r="B1176" s="559" t="s">
        <x:v>4320</x:v>
      </x:c>
      <x:c r="C1176" s="509" t="s">
        <x:v>4345</x:v>
      </x:c>
      <x:c r="D1176" s="269">
        <x:f t="shared" si="122"/>
        <x:v>5703.8000000000002</x:v>
      </x:c>
      <x:c r="E1176" s="317" t="s">
        <x:v>2214</x:v>
      </x:c>
      <x:c r="F1176" s="317" t="s">
        <x:v>1175</x:v>
      </x:c>
      <x:c r="G1176" s="317" t="s">
        <x:v>5720</x:v>
      </x:c>
      <x:c r="H1176" s="317" t="s">
        <x:v>5325</x:v>
      </x:c>
      <x:c r="I1176" s="317" t="s">
        <x:v>608</x:v>
      </x:c>
      <x:c r="J1176" s="317" t="s">
        <x:v>262</x:v>
      </x:c>
      <x:c r="K1176" s="317"/>
      <x:c r="L1176" s="305">
        <x:v>5703.8000000000002</x:v>
      </x:c>
      <x:c r="M1176" s="305"/>
      <x:c r="N1176" s="305">
        <x:v>5703.8000000000002</x:v>
      </x:c>
      <x:c r="O1176" s="305"/>
      <x:c r="P1176" s="305"/>
      <x:c r="Q1176" s="305"/>
      <x:c r="R1176" s="305">
        <x:v>5703.8000000000002</x:v>
      </x:c>
      <x:c r="S1176" s="305"/>
      <x:c r="T1176" s="216" t="s">
        <x:v>2505</x:v>
      </x:c>
    </x:row>
    <x:row r="1177" spans="1:20" s="273" customFormat="1" hidden="1" customHeight="1">
      <x:c r="A1177" s="345" t="s">
        <x:v>38</x:v>
      </x:c>
      <x:c r="B1177" s="559" t="s">
        <x:v>4371</x:v>
      </x:c>
      <x:c r="C1177" s="509" t="s">
        <x:v>4290</x:v>
      </x:c>
      <x:c r="D1177" s="269">
        <x:f t="shared" si="122"/>
        <x:v>10000.1</x:v>
      </x:c>
      <x:c r="E1177" s="317" t="s">
        <x:v>4342</x:v>
      </x:c>
      <x:c r="F1177" s="317" t="s">
        <x:v>1174</x:v>
      </x:c>
      <x:c r="G1177" s="317" t="s">
        <x:v>1806</x:v>
      </x:c>
      <x:c r="H1177" s="317" t="s">
        <x:v>4342</x:v>
      </x:c>
      <x:c r="I1177" s="317" t="s">
        <x:v>3024</x:v>
      </x:c>
      <x:c r="J1177" s="317" t="s">
        <x:v>5706</x:v>
      </x:c>
      <x:c r="K1177" s="317"/>
      <x:c r="L1177" s="305">
        <x:v>10000.1</x:v>
      </x:c>
      <x:c r="M1177" s="305"/>
      <x:c r="N1177" s="305">
        <x:v>10000.1</x:v>
      </x:c>
      <x:c r="O1177" s="305"/>
      <x:c r="P1177" s="305"/>
      <x:c r="Q1177" s="305"/>
      <x:c r="R1177" s="305">
        <x:v>10000.1</x:v>
      </x:c>
      <x:c r="S1177" s="305"/>
      <x:c r="T1177" s="216" t="s">
        <x:v>4286</x:v>
      </x:c>
    </x:row>
    <x:row r="1178" spans="1:20" s="273" customFormat="1" hidden="1" customHeight="1">
      <x:c r="A1178" s="345" t="s">
        <x:v>38</x:v>
      </x:c>
      <x:c r="B1178" s="568" t="s">
        <x:v>7201</x:v>
      </x:c>
      <x:c r="C1178" s="296" t="s">
        <x:v>6476</x:v>
      </x:c>
      <x:c r="D1178" s="269">
        <x:f t="shared" si="122"/>
        <x:v>12431.799999999999</x:v>
      </x:c>
      <x:c r="E1178" s="317" t="s">
        <x:v>2209</x:v>
      </x:c>
      <x:c r="F1178" s="317" t="s">
        <x:v>1146</x:v>
      </x:c>
      <x:c r="G1178" s="317" t="s">
        <x:v>5478</x:v>
      </x:c>
      <x:c r="H1178" s="317" t="s">
        <x:v>2209</x:v>
      </x:c>
      <x:c r="I1178" s="317" t="s">
        <x:v>6715</x:v>
      </x:c>
      <x:c r="J1178" s="317" t="s">
        <x:v>1141</x:v>
      </x:c>
      <x:c r="K1178" s="318"/>
      <x:c r="L1178" s="344">
        <x:v>12431.799999999999</x:v>
      </x:c>
      <x:c r="M1178" s="270"/>
      <x:c r="N1178" s="344">
        <x:v>12431.799999999999</x:v>
      </x:c>
      <x:c r="O1178" s="344"/>
      <x:c r="P1178" s="270"/>
      <x:c r="Q1178" s="270"/>
      <x:c r="R1178" s="344">
        <x:v>12431.799999999999</x:v>
      </x:c>
      <x:c r="S1178" s="270"/>
      <x:c r="T1178" s="217" t="s">
        <x:v>3042</x:v>
      </x:c>
    </x:row>
    <x:row r="1179" spans="1:20" s="273" customFormat="1" hidden="1" customHeight="1">
      <x:c r="A1179" s="345" t="s">
        <x:v>38</x:v>
      </x:c>
      <x:c r="B1179" s="568" t="s">
        <x:v>4300</x:v>
      </x:c>
      <x:c r="C1179" s="296" t="s">
        <x:v>4305</x:v>
      </x:c>
      <x:c r="D1179" s="269">
        <x:f t="shared" si="122"/>
        <x:v>14216.200000000001</x:v>
      </x:c>
      <x:c r="E1179" s="317" t="s">
        <x:v>2209</x:v>
      </x:c>
      <x:c r="F1179" s="317" t="s">
        <x:v>5478</x:v>
      </x:c>
      <x:c r="G1179" s="317" t="s">
        <x:v>5478</x:v>
      </x:c>
      <x:c r="H1179" s="317" t="s">
        <x:v>2209</x:v>
      </x:c>
      <x:c r="I1179" s="317" t="s">
        <x:v>5079</x:v>
      </x:c>
      <x:c r="J1179" s="317" t="s">
        <x:v>1144</x:v>
      </x:c>
      <x:c r="K1179" s="317"/>
      <x:c r="L1179" s="591">
        <x:v>14216.200000000001</x:v>
      </x:c>
      <x:c r="M1179" s="592"/>
      <x:c r="N1179" s="591">
        <x:v>14216.200000000001</x:v>
      </x:c>
      <x:c r="O1179" s="591"/>
      <x:c r="P1179" s="592"/>
      <x:c r="Q1179" s="584"/>
      <x:c r="R1179" s="591">
        <x:v>14216.200000000001</x:v>
      </x:c>
      <x:c r="S1179" s="592"/>
      <x:c r="T1179" s="217" t="s">
        <x:v>2971</x:v>
      </x:c>
    </x:row>
    <x:row r="1180" spans="1:20" s="273" customFormat="1" hidden="1" customHeight="1">
      <x:c r="A1180" s="345" t="s">
        <x:v>38</x:v>
      </x:c>
      <x:c r="B1180" s="559" t="s">
        <x:v>5160</x:v>
      </x:c>
      <x:c r="C1180" s="509" t="s">
        <x:v>5818</x:v>
      </x:c>
      <x:c r="D1180" s="269">
        <x:f t="shared" si="122"/>
        <x:v>10499.200000000001</x:v>
      </x:c>
      <x:c r="E1180" s="317" t="s">
        <x:v>7227</x:v>
      </x:c>
      <x:c r="F1180" s="317" t="s">
        <x:v>5165</x:v>
      </x:c>
      <x:c r="G1180" s="317" t="s">
        <x:v>4590</x:v>
      </x:c>
      <x:c r="H1180" s="317" t="s">
        <x:v>4413</x:v>
      </x:c>
      <x:c r="I1180" s="317" t="s">
        <x:v>3052</x:v>
      </x:c>
      <x:c r="J1180" s="317" t="s">
        <x:v>7180</x:v>
      </x:c>
      <x:c r="K1180" s="317"/>
      <x:c r="L1180" s="584">
        <x:v>10499.200000000001</x:v>
      </x:c>
      <x:c r="M1180" s="584"/>
      <x:c r="N1180" s="584">
        <x:v>10499.200000000001</x:v>
      </x:c>
      <x:c r="O1180" s="584"/>
      <x:c r="P1180" s="584"/>
      <x:c r="Q1180" s="584"/>
      <x:c r="R1180" s="584">
        <x:v>10499.200000000001</x:v>
      </x:c>
      <x:c r="S1180" s="584"/>
      <x:c r="T1180" s="216" t="s">
        <x:v>3077</x:v>
      </x:c>
    </x:row>
    <x:row r="1181" spans="1:20" s="273" customFormat="1" hidden="1" customHeight="1">
      <x:c r="A1181" s="345" t="s">
        <x:v>38</x:v>
      </x:c>
      <x:c r="B1181" s="559" t="s">
        <x:v>5903</x:v>
      </x:c>
      <x:c r="C1181" s="509" t="s">
        <x:v>1176</x:v>
      </x:c>
      <x:c r="D1181" s="269">
        <x:f t="shared" si="122"/>
        <x:v>10869.299999999999</x:v>
      </x:c>
      <x:c r="E1181" s="317" t="s">
        <x:v>1165</x:v>
      </x:c>
      <x:c r="F1181" s="317" t="s">
        <x:v>1185</x:v>
      </x:c>
      <x:c r="G1181" s="317" t="s">
        <x:v>1165</x:v>
      </x:c>
      <x:c r="H1181" s="317" t="s">
        <x:v>1165</x:v>
      </x:c>
      <x:c r="I1181" s="518" t="s">
        <x:v>6753</x:v>
      </x:c>
      <x:c r="J1181" s="317"/>
      <x:c r="K1181" s="317"/>
      <x:c r="L1181" s="584">
        <x:v>10869.299999999999</x:v>
      </x:c>
      <x:c r="M1181" s="584"/>
      <x:c r="N1181" s="584">
        <x:v>10869.299999999999</x:v>
      </x:c>
      <x:c r="O1181" s="584"/>
      <x:c r="P1181" s="584"/>
      <x:c r="Q1181" s="584"/>
      <x:c r="R1181" s="584">
        <x:v>10869.299999999999</x:v>
      </x:c>
      <x:c r="S1181" s="584"/>
      <x:c r="T1181" s="216" t="s">
        <x:v>6442</x:v>
      </x:c>
    </x:row>
    <x:row r="1182" spans="1:20" s="273" customFormat="1" hidden="1" customHeight="1">
      <x:c r="A1182" s="345" t="s">
        <x:v>38</x:v>
      </x:c>
      <x:c r="B1182" s="559" t="s">
        <x:v>6388</x:v>
      </x:c>
      <x:c r="C1182" s="509" t="s">
        <x:v>7229</x:v>
      </x:c>
      <x:c r="D1182" s="269">
        <x:f t="shared" si="122"/>
        <x:v>11761</x:v>
      </x:c>
      <x:c r="E1182" s="317" t="s">
        <x:v>3067</x:v>
      </x:c>
      <x:c r="F1182" s="317" t="s">
        <x:v>3067</x:v>
      </x:c>
      <x:c r="G1182" s="317" t="s">
        <x:v>3067</x:v>
      </x:c>
      <x:c r="H1182" s="317" t="s">
        <x:v>3067</x:v>
      </x:c>
      <x:c r="I1182" s="317"/>
      <x:c r="J1182" s="317" t="s">
        <x:v>3067</x:v>
      </x:c>
      <x:c r="K1182" s="317"/>
      <x:c r="L1182" s="583"/>
      <x:c r="M1182" s="584">
        <x:v>11761</x:v>
      </x:c>
      <x:c r="N1182" s="584"/>
      <x:c r="O1182" s="584">
        <x:v>11761</x:v>
      </x:c>
      <x:c r="P1182" s="584">
        <x:v>11761</x:v>
      </x:c>
      <x:c r="Q1182" s="584"/>
      <x:c r="R1182" s="584">
        <x:v>11761</x:v>
      </x:c>
      <x:c r="S1182" s="584"/>
      <x:c r="T1182" s="216" t="s">
        <x:v>6413</x:v>
      </x:c>
    </x:row>
    <x:row r="1183" spans="1:20" s="273" customFormat="1" hidden="1" customHeight="1">
      <x:c r="A1183" s="345" t="s">
        <x:v>38</x:v>
      </x:c>
      <x:c r="B1183" s="559" t="s">
        <x:v>6409</x:v>
      </x:c>
      <x:c r="C1183" s="509" t="s">
        <x:v>7222</x:v>
      </x:c>
      <x:c r="D1183" s="269">
        <x:f t="shared" si="122"/>
        <x:v>24184</x:v>
      </x:c>
      <x:c r="E1183" s="317" t="s">
        <x:v>4494</x:v>
      </x:c>
      <x:c r="F1183" s="317" t="s">
        <x:v>3067</x:v>
      </x:c>
      <x:c r="G1183" s="317" t="s">
        <x:v>3067</x:v>
      </x:c>
      <x:c r="H1183" s="317" t="s">
        <x:v>3067</x:v>
      </x:c>
      <x:c r="I1183" s="317"/>
      <x:c r="J1183" s="317" t="s">
        <x:v>3067</x:v>
      </x:c>
      <x:c r="K1183" s="317"/>
      <x:c r="L1183" s="583"/>
      <x:c r="M1183" s="584">
        <x:v>24184</x:v>
      </x:c>
      <x:c r="N1183" s="584"/>
      <x:c r="O1183" s="584">
        <x:v>24184</x:v>
      </x:c>
      <x:c r="P1183" s="584">
        <x:v>24184</x:v>
      </x:c>
      <x:c r="Q1183" s="584"/>
      <x:c r="R1183" s="584">
        <x:v>24184</x:v>
      </x:c>
      <x:c r="S1183" s="584"/>
      <x:c r="T1183" s="216" t="s">
        <x:v>6413</x:v>
      </x:c>
    </x:row>
    <x:row r="1184" spans="1:20" s="273" customFormat="1" hidden="1" customHeight="1">
      <x:c r="A1184" s="345" t="s">
        <x:v>38</x:v>
      </x:c>
      <x:c r="B1184" s="559" t="s">
        <x:v>6425</x:v>
      </x:c>
      <x:c r="C1184" s="509" t="s">
        <x:v>7200</x:v>
      </x:c>
      <x:c r="D1184" s="269">
        <x:f t="shared" si="122"/>
        <x:v>25477</x:v>
      </x:c>
      <x:c r="E1184" s="518" t="s">
        <x:v>3067</x:v>
      </x:c>
      <x:c r="F1184" s="317" t="s">
        <x:v>3067</x:v>
      </x:c>
      <x:c r="G1184" s="518" t="s">
        <x:v>3067</x:v>
      </x:c>
      <x:c r="H1184" s="518" t="s">
        <x:v>3067</x:v>
      </x:c>
      <x:c r="I1184" s="317"/>
      <x:c r="J1184" s="317" t="s">
        <x:v>3067</x:v>
      </x:c>
      <x:c r="K1184" s="317"/>
      <x:c r="L1184" s="583"/>
      <x:c r="M1184" s="584">
        <x:v>25477</x:v>
      </x:c>
      <x:c r="N1184" s="584"/>
      <x:c r="O1184" s="584">
        <x:v>25477</x:v>
      </x:c>
      <x:c r="P1184" s="584">
        <x:v>25477</x:v>
      </x:c>
      <x:c r="Q1184" s="584"/>
      <x:c r="R1184" s="584">
        <x:v>25477</x:v>
      </x:c>
      <x:c r="S1184" s="584"/>
      <x:c r="T1184" s="216" t="s">
        <x:v>6413</x:v>
      </x:c>
    </x:row>
    <x:row r="1185" spans="1:20" s="273" customFormat="1" hidden="1" customHeight="1">
      <x:c r="A1185" s="345" t="s">
        <x:v>38</x:v>
      </x:c>
      <x:c r="B1185" s="559" t="s">
        <x:v>6403</x:v>
      </x:c>
      <x:c r="C1185" s="509" t="s">
        <x:v>7164</x:v>
      </x:c>
      <x:c r="D1185" s="269">
        <x:f t="shared" si="122"/>
        <x:v>31676</x:v>
      </x:c>
      <x:c r="E1185" s="518" t="s">
        <x:v>3067</x:v>
      </x:c>
      <x:c r="F1185" s="317" t="s">
        <x:v>3067</x:v>
      </x:c>
      <x:c r="G1185" s="518" t="s">
        <x:v>3067</x:v>
      </x:c>
      <x:c r="H1185" s="518" t="s">
        <x:v>3067</x:v>
      </x:c>
      <x:c r="I1185" s="317"/>
      <x:c r="J1185" s="317" t="s">
        <x:v>3067</x:v>
      </x:c>
      <x:c r="K1185" s="317"/>
      <x:c r="L1185" s="583"/>
      <x:c r="M1185" s="584">
        <x:v>31676</x:v>
      </x:c>
      <x:c r="N1185" s="584"/>
      <x:c r="O1185" s="584">
        <x:v>31676</x:v>
      </x:c>
      <x:c r="P1185" s="584">
        <x:v>31676</x:v>
      </x:c>
      <x:c r="Q1185" s="584"/>
      <x:c r="R1185" s="584">
        <x:v>31676</x:v>
      </x:c>
      <x:c r="S1185" s="584"/>
      <x:c r="T1185" s="216" t="s">
        <x:v>6413</x:v>
      </x:c>
    </x:row>
    <x:row r="1186" spans="1:20" ht="69.950000000000003" customHeight="1">
      <x:c r="A1186" s="1010" t="s">
        <x:v>41</x:v>
      </x:c>
      <x:c r="B1186" s="979" t="s">
        <x:v>42</x:v>
      </x:c>
      <x:c r="C1186" s="264" t="s">
        <x:v>2720</x:v>
      </x:c>
      <x:c r="D1186" s="684">
        <x:f>SUM(D$1188:D$1191)</x:f>
        <x:v>504529.70000000001</x:v>
      </x:c>
      <x:c r="E1186" s="303"/>
      <x:c r="F1186" s="303"/>
      <x:c r="G1186" s="303"/>
      <x:c r="H1186" s="303"/>
      <x:c r="I1186" s="303"/>
      <x:c r="J1186" s="303"/>
      <x:c r="K1186" s="684">
        <x:f t="shared" ref="K1186:S1186" si="123">SUM(K$1188:K$1191)</x:f>
        <x:v>225543.5</x:v>
      </x:c>
      <x:c r="L1186" s="684">
        <x:f t="shared" si="123"/>
        <x:v>233564.20000000001</x:v>
      </x:c>
      <x:c r="M1186" s="684">
        <x:f t="shared" si="123"/>
        <x:v>45422</x:v>
      </x:c>
      <x:c r="N1186" s="684">
        <x:f t="shared" si="123"/>
        <x:v>198301.70000000001</x:v>
      </x:c>
      <x:c r="O1186" s="684">
        <x:f t="shared" si="123"/>
        <x:v>16444</x:v>
      </x:c>
      <x:c r="P1186" s="684">
        <x:f t="shared" si="123"/>
        <x:v>0</x:v>
      </x:c>
      <x:c r="Q1186" s="684">
        <x:f t="shared" si="123"/>
        <x:v>289784</x:v>
      </x:c>
      <x:c r="R1186" s="684">
        <x:f t="shared" si="123"/>
        <x:v>214745.70000000001</x:v>
      </x:c>
      <x:c r="S1186" s="684">
        <x:f t="shared" si="123"/>
        <x:v>289784</x:v>
      </x:c>
      <x:c r="T1186" s="220"/>
    </x:row>
    <x:row r="1187" spans="1:20" ht="69.950000000000003" customHeight="1">
      <x:c r="A1187" s="1011"/>
      <x:c r="B1187" s="980"/>
      <x:c r="C1187" s="264" t="s">
        <x:v>1516</x:v>
      </x:c>
      <x:c r="D1187" s="289">
        <x:f>COUNTA(D$1188:D$1191)</x:f>
        <x:v>4</x:v>
      </x:c>
      <x:c r="E1187" s="289"/>
      <x:c r="F1187" s="289"/>
      <x:c r="G1187" s="289"/>
      <x:c r="H1187" s="289"/>
      <x:c r="I1187" s="289"/>
      <x:c r="J1187" s="289"/>
      <x:c r="K1187" s="289"/>
      <x:c r="L1187" s="289"/>
      <x:c r="M1187" s="289"/>
      <x:c r="N1187" s="289">
        <x:f>COUNTA(N$1188:N$1191)</x:f>
        <x:v>3</x:v>
      </x:c>
      <x:c r="O1187" s="289">
        <x:f>COUNTA(O$1188:O$1191)</x:f>
        <x:v>1</x:v>
      </x:c>
      <x:c r="P1187" s="289">
        <x:f>COUNTA(P$1188:P$1191)</x:f>
        <x:v>0</x:v>
      </x:c>
      <x:c r="Q1187" s="289">
        <x:f>COUNTA(Q$1188:Q$1191)</x:f>
        <x:v>2</x:v>
      </x:c>
      <x:c r="R1187" s="289">
        <x:f>COUNTA(R$1188:R$1191)</x:f>
        <x:v>4</x:v>
      </x:c>
      <x:c r="S1187" s="289">
        <x:f>COUNTA(S$1188:S$1191)-2</x:f>
        <x:v>0</x:v>
      </x:c>
      <x:c r="T1187" s="215"/>
    </x:row>
    <x:row r="1188" spans="1:20" s="273" customFormat="1" customHeight="1">
      <x:c r="A1188" s="743" t="s">
        <x:v>41</x:v>
      </x:c>
      <x:c r="B1188" s="861" t="s">
        <x:v>2943</x:v>
      </x:c>
      <x:c r="C1188" s="868" t="s">
        <x:v>5852</x:v>
      </x:c>
      <x:c r="D1188" s="863">
        <x:f>IF(SUM(K1188:M1188)=SUM(N1188:Q1188),SUM(K1188:M1188),"오답")</x:f>
        <x:v>367547</x:v>
      </x:c>
      <x:c r="E1188" s="864" t="s">
        <x:v>3109</x:v>
      </x:c>
      <x:c r="F1188" s="864" t="s">
        <x:v>5668</x:v>
      </x:c>
      <x:c r="G1188" s="864" t="s">
        <x:v>7257</x:v>
      </x:c>
      <x:c r="H1188" s="864" t="s">
        <x:v>1231</x:v>
      </x:c>
      <x:c r="I1188" s="864" t="s">
        <x:v>6309</x:v>
      </x:c>
      <x:c r="J1188" s="864" t="s">
        <x:v>7522</x:v>
      </x:c>
      <x:c r="K1188" s="889">
        <x:v>222722.5</x:v>
      </x:c>
      <x:c r="L1188" s="866">
        <x:v>115846.5</x:v>
      </x:c>
      <x:c r="M1188" s="866">
        <x:v>28978</x:v>
      </x:c>
      <x:c r="N1188" s="866">
        <x:v>103240</x:v>
      </x:c>
      <x:c r="O1188" s="866"/>
      <x:c r="P1188" s="866"/>
      <x:c r="Q1188" s="866">
        <x:v>264307</x:v>
      </x:c>
      <x:c r="R1188" s="866">
        <x:v>103240</x:v>
      </x:c>
      <x:c r="S1188" s="866">
        <x:v>264307</x:v>
      </x:c>
      <x:c r="T1188" s="955"/>
    </x:row>
    <x:row r="1189" spans="1:20" s="347" customFormat="1" customHeight="1">
      <x:c r="A1189" s="743" t="s">
        <x:v>41</x:v>
      </x:c>
      <x:c r="B1189" s="861" t="s">
        <x:v>2924</x:v>
      </x:c>
      <x:c r="C1189" s="868" t="s">
        <x:v>5805</x:v>
      </x:c>
      <x:c r="D1189" s="863">
        <x:f>IF(SUM(K1189:M1189)=SUM(N1189:Q1189),SUM(K1189:M1189),"오답")</x:f>
        <x:v>108931</x:v>
      </x:c>
      <x:c r="E1189" s="864" t="s">
        <x:v>3109</x:v>
      </x:c>
      <x:c r="F1189" s="960" t="s">
        <x:v>1677</x:v>
      </x:c>
      <x:c r="G1189" s="960" t="s">
        <x:v>1655</x:v>
      </x:c>
      <x:c r="H1189" s="864" t="s">
        <x:v>1043</x:v>
      </x:c>
      <x:c r="I1189" s="864" t="s">
        <x:v>6128</x:v>
      </x:c>
      <x:c r="J1189" s="1083" t="s">
        <x:v>7566</x:v>
      </x:c>
      <x:c r="K1189" s="962">
        <x:v>2821</x:v>
      </x:c>
      <x:c r="L1189" s="866">
        <x:v>106110</x:v>
      </x:c>
      <x:c r="M1189" s="866"/>
      <x:c r="N1189" s="866">
        <x:v>83454</x:v>
      </x:c>
      <x:c r="O1189" s="866"/>
      <x:c r="P1189" s="866"/>
      <x:c r="Q1189" s="970">
        <x:v>25477</x:v>
      </x:c>
      <x:c r="R1189" s="970">
        <x:v>83454</x:v>
      </x:c>
      <x:c r="S1189" s="970">
        <x:v>25477</x:v>
      </x:c>
      <x:c r="T1189" s="955"/>
    </x:row>
    <x:row r="1190" spans="1:20" s="347" customFormat="1" ht="109.5" customHeight="1">
      <x:c r="A1190" s="743" t="s">
        <x:v>41</x:v>
      </x:c>
      <x:c r="B1190" s="861" t="s">
        <x:v>60</x:v>
      </x:c>
      <x:c r="C1190" s="868" t="s">
        <x:v>1203</x:v>
      </x:c>
      <x:c r="D1190" s="863">
        <x:f>IF(SUM(K1190:M1190)=SUM(N1190:O1190),SUM(K1190:M1190),"오답")</x:f>
        <x:v>11607.700000000001</x:v>
      </x:c>
      <x:c r="E1190" s="960" t="s">
        <x:v>5838</x:v>
      </x:c>
      <x:c r="F1190" s="1083" t="s">
        <x:v>7565</x:v>
      </x:c>
      <x:c r="G1190" s="864" t="s">
        <x:v>2002</x:v>
      </x:c>
      <x:c r="H1190" s="864" t="s">
        <x:v>2002</x:v>
      </x:c>
      <x:c r="I1190" s="864"/>
      <x:c r="J1190" s="1083" t="s">
        <x:v>7565</x:v>
      </x:c>
      <x:c r="K1190" s="864"/>
      <x:c r="L1190" s="866">
        <x:v>11607.700000000001</x:v>
      </x:c>
      <x:c r="M1190" s="866"/>
      <x:c r="N1190" s="866">
        <x:v>11607.700000000001</x:v>
      </x:c>
      <x:c r="O1190" s="866"/>
      <x:c r="P1190" s="866"/>
      <x:c r="Q1190" s="866"/>
      <x:c r="R1190" s="866">
        <x:v>11607.700000000001</x:v>
      </x:c>
      <x:c r="S1190" s="866"/>
      <x:c r="T1190" s="955" t="s">
        <x:v>54</x:v>
      </x:c>
    </x:row>
    <x:row r="1191" spans="1:20" s="347" customFormat="1" ht="120" customHeight="1">
      <x:c r="A1191" s="743" t="s">
        <x:v>41</x:v>
      </x:c>
      <x:c r="B1191" s="861" t="s">
        <x:v>61</x:v>
      </x:c>
      <x:c r="C1191" s="868" t="s">
        <x:v>5899</x:v>
      </x:c>
      <x:c r="D1191" s="863">
        <x:v>16444</x:v>
      </x:c>
      <x:c r="E1191" s="864" t="s">
        <x:v>180</x:v>
      </x:c>
      <x:c r="F1191" s="864" t="s">
        <x:v>217</x:v>
      </x:c>
      <x:c r="G1191" s="864" t="s">
        <x:v>217</x:v>
      </x:c>
      <x:c r="H1191" s="864" t="s">
        <x:v>217</x:v>
      </x:c>
      <x:c r="I1191" s="864"/>
      <x:c r="J1191" s="1083" t="s">
        <x:v>7567</x:v>
      </x:c>
      <x:c r="K1191" s="889"/>
      <x:c r="L1191" s="866"/>
      <x:c r="M1191" s="866">
        <x:v>16444</x:v>
      </x:c>
      <x:c r="N1191" s="866"/>
      <x:c r="O1191" s="866">
        <x:v>16444</x:v>
      </x:c>
      <x:c r="P1191" s="866"/>
      <x:c r="Q1191" s="866"/>
      <x:c r="R1191" s="866">
        <x:v>16444</x:v>
      </x:c>
      <x:c r="S1191" s="866"/>
      <x:c r="T1191" s="965"/>
    </x:row>
    <x:row r="1192" ht="69.950000000000003" customHeight="1"/>
    <x:row r="1193" spans="1:20" ht="69.950000000000003" customHeight="1">
      <x:c r="A1193" s="242" t="s">
        <x:v>6390</x:v>
      </x:c>
      <x:c r="B1193" s="348"/>
      <x:c r="C1193" s="341"/>
      <x:c r="D1193" s="339"/>
      <x:c r="E1193" s="349"/>
      <x:c r="F1193" s="349"/>
      <x:c r="G1193" s="349"/>
      <x:c r="H1193" s="349"/>
      <x:c r="I1193" s="349"/>
      <x:c r="J1193" s="349"/>
      <x:c r="K1193" s="349"/>
      <x:c r="L1193" s="339"/>
      <x:c r="M1193" s="339"/>
      <x:c r="N1193" s="339"/>
      <x:c r="O1193" s="339"/>
      <x:c r="P1193" s="339"/>
      <x:c r="Q1193" s="339"/>
      <x:c r="R1193" s="339"/>
      <x:c r="S1193" s="339"/>
      <x:c r="T1193" s="341"/>
    </x:row>
    <x:row r="1194" spans="1:20" ht="69.950000000000003" customHeight="1">
      <x:c r="A1194" s="990" t="s">
        <x:v>19</x:v>
      </x:c>
      <x:c r="B1194" s="991" t="s">
        <x:v>6760</x:v>
      </x:c>
      <x:c r="C1194" s="989" t="s">
        <x:v>6699</x:v>
      </x:c>
      <x:c r="D1194" s="992" t="s">
        <x:v>6764</x:v>
      </x:c>
      <x:c r="E1194" s="987" t="s">
        <x:v>6133</x:v>
      </x:c>
      <x:c r="F1194" s="987" t="s">
        <x:v>5227</x:v>
      </x:c>
      <x:c r="G1194" s="987" t="s">
        <x:v>1767</x:v>
      </x:c>
      <x:c r="H1194" s="987" t="s">
        <x:v>1786</x:v>
      </x:c>
      <x:c r="I1194" s="987" t="s">
        <x:v>6132</x:v>
      </x:c>
      <x:c r="J1194" s="989" t="s">
        <x:v>1783</x:v>
      </x:c>
      <x:c r="K1194" s="993" t="s">
        <x:v>5211</x:v>
      </x:c>
      <x:c r="L1194" s="995"/>
      <x:c r="M1194" s="994"/>
      <x:c r="N1194" s="993" t="s">
        <x:v>7469</x:v>
      </x:c>
      <x:c r="O1194" s="995"/>
      <x:c r="P1194" s="995"/>
      <x:c r="Q1194" s="994"/>
      <x:c r="R1194" s="993" t="s">
        <x:v>2724</x:v>
      </x:c>
      <x:c r="S1194" s="994"/>
      <x:c r="T1194" s="989" t="s">
        <x:v>651</x:v>
      </x:c>
    </x:row>
    <x:row r="1195" spans="1:20" ht="69.950000000000003" customHeight="1">
      <x:c r="A1195" s="990"/>
      <x:c r="B1195" s="991"/>
      <x:c r="C1195" s="989"/>
      <x:c r="D1195" s="992"/>
      <x:c r="E1195" s="988"/>
      <x:c r="F1195" s="988"/>
      <x:c r="G1195" s="988"/>
      <x:c r="H1195" s="988"/>
      <x:c r="I1195" s="988"/>
      <x:c r="J1195" s="975"/>
      <x:c r="K1195" s="664" t="s">
        <x:v>33</x:v>
      </x:c>
      <x:c r="L1195" s="331" t="s">
        <x:v>34</x:v>
      </x:c>
      <x:c r="M1195" s="331" t="s">
        <x:v>74</x:v>
      </x:c>
      <x:c r="N1195" s="331" t="s">
        <x:v>609</x:v>
      </x:c>
      <x:c r="O1195" s="331" t="s">
        <x:v>629</x:v>
      </x:c>
      <x:c r="P1195" s="331" t="s">
        <x:v>637</x:v>
      </x:c>
      <x:c r="Q1195" s="331" t="s">
        <x:v>685</x:v>
      </x:c>
      <x:c r="R1195" s="331" t="s">
        <x:v>607</x:v>
      </x:c>
      <x:c r="S1195" s="331" t="s">
        <x:v>78</x:v>
      </x:c>
      <x:c r="T1195" s="989"/>
    </x:row>
    <x:row r="1196" spans="1:20" s="273" customFormat="1" ht="69.950000000000003" customHeight="1">
      <x:c r="A1196" s="983"/>
      <x:c r="B1196" s="985" t="s">
        <x:v>63</x:v>
      </x:c>
      <x:c r="C1196" s="262" t="s">
        <x:v>2720</x:v>
      </x:c>
      <x:c r="D1196" s="475">
        <x:f>SUMIF($C$1198:$C$1236,"면   적",D$1198:D$1236)</x:f>
        <x:v>961378</x:v>
      </x:c>
      <x:c r="E1196" s="282"/>
      <x:c r="F1196" s="282"/>
      <x:c r="G1196" s="282"/>
      <x:c r="H1196" s="282"/>
      <x:c r="I1196" s="282"/>
      <x:c r="J1196" s="282"/>
      <x:c r="K1196" s="282">
        <x:f t="shared" ref="K1196:S1196" si="124">SUMIF($C$1198:$C$1236,"면   적",K$1198:K$1236)</x:f>
        <x:v>420664</x:v>
      </x:c>
      <x:c r="L1196" s="282">
        <x:f t="shared" si="124"/>
        <x:v>452903</x:v>
      </x:c>
      <x:c r="M1196" s="282">
        <x:f t="shared" si="124"/>
        <x:v>87811</x:v>
      </x:c>
      <x:c r="N1196" s="475">
        <x:f t="shared" si="124"/>
        <x:v>442715.5</x:v>
      </x:c>
      <x:c r="O1196" s="475">
        <x:f t="shared" si="124"/>
        <x:v>518662.5</x:v>
      </x:c>
      <x:c r="P1196" s="475">
        <x:f t="shared" si="124"/>
        <x:v>59865</x:v>
      </x:c>
      <x:c r="Q1196" s="475">
        <x:f t="shared" si="124"/>
        <x:v>8892</x:v>
      </x:c>
      <x:c r="R1196" s="475">
        <x:f t="shared" si="124"/>
        <x:v>952486</x:v>
      </x:c>
      <x:c r="S1196" s="475">
        <x:f t="shared" si="124"/>
        <x:v>8892</x:v>
      </x:c>
      <x:c r="T1196" s="999"/>
    </x:row>
    <x:row r="1197" spans="1:20" s="273" customFormat="1" ht="69.950000000000003" customHeight="1">
      <x:c r="A1197" s="984"/>
      <x:c r="B1197" s="986"/>
      <x:c r="C1197" s="262" t="s">
        <x:v>1516</x:v>
      </x:c>
      <x:c r="D1197" s="472">
        <x:f>SUMIF($C$1198:$C$1236,"개   소",D$1198:D$1236)</x:f>
        <x:v>23</x:v>
      </x:c>
      <x:c r="E1197" s="282"/>
      <x:c r="F1197" s="282"/>
      <x:c r="G1197" s="282"/>
      <x:c r="H1197" s="282"/>
      <x:c r="I1197" s="282"/>
      <x:c r="J1197" s="282"/>
      <x:c r="K1197" s="282"/>
      <x:c r="L1197" s="282"/>
      <x:c r="M1197" s="282"/>
      <x:c r="N1197" s="263">
        <x:f t="shared" ref="N1197:S1197" si="125">SUMIF($C$1198:$C$1236,"개   소",N$1198:N$1236)</x:f>
        <x:v>9</x:v>
      </x:c>
      <x:c r="O1197" s="263">
        <x:f t="shared" si="125"/>
        <x:v>14</x:v>
      </x:c>
      <x:c r="P1197" s="263">
        <x:f t="shared" si="125"/>
        <x:v>8</x:v>
      </x:c>
      <x:c r="Q1197" s="263">
        <x:f t="shared" si="125"/>
        <x:v>1</x:v>
      </x:c>
      <x:c r="R1197" s="263">
        <x:f t="shared" si="125"/>
        <x:v>22</x:v>
      </x:c>
      <x:c r="S1197" s="263">
        <x:f t="shared" si="125"/>
        <x:v>1</x:v>
      </x:c>
      <x:c r="T1197" s="1000"/>
    </x:row>
    <x:row r="1198" spans="1:20" s="273" customFormat="1" ht="69.950000000000003" hidden="1" customHeight="1">
      <x:c r="A1198" s="1007" t="s">
        <x:v>2975</x:v>
      </x:c>
      <x:c r="B1198" s="979" t="s">
        <x:v>42</x:v>
      </x:c>
      <x:c r="C1198" s="264" t="s">
        <x:v>2720</x:v>
      </x:c>
      <x:c r="D1198" s="683">
        <x:f>SUM(D$1200:D$1202)</x:f>
        <x:v>351595.5</x:v>
      </x:c>
      <x:c r="E1198" s="286"/>
      <x:c r="F1198" s="286"/>
      <x:c r="G1198" s="286"/>
      <x:c r="H1198" s="286"/>
      <x:c r="I1198" s="286"/>
      <x:c r="J1198" s="286"/>
      <x:c r="K1198" s="683">
        <x:f t="shared" ref="K1198:S1198" si="126">SUM(K$1200:K$1202)</x:f>
        <x:v>0</x:v>
      </x:c>
      <x:c r="L1198" s="683">
        <x:f t="shared" si="126"/>
        <x:v>351595.5</x:v>
      </x:c>
      <x:c r="M1198" s="683">
        <x:f t="shared" si="126"/>
        <x:v>0</x:v>
      </x:c>
      <x:c r="N1198" s="683">
        <x:f t="shared" si="126"/>
        <x:v>351595.5</x:v>
      </x:c>
      <x:c r="O1198" s="683">
        <x:f t="shared" si="126"/>
        <x:v>0</x:v>
      </x:c>
      <x:c r="P1198" s="683">
        <x:f t="shared" si="126"/>
        <x:v>0</x:v>
      </x:c>
      <x:c r="Q1198" s="683">
        <x:f t="shared" si="126"/>
        <x:v>0</x:v>
      </x:c>
      <x:c r="R1198" s="683">
        <x:f t="shared" si="126"/>
        <x:v>351595.5</x:v>
      </x:c>
      <x:c r="S1198" s="683">
        <x:f t="shared" si="126"/>
        <x:v>0</x:v>
      </x:c>
      <x:c r="T1198" s="237"/>
    </x:row>
    <x:row r="1199" spans="1:20" s="273" customFormat="1" ht="69.950000000000003" hidden="1" customHeight="1">
      <x:c r="A1199" s="1008"/>
      <x:c r="B1199" s="980"/>
      <x:c r="C1199" s="264" t="s">
        <x:v>1516</x:v>
      </x:c>
      <x:c r="D1199" s="342">
        <x:f>COUNTA(D$1200:D$1202)</x:f>
        <x:v>3</x:v>
      </x:c>
      <x:c r="E1199" s="342"/>
      <x:c r="F1199" s="342"/>
      <x:c r="G1199" s="342"/>
      <x:c r="H1199" s="342"/>
      <x:c r="I1199" s="342"/>
      <x:c r="J1199" s="342"/>
      <x:c r="K1199" s="342"/>
      <x:c r="L1199" s="342"/>
      <x:c r="M1199" s="342"/>
      <x:c r="N1199" s="342">
        <x:f t="shared" ref="N1199:S1199" si="127">COUNTA(N$1200:N$1202)</x:f>
        <x:v>3</x:v>
      </x:c>
      <x:c r="O1199" s="342">
        <x:f t="shared" si="127"/>
        <x:v>0</x:v>
      </x:c>
      <x:c r="P1199" s="342">
        <x:f t="shared" si="127"/>
        <x:v>0</x:v>
      </x:c>
      <x:c r="Q1199" s="342">
        <x:f t="shared" si="127"/>
        <x:v>0</x:v>
      </x:c>
      <x:c r="R1199" s="342">
        <x:f t="shared" si="127"/>
        <x:v>3</x:v>
      </x:c>
      <x:c r="S1199" s="342">
        <x:f t="shared" si="127"/>
        <x:v>0</x:v>
      </x:c>
      <x:c r="T1199" s="238"/>
    </x:row>
    <x:row r="1200" spans="1:20" s="273" customFormat="1" hidden="1" customHeight="1">
      <x:c r="A1200" s="267" t="s">
        <x:v>2994</x:v>
      </x:c>
      <x:c r="B1200" s="573" t="s">
        <x:v>5213</x:v>
      </x:c>
      <x:c r="C1200" s="296" t="s">
        <x:v>3561</x:v>
      </x:c>
      <x:c r="D1200" s="269">
        <x:v>106642.2</x:v>
      </x:c>
      <x:c r="E1200" s="701" t="s">
        <x:v>5478</x:v>
      </x:c>
      <x:c r="F1200" s="298" t="s">
        <x:v>3613</x:v>
      </x:c>
      <x:c r="G1200" s="701" t="s">
        <x:v>5478</x:v>
      </x:c>
      <x:c r="H1200" s="701" t="s">
        <x:v>5478</x:v>
      </x:c>
      <x:c r="I1200" s="518" t="s">
        <x:v>5079</x:v>
      </x:c>
      <x:c r="J1200" s="298" t="s">
        <x:v>3613</x:v>
      </x:c>
      <x:c r="K1200" s="701"/>
      <x:c r="L1200" s="334">
        <x:v>106642.2</x:v>
      </x:c>
      <x:c r="M1200" s="334"/>
      <x:c r="N1200" s="334">
        <x:v>106642.2</x:v>
      </x:c>
      <x:c r="O1200" s="334"/>
      <x:c r="P1200" s="334"/>
      <x:c r="Q1200" s="334"/>
      <x:c r="R1200" s="334">
        <x:v>106642.2</x:v>
      </x:c>
      <x:c r="S1200" s="334"/>
      <x:c r="T1200" s="216" t="s">
        <x:v>3042</x:v>
      </x:c>
    </x:row>
    <x:row r="1201" spans="1:20" s="273" customFormat="1" hidden="1" customHeight="1">
      <x:c r="A1201" s="267" t="s">
        <x:v>2994</x:v>
      </x:c>
      <x:c r="B1201" s="573" t="s">
        <x:v>5228</x:v>
      </x:c>
      <x:c r="C1201" s="296" t="s">
        <x:v>3535</x:v>
      </x:c>
      <x:c r="D1201" s="269">
        <x:v>98987.699999999997</x:v>
      </x:c>
      <x:c r="E1201" s="701" t="s">
        <x:v>5478</x:v>
      </x:c>
      <x:c r="F1201" s="298" t="s">
        <x:v>3613</x:v>
      </x:c>
      <x:c r="G1201" s="701" t="s">
        <x:v>5478</x:v>
      </x:c>
      <x:c r="H1201" s="701" t="s">
        <x:v>5478</x:v>
      </x:c>
      <x:c r="I1201" s="518" t="s">
        <x:v>5079</x:v>
      </x:c>
      <x:c r="J1201" s="298" t="s">
        <x:v>3613</x:v>
      </x:c>
      <x:c r="K1201" s="701"/>
      <x:c r="L1201" s="334">
        <x:v>98987.699999999997</x:v>
      </x:c>
      <x:c r="M1201" s="334"/>
      <x:c r="N1201" s="301">
        <x:v>98987.699999999997</x:v>
      </x:c>
      <x:c r="O1201" s="301"/>
      <x:c r="P1201" s="301"/>
      <x:c r="Q1201" s="334"/>
      <x:c r="R1201" s="301">
        <x:v>98987.699999999997</x:v>
      </x:c>
      <x:c r="S1201" s="334"/>
      <x:c r="T1201" s="216" t="s">
        <x:v>3042</x:v>
      </x:c>
    </x:row>
    <x:row r="1202" spans="1:20" s="273" customFormat="1" hidden="1" customHeight="1">
      <x:c r="A1202" s="267" t="s">
        <x:v>2994</x:v>
      </x:c>
      <x:c r="B1202" s="573" t="s">
        <x:v>5252</x:v>
      </x:c>
      <x:c r="C1202" s="296" t="s">
        <x:v>5217</x:v>
      </x:c>
      <x:c r="D1202" s="269">
        <x:v>145965.60000000001</x:v>
      </x:c>
      <x:c r="E1202" s="701" t="s">
        <x:v>5478</x:v>
      </x:c>
      <x:c r="F1202" s="298" t="s">
        <x:v>3613</x:v>
      </x:c>
      <x:c r="G1202" s="701" t="s">
        <x:v>5478</x:v>
      </x:c>
      <x:c r="H1202" s="701" t="s">
        <x:v>5478</x:v>
      </x:c>
      <x:c r="I1202" s="317" t="s">
        <x:v>6715</x:v>
      </x:c>
      <x:c r="J1202" s="298" t="s">
        <x:v>3613</x:v>
      </x:c>
      <x:c r="K1202" s="701"/>
      <x:c r="L1202" s="334">
        <x:v>145965.60000000001</x:v>
      </x:c>
      <x:c r="M1202" s="334"/>
      <x:c r="N1202" s="301">
        <x:v>145965.60000000001</x:v>
      </x:c>
      <x:c r="O1202" s="301"/>
      <x:c r="P1202" s="301"/>
      <x:c r="Q1202" s="334"/>
      <x:c r="R1202" s="301">
        <x:v>145965.60000000001</x:v>
      </x:c>
      <x:c r="S1202" s="334"/>
      <x:c r="T1202" s="216" t="s">
        <x:v>3042</x:v>
      </x:c>
    </x:row>
    <x:row r="1203" spans="1:20" ht="69.950000000000003" hidden="1" customHeight="1">
      <x:c r="A1203" s="1007" t="s">
        <x:v>6148</x:v>
      </x:c>
      <x:c r="B1203" s="979" t="s">
        <x:v>42</x:v>
      </x:c>
      <x:c r="C1203" s="264" t="s">
        <x:v>2720</x:v>
      </x:c>
      <x:c r="D1203" s="683">
        <x:f>SUM(D1205)</x:f>
        <x:v>5454</x:v>
      </x:c>
      <x:c r="E1203" s="303"/>
      <x:c r="F1203" s="303"/>
      <x:c r="G1203" s="303"/>
      <x:c r="H1203" s="303"/>
      <x:c r="I1203" s="303"/>
      <x:c r="J1203" s="303"/>
      <x:c r="K1203" s="683">
        <x:f t="shared" ref="K1203:M1203" si="128">SUM(K1205)</x:f>
        <x:v>0</x:v>
      </x:c>
      <x:c r="L1203" s="683">
        <x:f t="shared" si="128"/>
        <x:v>0</x:v>
      </x:c>
      <x:c r="M1203" s="683">
        <x:f t="shared" si="128"/>
        <x:v>5454</x:v>
      </x:c>
      <x:c r="N1203" s="683">
        <x:f t="shared" ref="N1203:S1203" si="129">SUM(N1205)</x:f>
        <x:v>5454</x:v>
      </x:c>
      <x:c r="O1203" s="683">
        <x:f t="shared" si="129"/>
        <x:v>0</x:v>
      </x:c>
      <x:c r="P1203" s="683">
        <x:f t="shared" si="129"/>
        <x:v>0</x:v>
      </x:c>
      <x:c r="Q1203" s="683">
        <x:f t="shared" si="129"/>
        <x:v>0</x:v>
      </x:c>
      <x:c r="R1203" s="683">
        <x:f t="shared" si="129"/>
        <x:v>5454</x:v>
      </x:c>
      <x:c r="S1203" s="683">
        <x:f t="shared" si="129"/>
        <x:v>0</x:v>
      </x:c>
      <x:c r="T1203" s="230"/>
    </x:row>
    <x:row r="1204" spans="1:20" ht="69.950000000000003" hidden="1" customHeight="1">
      <x:c r="A1204" s="1008"/>
      <x:c r="B1204" s="980"/>
      <x:c r="C1204" s="264" t="s">
        <x:v>1516</x:v>
      </x:c>
      <x:c r="D1204" s="289">
        <x:f>COUNTA(D1205)</x:f>
        <x:v>1</x:v>
      </x:c>
      <x:c r="E1204" s="289"/>
      <x:c r="F1204" s="289"/>
      <x:c r="G1204" s="289"/>
      <x:c r="H1204" s="289"/>
      <x:c r="I1204" s="289"/>
      <x:c r="J1204" s="289"/>
      <x:c r="K1204" s="289"/>
      <x:c r="L1204" s="289"/>
      <x:c r="M1204" s="289"/>
      <x:c r="N1204" s="289">
        <x:f t="shared" ref="N1204:S1204" si="130">COUNTA(N1205)</x:f>
        <x:v>1</x:v>
      </x:c>
      <x:c r="O1204" s="289">
        <x:f t="shared" si="130"/>
        <x:v>0</x:v>
      </x:c>
      <x:c r="P1204" s="289">
        <x:f t="shared" si="130"/>
        <x:v>0</x:v>
      </x:c>
      <x:c r="Q1204" s="289">
        <x:f t="shared" si="130"/>
        <x:v>0</x:v>
      </x:c>
      <x:c r="R1204" s="289">
        <x:f t="shared" si="130"/>
        <x:v>1</x:v>
      </x:c>
      <x:c r="S1204" s="289">
        <x:f t="shared" si="130"/>
        <x:v>0</x:v>
      </x:c>
      <x:c r="T1204" s="232"/>
    </x:row>
    <x:row r="1205" spans="1:20" s="273" customFormat="1" hidden="1" customHeight="1">
      <x:c r="A1205" s="539" t="s">
        <x:v>6148</x:v>
      </x:c>
      <x:c r="B1205" s="669" t="s">
        <x:v>1425</x:v>
      </x:c>
      <x:c r="C1205" s="296" t="s">
        <x:v>3101</x:v>
      </x:c>
      <x:c r="D1205" s="269">
        <x:f>IF(SUM(K1205:M1205)=SUM(N1205:O1205),SUM(K1205:M1205),"오답")</x:f>
        <x:v>5454</x:v>
      </x:c>
      <x:c r="E1205" s="317" t="s">
        <x:v>7398</x:v>
      </x:c>
      <x:c r="F1205" s="299" t="s">
        <x:v>7514</x:v>
      </x:c>
      <x:c r="G1205" s="299" t="s">
        <x:v>3066</x:v>
      </x:c>
      <x:c r="H1205" s="299"/>
      <x:c r="I1205" s="299"/>
      <x:c r="J1205" s="664" t="s">
        <x:v>3137</x:v>
      </x:c>
      <x:c r="K1205" s="664"/>
      <x:c r="L1205" s="334"/>
      <x:c r="M1205" s="334">
        <x:v>5454</x:v>
      </x:c>
      <x:c r="N1205" s="301">
        <x:v>5454</x:v>
      </x:c>
      <x:c r="O1205" s="301"/>
      <x:c r="P1205" s="301"/>
      <x:c r="Q1205" s="334"/>
      <x:c r="R1205" s="301">
        <x:v>5454</x:v>
      </x:c>
      <x:c r="S1205" s="334"/>
      <x:c r="T1205" s="216"/>
    </x:row>
    <x:row r="1206" spans="1:20" ht="69.950000000000003" hidden="1" customHeight="1">
      <x:c r="A1206" s="1009" t="s">
        <x:v>2439</x:v>
      </x:c>
      <x:c r="B1206" s="979" t="s">
        <x:v>42</x:v>
      </x:c>
      <x:c r="C1206" s="264" t="s">
        <x:v>2720</x:v>
      </x:c>
      <x:c r="D1206" s="684">
        <x:f>SUM(D$1208:D$1215)</x:f>
        <x:v>60679.599999999999</x:v>
      </x:c>
      <x:c r="E1206" s="303"/>
      <x:c r="F1206" s="303"/>
      <x:c r="G1206" s="303"/>
      <x:c r="H1206" s="303"/>
      <x:c r="I1206" s="303"/>
      <x:c r="J1206" s="303"/>
      <x:c r="K1206" s="684">
        <x:f t="shared" ref="K1206:S1206" si="131">SUM(K$1208:K$1215)</x:f>
        <x:v>0</x:v>
      </x:c>
      <x:c r="L1206" s="684">
        <x:f t="shared" si="131"/>
        <x:v>10598.6</x:v>
      </x:c>
      <x:c r="M1206" s="684">
        <x:f t="shared" si="131"/>
        <x:v>50081</x:v>
      </x:c>
      <x:c r="N1206" s="684">
        <x:f t="shared" si="131"/>
        <x:v>10598.6</x:v>
      </x:c>
      <x:c r="O1206" s="684">
        <x:f t="shared" si="131"/>
        <x:v>50081</x:v>
      </x:c>
      <x:c r="P1206" s="684">
        <x:f t="shared" si="131"/>
        <x:v>50081</x:v>
      </x:c>
      <x:c r="Q1206" s="684">
        <x:f t="shared" si="131"/>
        <x:v>0</x:v>
      </x:c>
      <x:c r="R1206" s="684">
        <x:f t="shared" si="131"/>
        <x:v>60679.599999999999</x:v>
      </x:c>
      <x:c r="S1206" s="684">
        <x:f t="shared" si="131"/>
        <x:v>0</x:v>
      </x:c>
      <x:c r="T1206" s="230"/>
    </x:row>
    <x:row r="1207" spans="1:20" ht="69.950000000000003" hidden="1" customHeight="1">
      <x:c r="A1207" s="1008"/>
      <x:c r="B1207" s="980"/>
      <x:c r="C1207" s="264" t="s">
        <x:v>1516</x:v>
      </x:c>
      <x:c r="D1207" s="289">
        <x:f>COUNTA(D$1208:D$1215)</x:f>
        <x:v>8</x:v>
      </x:c>
      <x:c r="E1207" s="289"/>
      <x:c r="F1207" s="289"/>
      <x:c r="G1207" s="289"/>
      <x:c r="H1207" s="289"/>
      <x:c r="I1207" s="289"/>
      <x:c r="J1207" s="289"/>
      <x:c r="K1207" s="289"/>
      <x:c r="L1207" s="289"/>
      <x:c r="M1207" s="289"/>
      <x:c r="N1207" s="289">
        <x:f t="shared" ref="N1207:S1207" si="132">COUNTA(N$1208:N$1215)</x:f>
        <x:v>1</x:v>
      </x:c>
      <x:c r="O1207" s="289">
        <x:f t="shared" si="132"/>
        <x:v>7</x:v>
      </x:c>
      <x:c r="P1207" s="289">
        <x:f t="shared" si="132"/>
        <x:v>7</x:v>
      </x:c>
      <x:c r="Q1207" s="289">
        <x:f t="shared" si="132"/>
        <x:v>0</x:v>
      </x:c>
      <x:c r="R1207" s="289">
        <x:f t="shared" si="132"/>
        <x:v>8</x:v>
      </x:c>
      <x:c r="S1207" s="289">
        <x:f t="shared" si="132"/>
        <x:v>0</x:v>
      </x:c>
      <x:c r="T1207" s="232"/>
    </x:row>
    <x:row r="1208" spans="1:20" s="273" customFormat="1" hidden="1" customHeight="1">
      <x:c r="A1208" s="267" t="s">
        <x:v>2439</x:v>
      </x:c>
      <x:c r="B1208" s="485" t="s">
        <x:v>1476</x:v>
      </x:c>
      <x:c r="C1208" s="268" t="s">
        <x:v>7423</x:v>
      </x:c>
      <x:c r="D1208" s="269">
        <x:f t="shared" ref="D1208:D1215" si="133">IF(SUM(K1208:M1208)=SUM(N1208:O1208),SUM(K1208:M1208),"오답")</x:f>
        <x:v>7395</x:v>
      </x:c>
      <x:c r="E1208" s="298" t="s">
        <x:v>1112</x:v>
      </x:c>
      <x:c r="F1208" s="298" t="s">
        <x:v>1112</x:v>
      </x:c>
      <x:c r="G1208" s="298" t="s">
        <x:v>1112</x:v>
      </x:c>
      <x:c r="H1208" s="298" t="s">
        <x:v>1112</x:v>
      </x:c>
      <x:c r="I1208" s="500"/>
      <x:c r="J1208" s="298" t="s">
        <x:v>1112</x:v>
      </x:c>
      <x:c r="K1208" s="701"/>
      <x:c r="L1208" s="301"/>
      <x:c r="M1208" s="301">
        <x:v>7395</x:v>
      </x:c>
      <x:c r="N1208" s="301"/>
      <x:c r="O1208" s="334">
        <x:v>7395</x:v>
      </x:c>
      <x:c r="P1208" s="334">
        <x:v>7395</x:v>
      </x:c>
      <x:c r="Q1208" s="334"/>
      <x:c r="R1208" s="334">
        <x:v>7395</x:v>
      </x:c>
      <x:c r="S1208" s="301"/>
      <x:c r="T1208" s="216" t="s">
        <x:v>7397</x:v>
      </x:c>
    </x:row>
    <x:row r="1209" spans="1:20" s="273" customFormat="1" hidden="1" customHeight="1">
      <x:c r="A1209" s="267" t="s">
        <x:v>2439</x:v>
      </x:c>
      <x:c r="B1209" s="485" t="s">
        <x:v>1415</x:v>
      </x:c>
      <x:c r="C1209" s="268" t="s">
        <x:v>7388</x:v>
      </x:c>
      <x:c r="D1209" s="269">
        <x:f t="shared" si="133"/>
        <x:v>1762</x:v>
      </x:c>
      <x:c r="E1209" s="298" t="s">
        <x:v>1112</x:v>
      </x:c>
      <x:c r="F1209" s="298" t="s">
        <x:v>1112</x:v>
      </x:c>
      <x:c r="G1209" s="298" t="s">
        <x:v>1112</x:v>
      </x:c>
      <x:c r="H1209" s="298" t="s">
        <x:v>1112</x:v>
      </x:c>
      <x:c r="I1209" s="596"/>
      <x:c r="J1209" s="298" t="s">
        <x:v>1112</x:v>
      </x:c>
      <x:c r="K1209" s="259"/>
      <x:c r="L1209" s="497"/>
      <x:c r="M1209" s="497">
        <x:v>1762</x:v>
      </x:c>
      <x:c r="N1209" s="497"/>
      <x:c r="O1209" s="597">
        <x:v>1762</x:v>
      </x:c>
      <x:c r="P1209" s="597">
        <x:v>1762</x:v>
      </x:c>
      <x:c r="Q1209" s="597"/>
      <x:c r="R1209" s="597">
        <x:v>1762</x:v>
      </x:c>
      <x:c r="S1209" s="497"/>
      <x:c r="T1209" s="216" t="s">
        <x:v>7397</x:v>
      </x:c>
    </x:row>
    <x:row r="1210" spans="1:20" s="273" customFormat="1" hidden="1" customHeight="1">
      <x:c r="A1210" s="267" t="s">
        <x:v>2439</x:v>
      </x:c>
      <x:c r="B1210" s="485" t="s">
        <x:v>1519</x:v>
      </x:c>
      <x:c r="C1210" s="268" t="s">
        <x:v>7384</x:v>
      </x:c>
      <x:c r="D1210" s="269">
        <x:f t="shared" si="133"/>
        <x:v>13099</x:v>
      </x:c>
      <x:c r="E1210" s="298" t="s">
        <x:v>1112</x:v>
      </x:c>
      <x:c r="F1210" s="298" t="s">
        <x:v>1112</x:v>
      </x:c>
      <x:c r="G1210" s="298" t="s">
        <x:v>1112</x:v>
      </x:c>
      <x:c r="H1210" s="298" t="s">
        <x:v>1112</x:v>
      </x:c>
      <x:c r="I1210" s="500"/>
      <x:c r="J1210" s="298" t="s">
        <x:v>1112</x:v>
      </x:c>
      <x:c r="K1210" s="259"/>
      <x:c r="L1210" s="497"/>
      <x:c r="M1210" s="497">
        <x:v>13099</x:v>
      </x:c>
      <x:c r="N1210" s="497"/>
      <x:c r="O1210" s="597">
        <x:v>13099</x:v>
      </x:c>
      <x:c r="P1210" s="597">
        <x:v>13099</x:v>
      </x:c>
      <x:c r="Q1210" s="597"/>
      <x:c r="R1210" s="597">
        <x:v>13099</x:v>
      </x:c>
      <x:c r="S1210" s="497"/>
      <x:c r="T1210" s="216" t="s">
        <x:v>7397</x:v>
      </x:c>
    </x:row>
    <x:row r="1211" spans="1:20" s="273" customFormat="1" hidden="1" customHeight="1">
      <x:c r="A1211" s="267" t="s">
        <x:v>2439</x:v>
      </x:c>
      <x:c r="B1211" s="485" t="s">
        <x:v>1389</x:v>
      </x:c>
      <x:c r="C1211" s="268" t="s">
        <x:v>7415</x:v>
      </x:c>
      <x:c r="D1211" s="269">
        <x:f t="shared" si="133"/>
        <x:v>7820</x:v>
      </x:c>
      <x:c r="E1211" s="298" t="s">
        <x:v>1112</x:v>
      </x:c>
      <x:c r="F1211" s="298" t="s">
        <x:v>1112</x:v>
      </x:c>
      <x:c r="G1211" s="298" t="s">
        <x:v>1112</x:v>
      </x:c>
      <x:c r="H1211" s="298" t="s">
        <x:v>1112</x:v>
      </x:c>
      <x:c r="I1211" s="596"/>
      <x:c r="J1211" s="298" t="s">
        <x:v>1112</x:v>
      </x:c>
      <x:c r="K1211" s="259"/>
      <x:c r="L1211" s="497"/>
      <x:c r="M1211" s="497">
        <x:v>7820</x:v>
      </x:c>
      <x:c r="N1211" s="497"/>
      <x:c r="O1211" s="597">
        <x:v>7820</x:v>
      </x:c>
      <x:c r="P1211" s="597">
        <x:v>7820</x:v>
      </x:c>
      <x:c r="Q1211" s="597"/>
      <x:c r="R1211" s="597">
        <x:v>7820</x:v>
      </x:c>
      <x:c r="S1211" s="497"/>
      <x:c r="T1211" s="216" t="s">
        <x:v>7397</x:v>
      </x:c>
    </x:row>
    <x:row r="1212" spans="1:20" s="273" customFormat="1" hidden="1" customHeight="1">
      <x:c r="A1212" s="267" t="s">
        <x:v>2439</x:v>
      </x:c>
      <x:c r="B1212" s="485" t="s">
        <x:v>1381</x:v>
      </x:c>
      <x:c r="C1212" s="268" t="s">
        <x:v>7355</x:v>
      </x:c>
      <x:c r="D1212" s="269">
        <x:f t="shared" si="133"/>
        <x:v>5135</x:v>
      </x:c>
      <x:c r="E1212" s="500" t="s">
        <x:v>3060</x:v>
      </x:c>
      <x:c r="F1212" s="500" t="s">
        <x:v>3060</x:v>
      </x:c>
      <x:c r="G1212" s="500" t="s">
        <x:v>21</x:v>
      </x:c>
      <x:c r="H1212" s="500" t="s">
        <x:v>7426</x:v>
      </x:c>
      <x:c r="I1212" s="596"/>
      <x:c r="J1212" s="500" t="s">
        <x:v>21</x:v>
      </x:c>
      <x:c r="K1212" s="259"/>
      <x:c r="L1212" s="497"/>
      <x:c r="M1212" s="497">
        <x:v>5135</x:v>
      </x:c>
      <x:c r="N1212" s="497"/>
      <x:c r="O1212" s="597">
        <x:v>5135</x:v>
      </x:c>
      <x:c r="P1212" s="597">
        <x:v>5135</x:v>
      </x:c>
      <x:c r="Q1212" s="597"/>
      <x:c r="R1212" s="597">
        <x:v>5135</x:v>
      </x:c>
      <x:c r="S1212" s="597"/>
      <x:c r="T1212" s="216" t="s">
        <x:v>7237</x:v>
      </x:c>
    </x:row>
    <x:row r="1213" spans="1:20" s="273" customFormat="1" hidden="1" customHeight="1">
      <x:c r="A1213" s="267" t="s">
        <x:v>2439</x:v>
      </x:c>
      <x:c r="B1213" s="700" t="s">
        <x:v>7559</x:v>
      </x:c>
      <x:c r="C1213" s="268" t="s">
        <x:v>6435</x:v>
      </x:c>
      <x:c r="D1213" s="269">
        <x:f t="shared" si="133"/>
        <x:v>10598.6</x:v>
      </x:c>
      <x:c r="E1213" s="298" t="s">
        <x:v>1115</x:v>
      </x:c>
      <x:c r="F1213" s="500" t="s">
        <x:v>5682</x:v>
      </x:c>
      <x:c r="G1213" s="298" t="s">
        <x:v>1115</x:v>
      </x:c>
      <x:c r="H1213" s="500" t="s">
        <x:v>1115</x:v>
      </x:c>
      <x:c r="I1213" s="317" t="s">
        <x:v>6746</x:v>
      </x:c>
      <x:c r="J1213" s="317" t="s">
        <x:v>1115</x:v>
      </x:c>
      <x:c r="K1213" s="259"/>
      <x:c r="L1213" s="497">
        <x:v>10598.6</x:v>
      </x:c>
      <x:c r="M1213" s="497"/>
      <x:c r="N1213" s="497">
        <x:v>10598.6</x:v>
      </x:c>
      <x:c r="O1213" s="497"/>
      <x:c r="P1213" s="497"/>
      <x:c r="Q1213" s="597"/>
      <x:c r="R1213" s="497">
        <x:v>10598.6</x:v>
      </x:c>
      <x:c r="S1213" s="497"/>
      <x:c r="T1213" s="216" t="s">
        <x:v>6429</x:v>
      </x:c>
    </x:row>
    <x:row r="1214" spans="1:20" s="273" customFormat="1" hidden="1" customHeight="1">
      <x:c r="A1214" s="267" t="s">
        <x:v>2439</x:v>
      </x:c>
      <x:c r="B1214" s="485" t="s">
        <x:v>1394</x:v>
      </x:c>
      <x:c r="C1214" s="268" t="s">
        <x:v>7433</x:v>
      </x:c>
      <x:c r="D1214" s="269">
        <x:f t="shared" si="133"/>
        <x:v>13157</x:v>
      </x:c>
      <x:c r="E1214" s="298" t="s">
        <x:v>1112</x:v>
      </x:c>
      <x:c r="F1214" s="298" t="s">
        <x:v>1112</x:v>
      </x:c>
      <x:c r="G1214" s="298" t="s">
        <x:v>1112</x:v>
      </x:c>
      <x:c r="H1214" s="298" t="s">
        <x:v>1112</x:v>
      </x:c>
      <x:c r="I1214" s="500"/>
      <x:c r="J1214" s="298" t="s">
        <x:v>1112</x:v>
      </x:c>
      <x:c r="K1214" s="701"/>
      <x:c r="L1214" s="301"/>
      <x:c r="M1214" s="301">
        <x:v>13157</x:v>
      </x:c>
      <x:c r="N1214" s="301"/>
      <x:c r="O1214" s="334">
        <x:v>13157</x:v>
      </x:c>
      <x:c r="P1214" s="334">
        <x:v>13157</x:v>
      </x:c>
      <x:c r="Q1214" s="334"/>
      <x:c r="R1214" s="334">
        <x:v>13157</x:v>
      </x:c>
      <x:c r="S1214" s="301"/>
      <x:c r="T1214" s="216" t="s">
        <x:v>7397</x:v>
      </x:c>
    </x:row>
    <x:row r="1215" spans="1:20" s="273" customFormat="1" hidden="1" customHeight="1">
      <x:c r="A1215" s="267" t="s">
        <x:v>2439</x:v>
      </x:c>
      <x:c r="B1215" s="485" t="s">
        <x:v>1430</x:v>
      </x:c>
      <x:c r="C1215" s="268" t="s">
        <x:v>7388</x:v>
      </x:c>
      <x:c r="D1215" s="269">
        <x:f t="shared" si="133"/>
        <x:v>1713</x:v>
      </x:c>
      <x:c r="E1215" s="298" t="s">
        <x:v>1112</x:v>
      </x:c>
      <x:c r="F1215" s="298" t="s">
        <x:v>1112</x:v>
      </x:c>
      <x:c r="G1215" s="298" t="s">
        <x:v>1112</x:v>
      </x:c>
      <x:c r="H1215" s="298" t="s">
        <x:v>1112</x:v>
      </x:c>
      <x:c r="I1215" s="596"/>
      <x:c r="J1215" s="298" t="s">
        <x:v>1112</x:v>
      </x:c>
      <x:c r="K1215" s="701"/>
      <x:c r="L1215" s="301"/>
      <x:c r="M1215" s="301">
        <x:v>1713</x:v>
      </x:c>
      <x:c r="N1215" s="301"/>
      <x:c r="O1215" s="334">
        <x:v>1713</x:v>
      </x:c>
      <x:c r="P1215" s="334">
        <x:v>1713</x:v>
      </x:c>
      <x:c r="Q1215" s="334"/>
      <x:c r="R1215" s="334">
        <x:v>1713</x:v>
      </x:c>
      <x:c r="S1215" s="301"/>
      <x:c r="T1215" s="216" t="s">
        <x:v>7397</x:v>
      </x:c>
    </x:row>
    <x:row r="1216" spans="1:20" ht="69.950000000000003" hidden="1" customHeight="1">
      <x:c r="A1216" s="1009" t="s">
        <x:v>40</x:v>
      </x:c>
      <x:c r="B1216" s="979" t="s">
        <x:v>42</x:v>
      </x:c>
      <x:c r="C1216" s="264" t="s">
        <x:v>2720</x:v>
      </x:c>
      <x:c r="D1216" s="684">
        <x:f>SUM(D$1218:D$1220)</x:f>
        <x:v>61639.900000000001</x:v>
      </x:c>
      <x:c r="E1216" s="303"/>
      <x:c r="F1216" s="303"/>
      <x:c r="G1216" s="303"/>
      <x:c r="H1216" s="303"/>
      <x:c r="I1216" s="303"/>
      <x:c r="J1216" s="303"/>
      <x:c r="K1216" s="684">
        <x:f t="shared" ref="K1216:S1216" si="134">SUM(K$1218:K$1220)</x:f>
        <x:v>0</x:v>
      </x:c>
      <x:c r="L1216" s="684">
        <x:f t="shared" si="134"/>
        <x:v>61639.900000000001</x:v>
      </x:c>
      <x:c r="M1216" s="684">
        <x:f t="shared" si="134"/>
        <x:v>0</x:v>
      </x:c>
      <x:c r="N1216" s="684">
        <x:f t="shared" si="134"/>
        <x:v>59009.900000000001</x:v>
      </x:c>
      <x:c r="O1216" s="684">
        <x:f t="shared" si="134"/>
        <x:v>2630</x:v>
      </x:c>
      <x:c r="P1216" s="684">
        <x:f t="shared" si="134"/>
        <x:v>0</x:v>
      </x:c>
      <x:c r="Q1216" s="684">
        <x:f t="shared" si="134"/>
        <x:v>0</x:v>
      </x:c>
      <x:c r="R1216" s="684">
        <x:f t="shared" si="134"/>
        <x:v>61639.900000000001</x:v>
      </x:c>
      <x:c r="S1216" s="684">
        <x:f t="shared" si="134"/>
        <x:v>0</x:v>
      </x:c>
      <x:c r="T1216" s="230"/>
    </x:row>
    <x:row r="1217" spans="1:20" ht="69.950000000000003" hidden="1" customHeight="1">
      <x:c r="A1217" s="1008"/>
      <x:c r="B1217" s="980"/>
      <x:c r="C1217" s="264" t="s">
        <x:v>1516</x:v>
      </x:c>
      <x:c r="D1217" s="289">
        <x:f>COUNTA(D$1218:D$1220)</x:f>
        <x:v>3</x:v>
      </x:c>
      <x:c r="E1217" s="289"/>
      <x:c r="F1217" s="289"/>
      <x:c r="G1217" s="289"/>
      <x:c r="H1217" s="289"/>
      <x:c r="I1217" s="289"/>
      <x:c r="J1217" s="289"/>
      <x:c r="K1217" s="289"/>
      <x:c r="L1217" s="289"/>
      <x:c r="M1217" s="289"/>
      <x:c r="N1217" s="289">
        <x:f t="shared" ref="N1217:S1217" si="135">COUNTA(N$1218:N$1220)</x:f>
        <x:v>2</x:v>
      </x:c>
      <x:c r="O1217" s="289">
        <x:f t="shared" si="135"/>
        <x:v>1</x:v>
      </x:c>
      <x:c r="P1217" s="289">
        <x:f t="shared" si="135"/>
        <x:v>0</x:v>
      </x:c>
      <x:c r="Q1217" s="289">
        <x:f t="shared" si="135"/>
        <x:v>0</x:v>
      </x:c>
      <x:c r="R1217" s="289">
        <x:f t="shared" si="135"/>
        <x:v>3</x:v>
      </x:c>
      <x:c r="S1217" s="289">
        <x:f t="shared" si="135"/>
        <x:v>0</x:v>
      </x:c>
      <x:c r="T1217" s="232"/>
    </x:row>
    <x:row r="1218" spans="1:20" s="273" customFormat="1" hidden="1" customHeight="1">
      <x:c r="A1218" s="267" t="s">
        <x:v>40</x:v>
      </x:c>
      <x:c r="B1218" s="700" t="s">
        <x:v>7560</x:v>
      </x:c>
      <x:c r="C1218" s="268" t="s">
        <x:v>7466</x:v>
      </x:c>
      <x:c r="D1218" s="269">
        <x:f>IF(SUM(K1218:M1218)=SUM(N1218:O1218),SUM(K1218:M1218),"오답")</x:f>
        <x:v>3306</x:v>
      </x:c>
      <x:c r="E1218" s="701" t="s">
        <x:v>3720</x:v>
      </x:c>
      <x:c r="F1218" s="500" t="s">
        <x:v>3054</x:v>
      </x:c>
      <x:c r="G1218" s="500" t="s">
        <x:v>4793</x:v>
      </x:c>
      <x:c r="H1218" s="500"/>
      <x:c r="I1218" s="500" t="s">
        <x:v>5995</x:v>
      </x:c>
      <x:c r="J1218" s="701" t="s">
        <x:v>7450</x:v>
      </x:c>
      <x:c r="K1218" s="701"/>
      <x:c r="L1218" s="301">
        <x:v>3306</x:v>
      </x:c>
      <x:c r="M1218" s="301"/>
      <x:c r="N1218" s="301">
        <x:v>3306</x:v>
      </x:c>
      <x:c r="O1218" s="301"/>
      <x:c r="P1218" s="301"/>
      <x:c r="Q1218" s="334"/>
      <x:c r="R1218" s="301">
        <x:v>3306</x:v>
      </x:c>
      <x:c r="S1218" s="301"/>
      <x:c r="T1218" s="216"/>
    </x:row>
    <x:row r="1219" spans="1:20" s="273" customFormat="1" hidden="1" customHeight="1">
      <x:c r="A1219" s="267" t="s">
        <x:v>40</x:v>
      </x:c>
      <x:c r="B1219" s="700" t="s">
        <x:v>5834</x:v>
      </x:c>
      <x:c r="C1219" s="268" t="s">
        <x:v>7447</x:v>
      </x:c>
      <x:c r="D1219" s="269">
        <x:f>IF(SUM(K1219:M1219)=SUM(N1219:O1219),SUM(K1219:M1219),"오답")</x:f>
        <x:v>55703.900000000001</x:v>
      </x:c>
      <x:c r="E1219" s="317" t="s">
        <x:v>1364</x:v>
      </x:c>
      <x:c r="F1219" s="317" t="s">
        <x:v>3525</x:v>
      </x:c>
      <x:c r="G1219" s="317" t="s">
        <x:v>1364</x:v>
      </x:c>
      <x:c r="H1219" s="317" t="s">
        <x:v>1364</x:v>
      </x:c>
      <x:c r="I1219" s="350" t="s">
        <x:v>6101</x:v>
      </x:c>
      <x:c r="J1219" s="317" t="s">
        <x:v>1364</x:v>
      </x:c>
      <x:c r="K1219" s="701"/>
      <x:c r="L1219" s="301">
        <x:v>55703.900000000001</x:v>
      </x:c>
      <x:c r="M1219" s="301"/>
      <x:c r="N1219" s="301">
        <x:v>55703.900000000001</x:v>
      </x:c>
      <x:c r="O1219" s="301"/>
      <x:c r="P1219" s="301"/>
      <x:c r="Q1219" s="301"/>
      <x:c r="R1219" s="301">
        <x:v>55703.900000000001</x:v>
      </x:c>
      <x:c r="S1219" s="301"/>
      <x:c r="T1219" s="216" t="s">
        <x:v>1497</x:v>
      </x:c>
    </x:row>
    <x:row r="1220" spans="1:20" s="273" customFormat="1" hidden="1" customHeight="1">
      <x:c r="A1220" s="267" t="s">
        <x:v>40</x:v>
      </x:c>
      <x:c r="B1220" s="700" t="s">
        <x:v>1432</x:v>
      </x:c>
      <x:c r="C1220" s="268" t="s">
        <x:v>6391</x:v>
      </x:c>
      <x:c r="D1220" s="269">
        <x:f>IF(SUM(K1220:M1220)=SUM(N1220:O1220),SUM(K1220:M1220),"오답")</x:f>
        <x:v>2630</x:v>
      </x:c>
      <x:c r="E1220" s="317" t="s">
        <x:v>1265</x:v>
      </x:c>
      <x:c r="F1220" s="317" t="s">
        <x:v>1187</x:v>
      </x:c>
      <x:c r="G1220" s="507" t="s">
        <x:v>1238</x:v>
      </x:c>
      <x:c r="H1220" s="317" t="s">
        <x:v>1265</x:v>
      </x:c>
      <x:c r="I1220" s="317"/>
      <x:c r="J1220" s="507" t="s">
        <x:v>1187</x:v>
      </x:c>
      <x:c r="K1220" s="317"/>
      <x:c r="L1220" s="301">
        <x:v>2630</x:v>
      </x:c>
      <x:c r="M1220" s="301"/>
      <x:c r="N1220" s="301"/>
      <x:c r="O1220" s="301">
        <x:v>2630</x:v>
      </x:c>
      <x:c r="P1220" s="301"/>
      <x:c r="Q1220" s="301"/>
      <x:c r="R1220" s="301">
        <x:v>2630</x:v>
      </x:c>
      <x:c r="S1220" s="301"/>
      <x:c r="T1220" s="216" t="s">
        <x:v>6805</x:v>
      </x:c>
    </x:row>
    <x:row r="1221" spans="1:20" ht="69.950000000000003" hidden="1" customHeight="1">
      <x:c r="A1221" s="1007" t="s">
        <x:v>30</x:v>
      </x:c>
      <x:c r="B1221" s="979" t="s">
        <x:v>42</x:v>
      </x:c>
      <x:c r="C1221" s="264" t="s">
        <x:v>2720</x:v>
      </x:c>
      <x:c r="D1221" s="684">
        <x:f>SUM(D$1223:D$1224)</x:f>
        <x:v>435907</x:v>
      </x:c>
      <x:c r="E1221" s="303"/>
      <x:c r="F1221" s="303"/>
      <x:c r="G1221" s="303"/>
      <x:c r="H1221" s="303"/>
      <x:c r="I1221" s="303"/>
      <x:c r="J1221" s="303"/>
      <x:c r="K1221" s="684">
        <x:f>SUM(K$1223:K$1224)</x:f>
        <x:v>420664</x:v>
      </x:c>
      <x:c r="L1221" s="684">
        <x:f>SUM(L$1223:L$1224)</x:f>
        <x:v>13593</x:v>
      </x:c>
      <x:c r="M1221" s="684">
        <x:f>SUM(M$1223:M$1224)</x:f>
        <x:v>1650</x:v>
      </x:c>
      <x:c r="N1221" s="684">
        <x:f>SUM(N$1223:N$1224)</x:f>
        <x:v>8599</x:v>
      </x:c>
      <x:c r="O1221" s="684">
        <x:f t="shared" ref="O1221:S1221" si="136">SUM(O$1223:O$1224)</x:f>
        <x:v>427308</x:v>
      </x:c>
      <x:c r="P1221" s="684">
        <x:f t="shared" si="136"/>
        <x:v>0</x:v>
      </x:c>
      <x:c r="Q1221" s="684">
        <x:f t="shared" si="136"/>
        <x:v>0</x:v>
      </x:c>
      <x:c r="R1221" s="684">
        <x:f t="shared" si="136"/>
        <x:v>435907</x:v>
      </x:c>
      <x:c r="S1221" s="684">
        <x:f t="shared" si="136"/>
        <x:v>0</x:v>
      </x:c>
      <x:c r="T1221" s="230"/>
    </x:row>
    <x:row r="1222" spans="1:20" ht="69.950000000000003" hidden="1" customHeight="1">
      <x:c r="A1222" s="1008"/>
      <x:c r="B1222" s="980"/>
      <x:c r="C1222" s="264" t="s">
        <x:v>1516</x:v>
      </x:c>
      <x:c r="D1222" s="289">
        <x:f>COUNTA(D$1223:D$1224)</x:f>
        <x:v>2</x:v>
      </x:c>
      <x:c r="E1222" s="289"/>
      <x:c r="F1222" s="289"/>
      <x:c r="G1222" s="289"/>
      <x:c r="H1222" s="289"/>
      <x:c r="I1222" s="289"/>
      <x:c r="J1222" s="289"/>
      <x:c r="K1222" s="289"/>
      <x:c r="L1222" s="289"/>
      <x:c r="M1222" s="289"/>
      <x:c r="N1222" s="289">
        <x:f>COUNTA(N$1223:N$1224)</x:f>
        <x:v>1</x:v>
      </x:c>
      <x:c r="O1222" s="289">
        <x:f t="shared" ref="O1222:S1222" si="137">COUNTA(O$1223:O$1224)</x:f>
        <x:v>1</x:v>
      </x:c>
      <x:c r="P1222" s="289">
        <x:f t="shared" si="137"/>
        <x:v>0</x:v>
      </x:c>
      <x:c r="Q1222" s="289">
        <x:f t="shared" si="137"/>
        <x:v>0</x:v>
      </x:c>
      <x:c r="R1222" s="289">
        <x:f t="shared" si="137"/>
        <x:v>2</x:v>
      </x:c>
      <x:c r="S1222" s="289">
        <x:f t="shared" si="137"/>
        <x:v>0</x:v>
      </x:c>
      <x:c r="T1222" s="232"/>
    </x:row>
    <x:row r="1223" spans="1:20" s="273" customFormat="1" hidden="1" customHeight="1">
      <x:c r="A1223" s="267" t="s">
        <x:v>30</x:v>
      </x:c>
      <x:c r="B1223" s="485" t="s">
        <x:v>1444</x:v>
      </x:c>
      <x:c r="C1223" s="268" t="s">
        <x:v>7439</x:v>
      </x:c>
      <x:c r="D1223" s="269">
        <x:f>IF(SUM(K1223:M1223)=SUM(N1223:O1223),SUM(K1223:M1223),"오답")</x:f>
        <x:v>8599</x:v>
      </x:c>
      <x:c r="E1223" s="701" t="s">
        <x:v>7520</x:v>
      </x:c>
      <x:c r="F1223" s="500" t="s">
        <x:v>7299</x:v>
      </x:c>
      <x:c r="G1223" s="701" t="s">
        <x:v>5791</x:v>
      </x:c>
      <x:c r="H1223" s="500" t="s">
        <x:v>1068</x:v>
      </x:c>
      <x:c r="I1223" s="500"/>
      <x:c r="J1223" s="701" t="s">
        <x:v>5791</x:v>
      </x:c>
      <x:c r="K1223" s="701"/>
      <x:c r="L1223" s="301">
        <x:v>8599</x:v>
      </x:c>
      <x:c r="M1223" s="301"/>
      <x:c r="N1223" s="301">
        <x:v>8599</x:v>
      </x:c>
      <x:c r="O1223" s="301"/>
      <x:c r="P1223" s="301"/>
      <x:c r="Q1223" s="334"/>
      <x:c r="R1223" s="301">
        <x:v>8599</x:v>
      </x:c>
      <x:c r="S1223" s="301"/>
      <x:c r="T1223" s="216"/>
    </x:row>
    <x:row r="1224" spans="1:20" s="273" customFormat="1" hidden="1" customHeight="1">
      <x:c r="A1224" s="598" t="s">
        <x:v>7036</x:v>
      </x:c>
      <x:c r="B1224" s="576" t="s">
        <x:v>700</x:v>
      </x:c>
      <x:c r="C1224" s="268" t="s">
        <x:v>2412</x:v>
      </x:c>
      <x:c r="D1224" s="269">
        <x:f>IF(SUM(K1224:M1224)=SUM(N1224:O1224),SUM(K1224:M1224),"오답")</x:f>
        <x:v>427308</x:v>
      </x:c>
      <x:c r="E1224" s="317" t="s">
        <x:v>3619</x:v>
      </x:c>
      <x:c r="F1224" s="317" t="s">
        <x:v>2408</x:v>
      </x:c>
      <x:c r="G1224" s="317" t="s">
        <x:v>4625</x:v>
      </x:c>
      <x:c r="H1224" s="317" t="s">
        <x:v>5425</x:v>
      </x:c>
      <x:c r="I1224" s="317"/>
      <x:c r="J1224" s="317" t="s">
        <x:v>4965</x:v>
      </x:c>
      <x:c r="K1224" s="305">
        <x:v>420664</x:v>
      </x:c>
      <x:c r="L1224" s="305">
        <x:v>4994</x:v>
      </x:c>
      <x:c r="M1224" s="305">
        <x:v>1650</x:v>
      </x:c>
      <x:c r="N1224" s="305"/>
      <x:c r="O1224" s="305">
        <x:v>427308</x:v>
      </x:c>
      <x:c r="P1224" s="305"/>
      <x:c r="Q1224" s="305"/>
      <x:c r="R1224" s="305">
        <x:v>427308</x:v>
      </x:c>
      <x:c r="S1224" s="305"/>
      <x:c r="T1224" s="216"/>
    </x:row>
    <x:row r="1225" spans="1:20" ht="69.950000000000003" hidden="1" customHeight="1">
      <x:c r="A1225" s="1007" t="s">
        <x:v>25</x:v>
      </x:c>
      <x:c r="B1225" s="979" t="s">
        <x:v>42</x:v>
      </x:c>
      <x:c r="C1225" s="264" t="s">
        <x:v>2720</x:v>
      </x:c>
      <x:c r="D1225" s="684">
        <x:f>SUM(D$1227:D$1228)</x:f>
        <x:v>15476</x:v>
      </x:c>
      <x:c r="E1225" s="303"/>
      <x:c r="F1225" s="303"/>
      <x:c r="G1225" s="303"/>
      <x:c r="H1225" s="303"/>
      <x:c r="I1225" s="303"/>
      <x:c r="J1225" s="303"/>
      <x:c r="K1225" s="684">
        <x:f>SUM(K$1227:K$1228)</x:f>
        <x:v>0</x:v>
      </x:c>
      <x:c r="L1225" s="684">
        <x:f t="shared" ref="L1225:S1225" si="138">SUM(L$1227:L$1228)</x:f>
        <x:v>15476</x:v>
      </x:c>
      <x:c r="M1225" s="684">
        <x:f t="shared" si="138"/>
        <x:v>0</x:v>
      </x:c>
      <x:c r="N1225" s="684">
        <x:f t="shared" si="138"/>
        <x:v>7458.5</x:v>
      </x:c>
      <x:c r="O1225" s="684">
        <x:f t="shared" si="138"/>
        <x:v>8017.5</x:v>
      </x:c>
      <x:c r="P1225" s="684">
        <x:f t="shared" si="138"/>
        <x:v>0</x:v>
      </x:c>
      <x:c r="Q1225" s="684">
        <x:f t="shared" si="138"/>
        <x:v>0</x:v>
      </x:c>
      <x:c r="R1225" s="684">
        <x:f t="shared" si="138"/>
        <x:v>15476</x:v>
      </x:c>
      <x:c r="S1225" s="684">
        <x:f t="shared" si="138"/>
        <x:v>0</x:v>
      </x:c>
      <x:c r="T1225" s="230"/>
    </x:row>
    <x:row r="1226" spans="1:20" ht="69.950000000000003" hidden="1" customHeight="1">
      <x:c r="A1226" s="1008"/>
      <x:c r="B1226" s="980"/>
      <x:c r="C1226" s="264" t="s">
        <x:v>1516</x:v>
      </x:c>
      <x:c r="D1226" s="289">
        <x:f>COUNTA(D$1227:D$1228)</x:f>
        <x:v>2</x:v>
      </x:c>
      <x:c r="E1226" s="289"/>
      <x:c r="F1226" s="289"/>
      <x:c r="G1226" s="289"/>
      <x:c r="H1226" s="289"/>
      <x:c r="I1226" s="289"/>
      <x:c r="J1226" s="289"/>
      <x:c r="K1226" s="289"/>
      <x:c r="L1226" s="289"/>
      <x:c r="M1226" s="289"/>
      <x:c r="N1226" s="289">
        <x:f t="shared" ref="N1226:S1226" si="139">COUNTA(N$1227:N$1228)</x:f>
        <x:v>1</x:v>
      </x:c>
      <x:c r="O1226" s="289">
        <x:f t="shared" si="139"/>
        <x:v>1</x:v>
      </x:c>
      <x:c r="P1226" s="289">
        <x:f t="shared" si="139"/>
        <x:v>0</x:v>
      </x:c>
      <x:c r="Q1226" s="289">
        <x:f t="shared" si="139"/>
        <x:v>0</x:v>
      </x:c>
      <x:c r="R1226" s="289">
        <x:f t="shared" si="139"/>
        <x:v>2</x:v>
      </x:c>
      <x:c r="S1226" s="289">
        <x:f t="shared" si="139"/>
        <x:v>0</x:v>
      </x:c>
      <x:c r="T1226" s="232"/>
    </x:row>
    <x:row r="1227" spans="1:20" s="273" customFormat="1" hidden="1" customHeight="1">
      <x:c r="A1227" s="539" t="s">
        <x:v>25</x:v>
      </x:c>
      <x:c r="B1227" s="700" t="s">
        <x:v>3003</x:v>
      </x:c>
      <x:c r="C1227" s="268" t="s">
        <x:v>1416</x:v>
      </x:c>
      <x:c r="D1227" s="269">
        <x:f>IF(SUM(K1227:M1227)=SUM(N1227:O1227),SUM(K1227:M1227),"오답")</x:f>
        <x:v>7458.5</x:v>
      </x:c>
      <x:c r="E1227" s="351" t="s">
        <x:v>1069</x:v>
      </x:c>
      <x:c r="F1227" s="351" t="s">
        <x:v>123</x:v>
      </x:c>
      <x:c r="G1227" s="500" t="s">
        <x:v>5401</x:v>
      </x:c>
      <x:c r="H1227" s="351" t="s">
        <x:v>7312</x:v>
      </x:c>
      <x:c r="I1227" s="545" t="s">
        <x:v>6749</x:v>
      </x:c>
      <x:c r="J1227" s="351" t="s">
        <x:v>1</x:v>
      </x:c>
      <x:c r="K1227" s="500"/>
      <x:c r="L1227" s="500">
        <x:v>7458.5</x:v>
      </x:c>
      <x:c r="M1227" s="516"/>
      <x:c r="N1227" s="500">
        <x:v>7458.5</x:v>
      </x:c>
      <x:c r="O1227" s="500"/>
      <x:c r="P1227" s="500"/>
      <x:c r="Q1227" s="500"/>
      <x:c r="R1227" s="500">
        <x:v>7458.5</x:v>
      </x:c>
      <x:c r="S1227" s="500"/>
      <x:c r="T1227" s="216" t="s">
        <x:v>5158</x:v>
      </x:c>
    </x:row>
    <x:row r="1228" spans="1:20" s="273" customFormat="1" hidden="1" customHeight="1">
      <x:c r="A1228" s="539" t="s">
        <x:v>25</x:v>
      </x:c>
      <x:c r="B1228" s="700" t="s">
        <x:v>1385</x:v>
      </x:c>
      <x:c r="C1228" s="268" t="s">
        <x:v>6416</x:v>
      </x:c>
      <x:c r="D1228" s="269">
        <x:f>IF(SUM(K1228:M1228)=SUM(N1228:O1228),SUM(K1228:M1228),"오답")</x:f>
        <x:v>8017.5</x:v>
      </x:c>
      <x:c r="E1228" s="351" t="s">
        <x:v>1058</x:v>
      </x:c>
      <x:c r="F1228" s="351" t="s">
        <x:v>1058</x:v>
      </x:c>
      <x:c r="G1228" s="701" t="s">
        <x:v>7235</x:v>
      </x:c>
      <x:c r="H1228" s="500" t="s">
        <x:v>4782</x:v>
      </x:c>
      <x:c r="I1228" s="500"/>
      <x:c r="J1228" s="701" t="s">
        <x:v>7235</x:v>
      </x:c>
      <x:c r="K1228" s="500"/>
      <x:c r="L1228" s="500">
        <x:v>8017.5</x:v>
      </x:c>
      <x:c r="M1228" s="516"/>
      <x:c r="N1228" s="500"/>
      <x:c r="O1228" s="500">
        <x:v>8017.5</x:v>
      </x:c>
      <x:c r="P1228" s="500"/>
      <x:c r="Q1228" s="500"/>
      <x:c r="R1228" s="500">
        <x:v>8017.5</x:v>
      </x:c>
      <x:c r="S1228" s="500"/>
      <x:c r="T1228" s="216" t="s">
        <x:v>106</x:v>
      </x:c>
    </x:row>
    <x:row r="1229" spans="1:20" ht="69.950000000000003" hidden="1" customHeight="1">
      <x:c r="A1229" s="1007" t="s">
        <x:v>38</x:v>
      </x:c>
      <x:c r="B1229" s="979" t="s">
        <x:v>42</x:v>
      </x:c>
      <x:c r="C1229" s="264" t="s">
        <x:v>2720</x:v>
      </x:c>
      <x:c r="D1229" s="684">
        <x:f>SUM(D$1231:D$1233)</x:f>
        <x:v>21734</x:v>
      </x:c>
      <x:c r="E1229" s="303"/>
      <x:c r="F1229" s="303"/>
      <x:c r="G1229" s="303"/>
      <x:c r="H1229" s="303"/>
      <x:c r="I1229" s="303"/>
      <x:c r="J1229" s="303"/>
      <x:c r="K1229" s="684">
        <x:f t="shared" ref="K1229:S1229" si="140">SUM(K$1231:K$1233)</x:f>
        <x:v>0</x:v>
      </x:c>
      <x:c r="L1229" s="684">
        <x:f t="shared" si="140"/>
        <x:v>0</x:v>
      </x:c>
      <x:c r="M1229" s="684">
        <x:f t="shared" si="140"/>
        <x:v>21734</x:v>
      </x:c>
      <x:c r="N1229" s="684">
        <x:f t="shared" si="140"/>
        <x:v>0</x:v>
      </x:c>
      <x:c r="O1229" s="684">
        <x:f t="shared" si="140"/>
        <x:v>21734</x:v>
      </x:c>
      <x:c r="P1229" s="684">
        <x:f t="shared" si="140"/>
        <x:v>9784</x:v>
      </x:c>
      <x:c r="Q1229" s="684">
        <x:f t="shared" si="140"/>
        <x:v>0</x:v>
      </x:c>
      <x:c r="R1229" s="684">
        <x:f t="shared" si="140"/>
        <x:v>21734</x:v>
      </x:c>
      <x:c r="S1229" s="684">
        <x:f t="shared" si="140"/>
        <x:v>0</x:v>
      </x:c>
      <x:c r="T1229" s="230"/>
    </x:row>
    <x:row r="1230" spans="1:20" ht="69.950000000000003" hidden="1" customHeight="1">
      <x:c r="A1230" s="1008"/>
      <x:c r="B1230" s="980"/>
      <x:c r="C1230" s="264" t="s">
        <x:v>1516</x:v>
      </x:c>
      <x:c r="D1230" s="289">
        <x:f>COUNTA(D$1231:D$1233)</x:f>
        <x:v>3</x:v>
      </x:c>
      <x:c r="E1230" s="289"/>
      <x:c r="F1230" s="289"/>
      <x:c r="G1230" s="289"/>
      <x:c r="H1230" s="289"/>
      <x:c r="I1230" s="289"/>
      <x:c r="J1230" s="289"/>
      <x:c r="K1230" s="289"/>
      <x:c r="L1230" s="289"/>
      <x:c r="M1230" s="289"/>
      <x:c r="N1230" s="289">
        <x:f>COUNTA(N$1231:N$1233)</x:f>
        <x:v>0</x:v>
      </x:c>
      <x:c r="O1230" s="289">
        <x:f t="shared" ref="O1230:S1230" si="141">COUNTA(O$1231:O$1233)</x:f>
        <x:v>3</x:v>
      </x:c>
      <x:c r="P1230" s="289">
        <x:f t="shared" si="141"/>
        <x:v>1</x:v>
      </x:c>
      <x:c r="Q1230" s="289">
        <x:f t="shared" si="141"/>
        <x:v>0</x:v>
      </x:c>
      <x:c r="R1230" s="289">
        <x:f t="shared" si="141"/>
        <x:v>3</x:v>
      </x:c>
      <x:c r="S1230" s="289">
        <x:f t="shared" si="141"/>
        <x:v>0</x:v>
      </x:c>
      <x:c r="T1230" s="232"/>
    </x:row>
    <x:row r="1231" spans="1:20" s="273" customFormat="1" hidden="1" customHeight="1">
      <x:c r="A1231" s="539" t="s">
        <x:v>38</x:v>
      </x:c>
      <x:c r="B1231" s="700" t="s">
        <x:v>6721</x:v>
      </x:c>
      <x:c r="C1231" s="268" t="s">
        <x:v>243</x:v>
      </x:c>
      <x:c r="D1231" s="269">
        <x:f>IF(SUM(K1231:M1231)=SUM(N1231:O1231),SUM(K1231:M1231),"오답")</x:f>
        <x:v>3519</x:v>
      </x:c>
      <x:c r="E1231" s="500" t="s">
        <x:v>3702</x:v>
      </x:c>
      <x:c r="F1231" s="500" t="s">
        <x:v>3702</x:v>
      </x:c>
      <x:c r="G1231" s="500" t="s">
        <x:v>3702</x:v>
      </x:c>
      <x:c r="H1231" s="500" t="s">
        <x:v>3702</x:v>
      </x:c>
      <x:c r="I1231" s="500"/>
      <x:c r="J1231" s="500" t="s">
        <x:v>3702</x:v>
      </x:c>
      <x:c r="K1231" s="500"/>
      <x:c r="L1231" s="500"/>
      <x:c r="M1231" s="516">
        <x:v>3519</x:v>
      </x:c>
      <x:c r="N1231" s="500"/>
      <x:c r="O1231" s="516">
        <x:v>3519</x:v>
      </x:c>
      <x:c r="P1231" s="500"/>
      <x:c r="Q1231" s="500"/>
      <x:c r="R1231" s="516">
        <x:v>3519</x:v>
      </x:c>
      <x:c r="S1231" s="500"/>
      <x:c r="T1231" s="218" t="s">
        <x:v>5043</x:v>
      </x:c>
    </x:row>
    <x:row r="1232" spans="1:20" s="273" customFormat="1" hidden="1" customHeight="1">
      <x:c r="A1232" s="539" t="s">
        <x:v>38</x:v>
      </x:c>
      <x:c r="B1232" s="700" t="s">
        <x:v>6689</x:v>
      </x:c>
      <x:c r="C1232" s="268" t="s">
        <x:v>7252</x:v>
      </x:c>
      <x:c r="D1232" s="269">
        <x:f>IF(SUM(K1232:M1232)=SUM(N1232:O1232),SUM(K1232:M1232),"오답")</x:f>
        <x:v>8431</x:v>
      </x:c>
      <x:c r="E1232" s="500" t="s">
        <x:v>3702</x:v>
      </x:c>
      <x:c r="F1232" s="500" t="s">
        <x:v>3702</x:v>
      </x:c>
      <x:c r="G1232" s="500" t="s">
        <x:v>3702</x:v>
      </x:c>
      <x:c r="H1232" s="500" t="s">
        <x:v>3702</x:v>
      </x:c>
      <x:c r="I1232" s="500"/>
      <x:c r="J1232" s="500" t="s">
        <x:v>3702</x:v>
      </x:c>
      <x:c r="K1232" s="500"/>
      <x:c r="L1232" s="500"/>
      <x:c r="M1232" s="516">
        <x:v>8431</x:v>
      </x:c>
      <x:c r="N1232" s="500"/>
      <x:c r="O1232" s="516">
        <x:v>8431</x:v>
      </x:c>
      <x:c r="P1232" s="500"/>
      <x:c r="Q1232" s="500"/>
      <x:c r="R1232" s="516">
        <x:v>8431</x:v>
      </x:c>
      <x:c r="S1232" s="500"/>
      <x:c r="T1232" s="218" t="s">
        <x:v>5043</x:v>
      </x:c>
    </x:row>
    <x:row r="1233" spans="1:20" s="273" customFormat="1" hidden="1" customHeight="1">
      <x:c r="A1233" s="539" t="s">
        <x:v>38</x:v>
      </x:c>
      <x:c r="B1233" s="700" t="s">
        <x:v>6726</x:v>
      </x:c>
      <x:c r="C1233" s="509" t="s">
        <x:v>7349</x:v>
      </x:c>
      <x:c r="D1233" s="269">
        <x:f>IF(SUM(K1233:M1233)=SUM(N1233:O1233),SUM(K1233:M1233),"오답")</x:f>
        <x:v>9784</x:v>
      </x:c>
      <x:c r="E1233" s="507" t="s">
        <x:v>3570</x:v>
      </x:c>
      <x:c r="F1233" s="507" t="s">
        <x:v>3570</x:v>
      </x:c>
      <x:c r="G1233" s="507" t="s">
        <x:v>3570</x:v>
      </x:c>
      <x:c r="H1233" s="507" t="s">
        <x:v>3570</x:v>
      </x:c>
      <x:c r="I1233" s="317"/>
      <x:c r="J1233" s="507" t="s">
        <x:v>3570</x:v>
      </x:c>
      <x:c r="K1233" s="321"/>
      <x:c r="L1233" s="583"/>
      <x:c r="M1233" s="583">
        <x:v>9784</x:v>
      </x:c>
      <x:c r="N1233" s="584"/>
      <x:c r="O1233" s="584">
        <x:v>9784</x:v>
      </x:c>
      <x:c r="P1233" s="584">
        <x:v>9784</x:v>
      </x:c>
      <x:c r="Q1233" s="584"/>
      <x:c r="R1233" s="584">
        <x:v>9784</x:v>
      </x:c>
      <x:c r="S1233" s="583"/>
      <x:c r="T1233" s="218" t="s">
        <x:v>5043</x:v>
      </x:c>
    </x:row>
    <x:row r="1234" spans="1:20" ht="69.950000000000003" customHeight="1">
      <x:c r="A1234" s="1007" t="s">
        <x:v>73</x:v>
      </x:c>
      <x:c r="B1234" s="979" t="s">
        <x:v>42</x:v>
      </x:c>
      <x:c r="C1234" s="264" t="s">
        <x:v>2720</x:v>
      </x:c>
      <x:c r="D1234" s="684">
        <x:f>SUM(D$1236)</x:f>
        <x:v>8892</x:v>
      </x:c>
      <x:c r="E1234" s="303"/>
      <x:c r="F1234" s="303"/>
      <x:c r="G1234" s="303"/>
      <x:c r="H1234" s="303"/>
      <x:c r="I1234" s="303"/>
      <x:c r="J1234" s="303"/>
      <x:c r="K1234" s="684">
        <x:f>SUM(K$1236)</x:f>
        <x:v>0</x:v>
      </x:c>
      <x:c r="L1234" s="684">
        <x:f t="shared" ref="L1234:S1234" si="142">SUM(L$1236)</x:f>
        <x:v>0</x:v>
      </x:c>
      <x:c r="M1234" s="684">
        <x:f t="shared" si="142"/>
        <x:v>8892</x:v>
      </x:c>
      <x:c r="N1234" s="684">
        <x:f t="shared" si="142"/>
        <x:v>0</x:v>
      </x:c>
      <x:c r="O1234" s="684">
        <x:f t="shared" si="142"/>
        <x:v>8892</x:v>
      </x:c>
      <x:c r="P1234" s="684">
        <x:f t="shared" si="142"/>
        <x:v>0</x:v>
      </x:c>
      <x:c r="Q1234" s="684">
        <x:f t="shared" si="142"/>
        <x:v>8892</x:v>
      </x:c>
      <x:c r="R1234" s="684">
        <x:f t="shared" si="142"/>
        <x:v>0</x:v>
      </x:c>
      <x:c r="S1234" s="684">
        <x:f t="shared" si="142"/>
        <x:v>8892</x:v>
      </x:c>
      <x:c r="T1234" s="230"/>
    </x:row>
    <x:row r="1235" spans="1:20" ht="69.950000000000003" customHeight="1">
      <x:c r="A1235" s="1008"/>
      <x:c r="B1235" s="980"/>
      <x:c r="C1235" s="264" t="s">
        <x:v>1516</x:v>
      </x:c>
      <x:c r="D1235" s="289">
        <x:f>COUNTA(D$1236)</x:f>
        <x:v>1</x:v>
      </x:c>
      <x:c r="E1235" s="289"/>
      <x:c r="F1235" s="289"/>
      <x:c r="G1235" s="289"/>
      <x:c r="H1235" s="289"/>
      <x:c r="I1235" s="289"/>
      <x:c r="J1235" s="289"/>
      <x:c r="K1235" s="289"/>
      <x:c r="L1235" s="289"/>
      <x:c r="M1235" s="289"/>
      <x:c r="N1235" s="289">
        <x:f t="shared" ref="N1235:S1235" si="143">COUNTA(N$1236)</x:f>
        <x:v>0</x:v>
      </x:c>
      <x:c r="O1235" s="289">
        <x:f t="shared" si="143"/>
        <x:v>1</x:v>
      </x:c>
      <x:c r="P1235" s="289">
        <x:f t="shared" si="143"/>
        <x:v>0</x:v>
      </x:c>
      <x:c r="Q1235" s="289">
        <x:f t="shared" si="143"/>
        <x:v>1</x:v>
      </x:c>
      <x:c r="R1235" s="289">
        <x:f t="shared" si="143"/>
        <x:v>0</x:v>
      </x:c>
      <x:c r="S1235" s="289">
        <x:f t="shared" si="143"/>
        <x:v>1</x:v>
      </x:c>
      <x:c r="T1235" s="232"/>
    </x:row>
    <x:row r="1236" spans="1:20" s="273" customFormat="1" customHeight="1">
      <x:c r="A1236" s="267" t="s">
        <x:v>41</x:v>
      </x:c>
      <x:c r="B1236" s="700" t="s">
        <x:v>2928</x:v>
      </x:c>
      <x:c r="C1236" s="394" t="s">
        <x:v>3455</x:v>
      </x:c>
      <x:c r="D1236" s="269">
        <x:f>IF(SUM(K1236:M1236)=SUM(N1236:O1236),SUM(K1236:M1236),"오답")</x:f>
        <x:v>8892</x:v>
      </x:c>
      <x:c r="E1236" s="317" t="s">
        <x:v>3426</x:v>
      </x:c>
      <x:c r="F1236" s="317" t="s">
        <x:v>3426</x:v>
      </x:c>
      <x:c r="G1236" s="299" t="s">
        <x:v>21</x:v>
      </x:c>
      <x:c r="H1236" s="299" t="s">
        <x:v>59</x:v>
      </x:c>
      <x:c r="I1236" s="299" t="s">
        <x:v>21</x:v>
      </x:c>
      <x:c r="J1236" s="701" t="s">
        <x:v>21</x:v>
      </x:c>
      <x:c r="K1236" s="701"/>
      <x:c r="L1236" s="334"/>
      <x:c r="M1236" s="334">
        <x:v>8892</x:v>
      </x:c>
      <x:c r="N1236" s="301"/>
      <x:c r="O1236" s="334">
        <x:v>8892</x:v>
      </x:c>
      <x:c r="P1236" s="301"/>
      <x:c r="Q1236" s="334">
        <x:v>8892</x:v>
      </x:c>
      <x:c r="R1236" s="334"/>
      <x:c r="S1236" s="334">
        <x:v>8892</x:v>
      </x:c>
      <x:c r="T1236" s="216" t="s">
        <x:v>7</x:v>
      </x:c>
    </x:row>
    <x:row r="1237" ht="69.950000000000003" customHeight="1"/>
    <x:row r="1238" spans="1:20" ht="69.950000000000003" customHeight="1">
      <x:c r="A1238" s="242" t="s">
        <x:v>6402</x:v>
      </x:c>
      <x:c r="B1238" s="348"/>
      <x:c r="C1238" s="341"/>
      <x:c r="D1238" s="352"/>
      <x:c r="E1238" s="353"/>
      <x:c r="F1238" s="353"/>
      <x:c r="G1238" s="353"/>
      <x:c r="H1238" s="353"/>
      <x:c r="I1238" s="353"/>
      <x:c r="J1238" s="353"/>
      <x:c r="K1238" s="353"/>
      <x:c r="L1238" s="339"/>
      <x:c r="M1238" s="339"/>
      <x:c r="N1238" s="339"/>
      <x:c r="O1238" s="339"/>
      <x:c r="P1238" s="339"/>
      <x:c r="Q1238" s="339"/>
      <x:c r="R1238" s="339"/>
      <x:c r="S1238" s="339"/>
      <x:c r="T1238" s="341"/>
    </x:row>
    <x:row r="1239" spans="1:20" ht="69.950000000000003" customHeight="1">
      <x:c r="A1239" s="990" t="s">
        <x:v>19</x:v>
      </x:c>
      <x:c r="B1239" s="991" t="s">
        <x:v>6760</x:v>
      </x:c>
      <x:c r="C1239" s="989" t="s">
        <x:v>6699</x:v>
      </x:c>
      <x:c r="D1239" s="992" t="s">
        <x:v>6764</x:v>
      </x:c>
      <x:c r="E1239" s="987" t="s">
        <x:v>6133</x:v>
      </x:c>
      <x:c r="F1239" s="987" t="s">
        <x:v>5227</x:v>
      </x:c>
      <x:c r="G1239" s="987" t="s">
        <x:v>1767</x:v>
      </x:c>
      <x:c r="H1239" s="987" t="s">
        <x:v>1786</x:v>
      </x:c>
      <x:c r="I1239" s="987" t="s">
        <x:v>6132</x:v>
      </x:c>
      <x:c r="J1239" s="989" t="s">
        <x:v>1783</x:v>
      </x:c>
      <x:c r="K1239" s="993" t="s">
        <x:v>5211</x:v>
      </x:c>
      <x:c r="L1239" s="995"/>
      <x:c r="M1239" s="994"/>
      <x:c r="N1239" s="993" t="s">
        <x:v>7469</x:v>
      </x:c>
      <x:c r="O1239" s="995"/>
      <x:c r="P1239" s="995"/>
      <x:c r="Q1239" s="994"/>
      <x:c r="R1239" s="993" t="s">
        <x:v>2724</x:v>
      </x:c>
      <x:c r="S1239" s="994"/>
      <x:c r="T1239" s="989" t="s">
        <x:v>651</x:v>
      </x:c>
    </x:row>
    <x:row r="1240" spans="1:20" ht="69.950000000000003" customHeight="1">
      <x:c r="A1240" s="990"/>
      <x:c r="B1240" s="991"/>
      <x:c r="C1240" s="989"/>
      <x:c r="D1240" s="992"/>
      <x:c r="E1240" s="988"/>
      <x:c r="F1240" s="988"/>
      <x:c r="G1240" s="988"/>
      <x:c r="H1240" s="988"/>
      <x:c r="I1240" s="988"/>
      <x:c r="J1240" s="975"/>
      <x:c r="K1240" s="664" t="s">
        <x:v>33</x:v>
      </x:c>
      <x:c r="L1240" s="331" t="s">
        <x:v>34</x:v>
      </x:c>
      <x:c r="M1240" s="331" t="s">
        <x:v>74</x:v>
      </x:c>
      <x:c r="N1240" s="331" t="s">
        <x:v>609</x:v>
      </x:c>
      <x:c r="O1240" s="331" t="s">
        <x:v>629</x:v>
      </x:c>
      <x:c r="P1240" s="331" t="s">
        <x:v>637</x:v>
      </x:c>
      <x:c r="Q1240" s="331" t="s">
        <x:v>685</x:v>
      </x:c>
      <x:c r="R1240" s="331" t="s">
        <x:v>607</x:v>
      </x:c>
      <x:c r="S1240" s="331" t="s">
        <x:v>78</x:v>
      </x:c>
      <x:c r="T1240" s="989"/>
    </x:row>
    <x:row r="1241" spans="1:20" s="273" customFormat="1" ht="69.950000000000003" customHeight="1">
      <x:c r="A1241" s="983"/>
      <x:c r="B1241" s="985" t="s">
        <x:v>63</x:v>
      </x:c>
      <x:c r="C1241" s="262" t="s">
        <x:v>2720</x:v>
      </x:c>
      <x:c r="D1241" s="475">
        <x:f>SUMIF($C$1243:$C$1274,"면   적",D$1243:D$1274)</x:f>
        <x:v>1809648.5</x:v>
      </x:c>
      <x:c r="E1241" s="282"/>
      <x:c r="F1241" s="282"/>
      <x:c r="G1241" s="282"/>
      <x:c r="H1241" s="282"/>
      <x:c r="I1241" s="282"/>
      <x:c r="J1241" s="282"/>
      <x:c r="K1241" s="475">
        <x:f t="shared" ref="K1241:S1241" si="144">SUMIF($C$1243:$C$1274,"면   적",K$1243:K$1274)</x:f>
        <x:v>0</x:v>
      </x:c>
      <x:c r="L1241" s="475">
        <x:f t="shared" si="144"/>
        <x:v>1797135.5</x:v>
      </x:c>
      <x:c r="M1241" s="475">
        <x:f t="shared" si="144"/>
        <x:v>12513</x:v>
      </x:c>
      <x:c r="N1241" s="475">
        <x:f t="shared" si="144"/>
        <x:v>119835.2</x:v>
      </x:c>
      <x:c r="O1241" s="475">
        <x:f t="shared" si="144"/>
        <x:v>1689813.3</x:v>
      </x:c>
      <x:c r="P1241" s="475">
        <x:f t="shared" si="144"/>
        <x:v>12513</x:v>
      </x:c>
      <x:c r="Q1241" s="475">
        <x:f t="shared" si="144"/>
        <x:v>0</x:v>
      </x:c>
      <x:c r="R1241" s="475">
        <x:f t="shared" si="144"/>
        <x:v>1809648.5</x:v>
      </x:c>
      <x:c r="S1241" s="475">
        <x:f t="shared" si="144"/>
        <x:v>0</x:v>
      </x:c>
      <x:c r="T1241" s="1035"/>
    </x:row>
    <x:row r="1242" spans="1:20" s="273" customFormat="1" ht="69.950000000000003" customHeight="1">
      <x:c r="A1242" s="984"/>
      <x:c r="B1242" s="986"/>
      <x:c r="C1242" s="262" t="s">
        <x:v>1516</x:v>
      </x:c>
      <x:c r="D1242" s="472">
        <x:f>SUMIF($C$1243:$C$1274,"개   소",D$1243:D$1274)</x:f>
        <x:v>24</x:v>
      </x:c>
      <x:c r="E1242" s="282"/>
      <x:c r="F1242" s="282"/>
      <x:c r="G1242" s="282"/>
      <x:c r="H1242" s="282"/>
      <x:c r="I1242" s="282"/>
      <x:c r="J1242" s="282"/>
      <x:c r="K1242" s="474"/>
      <x:c r="L1242" s="474"/>
      <x:c r="M1242" s="474"/>
      <x:c r="N1242" s="472">
        <x:f t="shared" ref="N1242:S1242" si="145">SUMIF($C$1243:$C$1274,"개   소",N$1243:N$1274)</x:f>
        <x:v>11</x:v>
      </x:c>
      <x:c r="O1242" s="472">
        <x:f t="shared" si="145"/>
        <x:v>13</x:v>
      </x:c>
      <x:c r="P1242" s="472">
        <x:f t="shared" si="145"/>
        <x:v>1</x:v>
      </x:c>
      <x:c r="Q1242" s="472">
        <x:f t="shared" si="145"/>
        <x:v>0</x:v>
      </x:c>
      <x:c r="R1242" s="472">
        <x:f t="shared" si="145"/>
        <x:v>24</x:v>
      </x:c>
      <x:c r="S1242" s="472">
        <x:f t="shared" si="145"/>
        <x:v>0</x:v>
      </x:c>
      <x:c r="T1242" s="1036"/>
    </x:row>
    <x:row r="1243" spans="1:20" s="273" customFormat="1" ht="69.950000000000003" hidden="1" customHeight="1">
      <x:c r="A1243" s="1007" t="s">
        <x:v>2975</x:v>
      </x:c>
      <x:c r="B1243" s="979" t="s">
        <x:v>42</x:v>
      </x:c>
      <x:c r="C1243" s="264" t="s">
        <x:v>2720</x:v>
      </x:c>
      <x:c r="D1243" s="683">
        <x:f>SUM(D$1245:D$1253)</x:f>
        <x:v>1672762.3</x:v>
      </x:c>
      <x:c r="E1243" s="286"/>
      <x:c r="F1243" s="286"/>
      <x:c r="G1243" s="286"/>
      <x:c r="H1243" s="286"/>
      <x:c r="I1243" s="286"/>
      <x:c r="J1243" s="286"/>
      <x:c r="K1243" s="683">
        <x:f t="shared" ref="K1243:S1243" si="146">SUM(K$1245:K$1253)</x:f>
        <x:v>0</x:v>
      </x:c>
      <x:c r="L1243" s="683">
        <x:f t="shared" si="146"/>
        <x:v>1672762.3</x:v>
      </x:c>
      <x:c r="M1243" s="683">
        <x:f t="shared" si="146"/>
        <x:v>0</x:v>
      </x:c>
      <x:c r="N1243" s="683">
        <x:f t="shared" si="146"/>
        <x:v>0</x:v>
      </x:c>
      <x:c r="O1243" s="683">
        <x:f t="shared" si="146"/>
        <x:v>1672762.3</x:v>
      </x:c>
      <x:c r="P1243" s="683">
        <x:f t="shared" si="146"/>
        <x:v>0</x:v>
      </x:c>
      <x:c r="Q1243" s="683">
        <x:f t="shared" si="146"/>
        <x:v>0</x:v>
      </x:c>
      <x:c r="R1243" s="683">
        <x:f t="shared" si="146"/>
        <x:v>1672762.3</x:v>
      </x:c>
      <x:c r="S1243" s="683">
        <x:f t="shared" si="146"/>
        <x:v>0</x:v>
      </x:c>
      <x:c r="T1243" s="395"/>
    </x:row>
    <x:row r="1244" spans="1:20" s="273" customFormat="1" ht="69.950000000000003" hidden="1" customHeight="1">
      <x:c r="A1244" s="1008"/>
      <x:c r="B1244" s="980"/>
      <x:c r="C1244" s="264" t="s">
        <x:v>1516</x:v>
      </x:c>
      <x:c r="D1244" s="342">
        <x:f>COUNTA(D$1245:D$1253)</x:f>
        <x:v>9</x:v>
      </x:c>
      <x:c r="E1244" s="342"/>
      <x:c r="F1244" s="342"/>
      <x:c r="G1244" s="342"/>
      <x:c r="H1244" s="342"/>
      <x:c r="I1244" s="342"/>
      <x:c r="J1244" s="342"/>
      <x:c r="K1244" s="342"/>
      <x:c r="L1244" s="342"/>
      <x:c r="M1244" s="342"/>
      <x:c r="N1244" s="342">
        <x:f t="shared" ref="N1244:S1244" si="147">COUNTA(N$1245:N$1253)</x:f>
        <x:v>0</x:v>
      </x:c>
      <x:c r="O1244" s="342">
        <x:f t="shared" si="147"/>
        <x:v>9</x:v>
      </x:c>
      <x:c r="P1244" s="342">
        <x:f t="shared" si="147"/>
        <x:v>0</x:v>
      </x:c>
      <x:c r="Q1244" s="342">
        <x:f t="shared" si="147"/>
        <x:v>0</x:v>
      </x:c>
      <x:c r="R1244" s="342">
        <x:f t="shared" si="147"/>
        <x:v>9</x:v>
      </x:c>
      <x:c r="S1244" s="342">
        <x:f t="shared" si="147"/>
        <x:v>0</x:v>
      </x:c>
      <x:c r="T1244" s="396"/>
    </x:row>
    <x:row r="1245" spans="1:20" s="273" customFormat="1" hidden="1" customHeight="1">
      <x:c r="A1245" s="486" t="s">
        <x:v>1460</x:v>
      </x:c>
      <x:c r="B1245" s="295" t="s">
        <x:v>1357</x:v>
      </x:c>
      <x:c r="C1245" s="296" t="s">
        <x:v>7281</x:v>
      </x:c>
      <x:c r="D1245" s="269">
        <x:f>IF(SUM(K1245:M1245)=SUM(N1245:O1245),SUM(K1245:M1245),"오답")</x:f>
        <x:v>262676.79999999999</x:v>
      </x:c>
      <x:c r="E1245" s="317" t="s">
        <x:v>7272</x:v>
      </x:c>
      <x:c r="F1245" s="298" t="s">
        <x:v>1250</x:v>
      </x:c>
      <x:c r="G1245" s="298" t="s">
        <x:v>1171</x:v>
      </x:c>
      <x:c r="H1245" s="298" t="s">
        <x:v>1171</x:v>
      </x:c>
      <x:c r="I1245" s="317" t="s">
        <x:v>7272</x:v>
      </x:c>
      <x:c r="J1245" s="298"/>
      <x:c r="K1245" s="298"/>
      <x:c r="L1245" s="269">
        <x:v>262676.79999999999</x:v>
      </x:c>
      <x:c r="M1245" s="269"/>
      <x:c r="N1245" s="269"/>
      <x:c r="O1245" s="269">
        <x:v>262676.79999999999</x:v>
      </x:c>
      <x:c r="P1245" s="269"/>
      <x:c r="Q1245" s="269"/>
      <x:c r="R1245" s="269">
        <x:v>262676.79999999999</x:v>
      </x:c>
      <x:c r="S1245" s="269"/>
      <x:c r="T1245" s="217" t="s">
        <x:v>2559</x:v>
      </x:c>
    </x:row>
    <x:row r="1246" spans="1:20" s="273" customFormat="1" hidden="1" customHeight="1">
      <x:c r="A1246" s="486" t="s">
        <x:v>1460</x:v>
      </x:c>
      <x:c r="B1246" s="295" t="s">
        <x:v>3385</x:v>
      </x:c>
      <x:c r="C1246" s="296" t="s">
        <x:v>6400</x:v>
      </x:c>
      <x:c r="D1246" s="269">
        <x:f t="shared" ref="D1246:D1253" si="148">IF(SUM(K1246:M1246)=SUM(N1246:O1246),SUM(K1246:M1246),"오답")</x:f>
        <x:v>797757.5</x:v>
      </x:c>
      <x:c r="E1246" s="317" t="s">
        <x:v>135</x:v>
      </x:c>
      <x:c r="F1246" s="298" t="s">
        <x:v>1250</x:v>
      </x:c>
      <x:c r="G1246" s="298" t="s">
        <x:v>1171</x:v>
      </x:c>
      <x:c r="H1246" s="298" t="s">
        <x:v>1171</x:v>
      </x:c>
      <x:c r="I1246" s="317" t="s">
        <x:v>135</x:v>
      </x:c>
      <x:c r="J1246" s="298"/>
      <x:c r="K1246" s="298"/>
      <x:c r="L1246" s="269">
        <x:v>797757.5</x:v>
      </x:c>
      <x:c r="M1246" s="269"/>
      <x:c r="N1246" s="269"/>
      <x:c r="O1246" s="269">
        <x:v>797757.5</x:v>
      </x:c>
      <x:c r="P1246" s="269"/>
      <x:c r="Q1246" s="269"/>
      <x:c r="R1246" s="269">
        <x:v>797757.5</x:v>
      </x:c>
      <x:c r="S1246" s="269"/>
      <x:c r="T1246" s="217" t="s">
        <x:v>1960</x:v>
      </x:c>
    </x:row>
    <x:row r="1247" spans="1:20" s="273" customFormat="1" hidden="1" customHeight="1">
      <x:c r="A1247" s="486" t="s">
        <x:v>1460</x:v>
      </x:c>
      <x:c r="B1247" s="700" t="s">
        <x:v>7274</x:v>
      </x:c>
      <x:c r="C1247" s="681" t="s">
        <x:v>4651</x:v>
      </x:c>
      <x:c r="D1247" s="269">
        <x:f t="shared" si="148"/>
        <x:v>554983</x:v>
      </x:c>
      <x:c r="E1247" s="317" t="s">
        <x:v>4574</x:v>
      </x:c>
      <x:c r="F1247" s="317" t="s">
        <x:v>4574</x:v>
      </x:c>
      <x:c r="G1247" s="518"/>
      <x:c r="H1247" s="518"/>
      <x:c r="I1247" s="518"/>
      <x:c r="J1247" s="495"/>
      <x:c r="K1247" s="495"/>
      <x:c r="L1247" s="494">
        <x:v>554983</x:v>
      </x:c>
      <x:c r="M1247" s="494"/>
      <x:c r="N1247" s="494"/>
      <x:c r="O1247" s="494">
        <x:v>554983</x:v>
      </x:c>
      <x:c r="P1247" s="494"/>
      <x:c r="Q1247" s="494"/>
      <x:c r="R1247" s="494">
        <x:v>554983</x:v>
      </x:c>
      <x:c r="S1247" s="269"/>
      <x:c r="T1247" s="217" t="s">
        <x:v>5898</x:v>
      </x:c>
    </x:row>
    <x:row r="1248" spans="1:20" s="273" customFormat="1" hidden="1" customHeight="1">
      <x:c r="A1248" s="486" t="s">
        <x:v>1460</x:v>
      </x:c>
      <x:c r="B1248" s="700" t="s">
        <x:v>7261</x:v>
      </x:c>
      <x:c r="C1248" s="681" t="s">
        <x:v>4651</x:v>
      </x:c>
      <x:c r="D1248" s="269">
        <x:f t="shared" si="148"/>
        <x:v>21879</x:v>
      </x:c>
      <x:c r="E1248" s="317" t="s">
        <x:v>4574</x:v>
      </x:c>
      <x:c r="F1248" s="317" t="s">
        <x:v>4574</x:v>
      </x:c>
      <x:c r="G1248" s="518"/>
      <x:c r="H1248" s="518"/>
      <x:c r="I1248" s="518"/>
      <x:c r="J1248" s="495"/>
      <x:c r="K1248" s="495"/>
      <x:c r="L1248" s="494">
        <x:v>21879</x:v>
      </x:c>
      <x:c r="M1248" s="494"/>
      <x:c r="N1248" s="494"/>
      <x:c r="O1248" s="494">
        <x:v>21879</x:v>
      </x:c>
      <x:c r="P1248" s="494"/>
      <x:c r="Q1248" s="494"/>
      <x:c r="R1248" s="494">
        <x:v>21879</x:v>
      </x:c>
      <x:c r="S1248" s="269"/>
      <x:c r="T1248" s="217"/>
    </x:row>
    <x:row r="1249" spans="1:20" s="273" customFormat="1" hidden="1" customHeight="1">
      <x:c r="A1249" s="486" t="s">
        <x:v>1460</x:v>
      </x:c>
      <x:c r="B1249" s="700" t="s">
        <x:v>7234</x:v>
      </x:c>
      <x:c r="C1249" s="681" t="s">
        <x:v>4651</x:v>
      </x:c>
      <x:c r="D1249" s="269">
        <x:f t="shared" si="148"/>
        <x:v>1178</x:v>
      </x:c>
      <x:c r="E1249" s="317" t="s">
        <x:v>4574</x:v>
      </x:c>
      <x:c r="F1249" s="317" t="s">
        <x:v>4574</x:v>
      </x:c>
      <x:c r="G1249" s="518"/>
      <x:c r="H1249" s="518"/>
      <x:c r="I1249" s="518"/>
      <x:c r="J1249" s="495"/>
      <x:c r="K1249" s="495"/>
      <x:c r="L1249" s="494">
        <x:v>1178</x:v>
      </x:c>
      <x:c r="M1249" s="494"/>
      <x:c r="N1249" s="494"/>
      <x:c r="O1249" s="494">
        <x:v>1178</x:v>
      </x:c>
      <x:c r="P1249" s="494"/>
      <x:c r="Q1249" s="494"/>
      <x:c r="R1249" s="494">
        <x:v>1178</x:v>
      </x:c>
      <x:c r="S1249" s="269"/>
      <x:c r="T1249" s="217"/>
    </x:row>
    <x:row r="1250" spans="1:20" s="273" customFormat="1" hidden="1" customHeight="1">
      <x:c r="A1250" s="486" t="s">
        <x:v>1460</x:v>
      </x:c>
      <x:c r="B1250" s="700" t="s">
        <x:v>7195</x:v>
      </x:c>
      <x:c r="C1250" s="681" t="s">
        <x:v>4651</x:v>
      </x:c>
      <x:c r="D1250" s="269">
        <x:f t="shared" si="148"/>
        <x:v>1276</x:v>
      </x:c>
      <x:c r="E1250" s="317" t="s">
        <x:v>4574</x:v>
      </x:c>
      <x:c r="F1250" s="317" t="s">
        <x:v>4574</x:v>
      </x:c>
      <x:c r="G1250" s="518"/>
      <x:c r="H1250" s="518"/>
      <x:c r="I1250" s="518"/>
      <x:c r="J1250" s="495"/>
      <x:c r="K1250" s="495"/>
      <x:c r="L1250" s="494">
        <x:v>1276</x:v>
      </x:c>
      <x:c r="M1250" s="494"/>
      <x:c r="N1250" s="494"/>
      <x:c r="O1250" s="494">
        <x:v>1276</x:v>
      </x:c>
      <x:c r="P1250" s="494"/>
      <x:c r="Q1250" s="494"/>
      <x:c r="R1250" s="494">
        <x:v>1276</x:v>
      </x:c>
      <x:c r="S1250" s="269"/>
      <x:c r="T1250" s="217"/>
    </x:row>
    <x:row r="1251" spans="1:20" s="273" customFormat="1" hidden="1" customHeight="1">
      <x:c r="A1251" s="486" t="s">
        <x:v>1460</x:v>
      </x:c>
      <x:c r="B1251" s="700" t="s">
        <x:v>7260</x:v>
      </x:c>
      <x:c r="C1251" s="681" t="s">
        <x:v>4651</x:v>
      </x:c>
      <x:c r="D1251" s="269">
        <x:f t="shared" si="148"/>
        <x:v>8674</x:v>
      </x:c>
      <x:c r="E1251" s="317" t="s">
        <x:v>4574</x:v>
      </x:c>
      <x:c r="F1251" s="317" t="s">
        <x:v>4574</x:v>
      </x:c>
      <x:c r="G1251" s="518"/>
      <x:c r="H1251" s="518"/>
      <x:c r="I1251" s="518"/>
      <x:c r="J1251" s="495"/>
      <x:c r="K1251" s="495"/>
      <x:c r="L1251" s="494">
        <x:v>8674</x:v>
      </x:c>
      <x:c r="M1251" s="494"/>
      <x:c r="N1251" s="494"/>
      <x:c r="O1251" s="494">
        <x:v>8674</x:v>
      </x:c>
      <x:c r="P1251" s="494"/>
      <x:c r="Q1251" s="494"/>
      <x:c r="R1251" s="494">
        <x:v>8674</x:v>
      </x:c>
      <x:c r="S1251" s="269"/>
      <x:c r="T1251" s="217"/>
    </x:row>
    <x:row r="1252" spans="1:20" s="273" customFormat="1" hidden="1" customHeight="1">
      <x:c r="A1252" s="486" t="s">
        <x:v>1460</x:v>
      </x:c>
      <x:c r="B1252" s="700" t="s">
        <x:v>7269</x:v>
      </x:c>
      <x:c r="C1252" s="681" t="s">
        <x:v>4651</x:v>
      </x:c>
      <x:c r="D1252" s="269">
        <x:f t="shared" si="148"/>
        <x:v>12158</x:v>
      </x:c>
      <x:c r="E1252" s="317" t="s">
        <x:v>4574</x:v>
      </x:c>
      <x:c r="F1252" s="317" t="s">
        <x:v>4574</x:v>
      </x:c>
      <x:c r="G1252" s="518"/>
      <x:c r="H1252" s="518"/>
      <x:c r="I1252" s="518"/>
      <x:c r="J1252" s="495"/>
      <x:c r="K1252" s="495"/>
      <x:c r="L1252" s="494">
        <x:v>12158</x:v>
      </x:c>
      <x:c r="M1252" s="494"/>
      <x:c r="N1252" s="494"/>
      <x:c r="O1252" s="494">
        <x:v>12158</x:v>
      </x:c>
      <x:c r="P1252" s="494"/>
      <x:c r="Q1252" s="494"/>
      <x:c r="R1252" s="494">
        <x:v>12158</x:v>
      </x:c>
      <x:c r="S1252" s="269"/>
      <x:c r="T1252" s="217"/>
    </x:row>
    <x:row r="1253" spans="1:20" s="273" customFormat="1" hidden="1" customHeight="1">
      <x:c r="A1253" s="486" t="s">
        <x:v>1460</x:v>
      </x:c>
      <x:c r="B1253" s="700" t="s">
        <x:v>7294</x:v>
      </x:c>
      <x:c r="C1253" s="681" t="s">
        <x:v>4651</x:v>
      </x:c>
      <x:c r="D1253" s="269">
        <x:f t="shared" si="148"/>
        <x:v>12180</x:v>
      </x:c>
      <x:c r="E1253" s="317" t="s">
        <x:v>4574</x:v>
      </x:c>
      <x:c r="F1253" s="317" t="s">
        <x:v>4574</x:v>
      </x:c>
      <x:c r="G1253" s="518"/>
      <x:c r="H1253" s="518"/>
      <x:c r="I1253" s="518"/>
      <x:c r="J1253" s="495"/>
      <x:c r="K1253" s="495"/>
      <x:c r="L1253" s="494">
        <x:v>12180</x:v>
      </x:c>
      <x:c r="M1253" s="494"/>
      <x:c r="N1253" s="494"/>
      <x:c r="O1253" s="494">
        <x:v>12180</x:v>
      </x:c>
      <x:c r="P1253" s="494"/>
      <x:c r="Q1253" s="494"/>
      <x:c r="R1253" s="494">
        <x:v>12180</x:v>
      </x:c>
      <x:c r="S1253" s="269"/>
      <x:c r="T1253" s="217"/>
    </x:row>
    <x:row r="1254" spans="1:20" ht="69.950000000000003" hidden="1" customHeight="1">
      <x:c r="A1254" s="1007" t="s">
        <x:v>16</x:v>
      </x:c>
      <x:c r="B1254" s="979" t="s">
        <x:v>42</x:v>
      </x:c>
      <x:c r="C1254" s="264" t="s">
        <x:v>2720</x:v>
      </x:c>
      <x:c r="D1254" s="690">
        <x:f>SUM(D$1256:D$1259)</x:f>
        <x:v>54008.799999999996</x:v>
      </x:c>
      <x:c r="E1254" s="354"/>
      <x:c r="F1254" s="354"/>
      <x:c r="G1254" s="354"/>
      <x:c r="H1254" s="354"/>
      <x:c r="I1254" s="354"/>
      <x:c r="J1254" s="354"/>
      <x:c r="K1254" s="690">
        <x:f t="shared" ref="K1254:S1254" si="149">SUM(K1256:K1259)</x:f>
        <x:v>0</x:v>
      </x:c>
      <x:c r="L1254" s="690">
        <x:f t="shared" si="149"/>
        <x:v>54008.799999999996</x:v>
      </x:c>
      <x:c r="M1254" s="690">
        <x:f t="shared" si="149"/>
        <x:v>0</x:v>
      </x:c>
      <x:c r="N1254" s="690">
        <x:f t="shared" si="149"/>
        <x:v>54008.799999999996</x:v>
      </x:c>
      <x:c r="O1254" s="690">
        <x:f t="shared" si="149"/>
        <x:v>0</x:v>
      </x:c>
      <x:c r="P1254" s="690">
        <x:f t="shared" si="149"/>
        <x:v>0</x:v>
      </x:c>
      <x:c r="Q1254" s="690">
        <x:f t="shared" si="149"/>
        <x:v>0</x:v>
      </x:c>
      <x:c r="R1254" s="690">
        <x:f t="shared" si="149"/>
        <x:v>54008.799999999996</x:v>
      </x:c>
      <x:c r="S1254" s="690">
        <x:f t="shared" si="149"/>
        <x:v>0</x:v>
      </x:c>
      <x:c r="T1254" s="230"/>
    </x:row>
    <x:row r="1255" spans="1:20" ht="69.950000000000003" hidden="1" customHeight="1">
      <x:c r="A1255" s="1008"/>
      <x:c r="B1255" s="980"/>
      <x:c r="C1255" s="264" t="s">
        <x:v>1516</x:v>
      </x:c>
      <x:c r="D1255" s="355">
        <x:f>COUNTA(D$1256:D$1259)</x:f>
        <x:v>4</x:v>
      </x:c>
      <x:c r="E1255" s="355"/>
      <x:c r="F1255" s="355"/>
      <x:c r="G1255" s="355"/>
      <x:c r="H1255" s="355"/>
      <x:c r="I1255" s="355"/>
      <x:c r="J1255" s="355"/>
      <x:c r="K1255" s="355"/>
      <x:c r="L1255" s="355"/>
      <x:c r="M1255" s="355"/>
      <x:c r="N1255" s="355">
        <x:f t="shared" ref="N1255:S1255" si="150">COUNTA(N1256:N1259)</x:f>
        <x:v>4</x:v>
      </x:c>
      <x:c r="O1255" s="355">
        <x:f t="shared" si="150"/>
        <x:v>0</x:v>
      </x:c>
      <x:c r="P1255" s="355">
        <x:f t="shared" si="150"/>
        <x:v>0</x:v>
      </x:c>
      <x:c r="Q1255" s="355">
        <x:f t="shared" si="150"/>
        <x:v>0</x:v>
      </x:c>
      <x:c r="R1255" s="355">
        <x:f t="shared" si="150"/>
        <x:v>4</x:v>
      </x:c>
      <x:c r="S1255" s="355">
        <x:f t="shared" si="150"/>
        <x:v>0</x:v>
      </x:c>
      <x:c r="T1255" s="232"/>
    </x:row>
    <x:row r="1256" spans="1:20" s="273" customFormat="1" hidden="1" customHeight="1">
      <x:c r="A1256" s="267" t="s">
        <x:v>16</x:v>
      </x:c>
      <x:c r="B1256" s="573" t="s">
        <x:v>1061</x:v>
      </x:c>
      <x:c r="C1256" s="268" t="s">
        <x:v>6389</x:v>
      </x:c>
      <x:c r="D1256" s="269">
        <x:f>IF(SUM(K1256:M1256)=SUM(N1256:O1256),SUM(K1256:M1256),"오답")</x:f>
        <x:v>9031</x:v>
      </x:c>
      <x:c r="E1256" s="317" t="s">
        <x:v>2226</x:v>
      </x:c>
      <x:c r="F1256" s="317" t="s">
        <x:v>3524</x:v>
      </x:c>
      <x:c r="G1256" s="317" t="s">
        <x:v>2156</x:v>
      </x:c>
      <x:c r="H1256" s="317" t="s">
        <x:v>4563</x:v>
      </x:c>
      <x:c r="I1256" s="317" t="s">
        <x:v>6026</x:v>
      </x:c>
      <x:c r="J1256" s="664" t="s">
        <x:v>3524</x:v>
      </x:c>
      <x:c r="K1256" s="664"/>
      <x:c r="L1256" s="301">
        <x:v>9031</x:v>
      </x:c>
      <x:c r="M1256" s="301"/>
      <x:c r="N1256" s="301">
        <x:v>9031</x:v>
      </x:c>
      <x:c r="O1256" s="301"/>
      <x:c r="P1256" s="301"/>
      <x:c r="Q1256" s="301"/>
      <x:c r="R1256" s="301">
        <x:v>9031</x:v>
      </x:c>
      <x:c r="S1256" s="301"/>
      <x:c r="T1256" s="216" t="s">
        <x:v>7333</x:v>
      </x:c>
    </x:row>
    <x:row r="1257" spans="1:20" s="273" customFormat="1" hidden="1" customHeight="1">
      <x:c r="A1257" s="267" t="s">
        <x:v>16</x:v>
      </x:c>
      <x:c r="B1257" s="573" t="s">
        <x:v>138</x:v>
      </x:c>
      <x:c r="C1257" s="296" t="s">
        <x:v>6408</x:v>
      </x:c>
      <x:c r="D1257" s="269">
        <x:f>IF(SUM(K1257:M1257)=SUM(N1257:O1257),SUM(K1257:M1257),"오답")</x:f>
        <x:v>7233.1999999999998</x:v>
      </x:c>
      <x:c r="E1257" s="317" t="s">
        <x:v>2226</x:v>
      </x:c>
      <x:c r="F1257" s="317" t="s">
        <x:v>3524</x:v>
      </x:c>
      <x:c r="G1257" s="317" t="s">
        <x:v>2156</x:v>
      </x:c>
      <x:c r="H1257" s="317" t="s">
        <x:v>4563</x:v>
      </x:c>
      <x:c r="I1257" s="317" t="s">
        <x:v>6026</x:v>
      </x:c>
      <x:c r="J1257" s="664" t="s">
        <x:v>3524</x:v>
      </x:c>
      <x:c r="K1257" s="298"/>
      <x:c r="L1257" s="269">
        <x:v>7233.1999999999998</x:v>
      </x:c>
      <x:c r="M1257" s="269"/>
      <x:c r="N1257" s="269">
        <x:v>7233.1999999999998</x:v>
      </x:c>
      <x:c r="O1257" s="269"/>
      <x:c r="P1257" s="269"/>
      <x:c r="Q1257" s="269"/>
      <x:c r="R1257" s="269">
        <x:v>7233.1999999999998</x:v>
      </x:c>
      <x:c r="S1257" s="269"/>
      <x:c r="T1257" s="216" t="s">
        <x:v>7333</x:v>
      </x:c>
    </x:row>
    <x:row r="1258" spans="1:20" s="273" customFormat="1" hidden="1" customHeight="1">
      <x:c r="A1258" s="267" t="s">
        <x:v>16</x:v>
      </x:c>
      <x:c r="B1258" s="573" t="s">
        <x:v>131</x:v>
      </x:c>
      <x:c r="C1258" s="296" t="s">
        <x:v>6410</x:v>
      </x:c>
      <x:c r="D1258" s="269">
        <x:f>IF(SUM(K1258:M1258)=SUM(N1258:O1258),SUM(K1258:M1258),"오답")</x:f>
        <x:v>29051</x:v>
      </x:c>
      <x:c r="E1258" s="317" t="s">
        <x:v>2226</x:v>
      </x:c>
      <x:c r="F1258" s="317" t="s">
        <x:v>3524</x:v>
      </x:c>
      <x:c r="G1258" s="317" t="s">
        <x:v>2156</x:v>
      </x:c>
      <x:c r="H1258" s="317" t="s">
        <x:v>4563</x:v>
      </x:c>
      <x:c r="I1258" s="317" t="s">
        <x:v>6026</x:v>
      </x:c>
      <x:c r="J1258" s="664" t="s">
        <x:v>3524</x:v>
      </x:c>
      <x:c r="K1258" s="298"/>
      <x:c r="L1258" s="269">
        <x:v>29051</x:v>
      </x:c>
      <x:c r="M1258" s="269"/>
      <x:c r="N1258" s="269">
        <x:v>29051</x:v>
      </x:c>
      <x:c r="O1258" s="269"/>
      <x:c r="P1258" s="269"/>
      <x:c r="Q1258" s="269"/>
      <x:c r="R1258" s="269">
        <x:v>29051</x:v>
      </x:c>
      <x:c r="S1258" s="269"/>
      <x:c r="T1258" s="216" t="s">
        <x:v>7333</x:v>
      </x:c>
    </x:row>
    <x:row r="1259" spans="1:20" s="273" customFormat="1" hidden="1" customHeight="1">
      <x:c r="A1259" s="267" t="s">
        <x:v>16</x:v>
      </x:c>
      <x:c r="B1259" s="573" t="s">
        <x:v>1048</x:v>
      </x:c>
      <x:c r="C1259" s="296" t="s">
        <x:v>6397</x:v>
      </x:c>
      <x:c r="D1259" s="269">
        <x:f>IF(SUM(K1259:M1259)=SUM(N1259:O1259),SUM(K1259:M1259),"오답")</x:f>
        <x:v>8693.6000000000004</x:v>
      </x:c>
      <x:c r="E1259" s="317" t="s">
        <x:v>2226</x:v>
      </x:c>
      <x:c r="F1259" s="317" t="s">
        <x:v>3524</x:v>
      </x:c>
      <x:c r="G1259" s="317" t="s">
        <x:v>2156</x:v>
      </x:c>
      <x:c r="H1259" s="317" t="s">
        <x:v>4563</x:v>
      </x:c>
      <x:c r="I1259" s="317" t="s">
        <x:v>6026</x:v>
      </x:c>
      <x:c r="J1259" s="664" t="s">
        <x:v>3524</x:v>
      </x:c>
      <x:c r="K1259" s="298"/>
      <x:c r="L1259" s="269">
        <x:v>8693.6000000000004</x:v>
      </x:c>
      <x:c r="M1259" s="269"/>
      <x:c r="N1259" s="269">
        <x:v>8693.6000000000004</x:v>
      </x:c>
      <x:c r="O1259" s="269"/>
      <x:c r="P1259" s="269"/>
      <x:c r="Q1259" s="269"/>
      <x:c r="R1259" s="269">
        <x:v>8693.6000000000004</x:v>
      </x:c>
      <x:c r="S1259" s="269"/>
      <x:c r="T1259" s="216" t="s">
        <x:v>7333</x:v>
      </x:c>
    </x:row>
    <x:row r="1260" spans="1:20" ht="69.950000000000003" hidden="1" customHeight="1">
      <x:c r="A1260" s="1007" t="s">
        <x:v>38</x:v>
      </x:c>
      <x:c r="B1260" s="979" t="s">
        <x:v>42</x:v>
      </x:c>
      <x:c r="C1260" s="264" t="s">
        <x:v>2720</x:v>
      </x:c>
      <x:c r="D1260" s="690">
        <x:f>SUM(D$1262:D$1265)</x:f>
        <x:v>73703.399999999994</x:v>
      </x:c>
      <x:c r="E1260" s="354"/>
      <x:c r="F1260" s="354"/>
      <x:c r="G1260" s="354"/>
      <x:c r="H1260" s="354"/>
      <x:c r="I1260" s="354"/>
      <x:c r="J1260" s="354"/>
      <x:c r="K1260" s="690">
        <x:f t="shared" ref="K1260:S1260" si="151">SUM(K$1262:K$1265)</x:f>
        <x:v>0</x:v>
      </x:c>
      <x:c r="L1260" s="690">
        <x:f t="shared" si="151"/>
        <x:v>61190.400000000001</x:v>
      </x:c>
      <x:c r="M1260" s="690">
        <x:f t="shared" si="151"/>
        <x:v>12513</x:v>
      </x:c>
      <x:c r="N1260" s="690">
        <x:f t="shared" si="151"/>
        <x:v>61190.400000000001</x:v>
      </x:c>
      <x:c r="O1260" s="690">
        <x:f t="shared" si="151"/>
        <x:v>12513</x:v>
      </x:c>
      <x:c r="P1260" s="690">
        <x:f t="shared" si="151"/>
        <x:v>12513</x:v>
      </x:c>
      <x:c r="Q1260" s="690">
        <x:f t="shared" si="151"/>
        <x:v>0</x:v>
      </x:c>
      <x:c r="R1260" s="690">
        <x:f t="shared" si="151"/>
        <x:v>73703.399999999994</x:v>
      </x:c>
      <x:c r="S1260" s="690">
        <x:f t="shared" si="151"/>
        <x:v>0</x:v>
      </x:c>
      <x:c r="T1260" s="230"/>
    </x:row>
    <x:row r="1261" spans="1:20" ht="69.950000000000003" hidden="1" customHeight="1">
      <x:c r="A1261" s="1008"/>
      <x:c r="B1261" s="980"/>
      <x:c r="C1261" s="264" t="s">
        <x:v>1516</x:v>
      </x:c>
      <x:c r="D1261" s="355">
        <x:f>COUNTA(D$1262:D$1265)</x:f>
        <x:v>4</x:v>
      </x:c>
      <x:c r="E1261" s="355"/>
      <x:c r="F1261" s="355"/>
      <x:c r="G1261" s="355"/>
      <x:c r="H1261" s="355"/>
      <x:c r="I1261" s="355"/>
      <x:c r="J1261" s="355"/>
      <x:c r="K1261" s="355"/>
      <x:c r="L1261" s="355"/>
      <x:c r="M1261" s="355"/>
      <x:c r="N1261" s="355">
        <x:f t="shared" ref="N1261:S1261" si="152">COUNTA(N$1262:N$1265)</x:f>
        <x:v>3</x:v>
      </x:c>
      <x:c r="O1261" s="355">
        <x:f t="shared" si="152"/>
        <x:v>1</x:v>
      </x:c>
      <x:c r="P1261" s="355">
        <x:f t="shared" si="152"/>
        <x:v>1</x:v>
      </x:c>
      <x:c r="Q1261" s="355">
        <x:f t="shared" si="152"/>
        <x:v>0</x:v>
      </x:c>
      <x:c r="R1261" s="355">
        <x:f t="shared" si="152"/>
        <x:v>4</x:v>
      </x:c>
      <x:c r="S1261" s="355">
        <x:f t="shared" si="152"/>
        <x:v>0</x:v>
      </x:c>
      <x:c r="T1261" s="232"/>
    </x:row>
    <x:row r="1262" spans="1:20" s="273" customFormat="1" hidden="1" customHeight="1">
      <x:c r="A1262" s="267" t="s">
        <x:v>38</x:v>
      </x:c>
      <x:c r="B1262" s="295" t="s">
        <x:v>7292</x:v>
      </x:c>
      <x:c r="C1262" s="268" t="s">
        <x:v>103</x:v>
      </x:c>
      <x:c r="D1262" s="269">
        <x:f>IF(SUM(K1262:M1262)=SUM(N1262:O1262),SUM(K1262:M1262),"오답")</x:f>
        <x:v>10238.9</x:v>
      </x:c>
      <x:c r="E1262" s="317" t="s">
        <x:v>1070</x:v>
      </x:c>
      <x:c r="F1262" s="317" t="s">
        <x:v>2176</x:v>
      </x:c>
      <x:c r="G1262" s="317" t="s">
        <x:v>2208</x:v>
      </x:c>
      <x:c r="H1262" s="317" t="s">
        <x:v>2208</x:v>
      </x:c>
      <x:c r="I1262" s="504" t="s">
        <x:v>6221</x:v>
      </x:c>
      <x:c r="J1262" s="317" t="s">
        <x:v>134</x:v>
      </x:c>
      <x:c r="K1262" s="331"/>
      <x:c r="L1262" s="269">
        <x:v>10238.9</x:v>
      </x:c>
      <x:c r="M1262" s="269"/>
      <x:c r="N1262" s="269">
        <x:v>10238.9</x:v>
      </x:c>
      <x:c r="O1262" s="301"/>
      <x:c r="P1262" s="269"/>
      <x:c r="Q1262" s="269"/>
      <x:c r="R1262" s="269">
        <x:v>10238.9</x:v>
      </x:c>
      <x:c r="S1262" s="269"/>
      <x:c r="T1262" s="216" t="s">
        <x:v>6452</x:v>
      </x:c>
    </x:row>
    <x:row r="1263" spans="1:20" s="273" customFormat="1" hidden="1" customHeight="1">
      <x:c r="A1263" s="267" t="s">
        <x:v>38</x:v>
      </x:c>
      <x:c r="B1263" s="295" t="s">
        <x:v>7318</x:v>
      </x:c>
      <x:c r="C1263" s="268" t="s">
        <x:v>7286</x:v>
      </x:c>
      <x:c r="D1263" s="269">
        <x:f>IF(SUM(K1263:M1263)=SUM(N1263:O1263),SUM(K1263:M1263),"오답")</x:f>
        <x:v>12513</x:v>
      </x:c>
      <x:c r="E1263" s="317" t="s">
        <x:v>3403</x:v>
      </x:c>
      <x:c r="F1263" s="507" t="s">
        <x:v>3117</x:v>
      </x:c>
      <x:c r="G1263" s="317" t="s">
        <x:v>3403</x:v>
      </x:c>
      <x:c r="H1263" s="317" t="s">
        <x:v>3403</x:v>
      </x:c>
      <x:c r="I1263" s="317"/>
      <x:c r="J1263" s="317" t="s">
        <x:v>3403</x:v>
      </x:c>
      <x:c r="K1263" s="331"/>
      <x:c r="L1263" s="269"/>
      <x:c r="M1263" s="269">
        <x:v>12513</x:v>
      </x:c>
      <x:c r="N1263" s="301"/>
      <x:c r="O1263" s="269">
        <x:v>12513</x:v>
      </x:c>
      <x:c r="P1263" s="269">
        <x:v>12513</x:v>
      </x:c>
      <x:c r="Q1263" s="269"/>
      <x:c r="R1263" s="269">
        <x:v>12513</x:v>
      </x:c>
      <x:c r="S1263" s="269"/>
      <x:c r="T1263" s="216" t="s">
        <x:v>5861</x:v>
      </x:c>
    </x:row>
    <x:row r="1264" spans="1:20" s="273" customFormat="1" hidden="1" customHeight="1">
      <x:c r="A1264" s="267" t="s">
        <x:v>38</x:v>
      </x:c>
      <x:c r="B1264" s="295" t="s">
        <x:v>7219</x:v>
      </x:c>
      <x:c r="C1264" s="296" t="s">
        <x:v>5</x:v>
      </x:c>
      <x:c r="D1264" s="269">
        <x:f>IF(SUM(K1264:M1264)=SUM(N1264:O1264),SUM(K1264:M1264),"오답")</x:f>
        <x:v>29211.900000000001</x:v>
      </x:c>
      <x:c r="E1264" s="317" t="s">
        <x:v>1070</x:v>
      </x:c>
      <x:c r="F1264" s="317" t="s">
        <x:v>2176</x:v>
      </x:c>
      <x:c r="G1264" s="317" t="s">
        <x:v>2208</x:v>
      </x:c>
      <x:c r="H1264" s="317" t="s">
        <x:v>2208</x:v>
      </x:c>
      <x:c r="I1264" s="504" t="s">
        <x:v>6221</x:v>
      </x:c>
      <x:c r="J1264" s="317" t="s">
        <x:v>134</x:v>
      </x:c>
      <x:c r="K1264" s="298"/>
      <x:c r="L1264" s="269">
        <x:v>29211.900000000001</x:v>
      </x:c>
      <x:c r="M1264" s="269"/>
      <x:c r="N1264" s="269">
        <x:v>29211.900000000001</x:v>
      </x:c>
      <x:c r="O1264" s="269"/>
      <x:c r="P1264" s="269"/>
      <x:c r="Q1264" s="269"/>
      <x:c r="R1264" s="269">
        <x:v>29211.900000000001</x:v>
      </x:c>
      <x:c r="S1264" s="269"/>
      <x:c r="T1264" s="216" t="s">
        <x:v>6452</x:v>
      </x:c>
    </x:row>
    <x:row r="1265" spans="1:20" s="273" customFormat="1" hidden="1" customHeight="1">
      <x:c r="A1265" s="267" t="s">
        <x:v>38</x:v>
      </x:c>
      <x:c r="B1265" s="295" t="s">
        <x:v>7280</x:v>
      </x:c>
      <x:c r="C1265" s="296" t="s">
        <x:v>7270</x:v>
      </x:c>
      <x:c r="D1265" s="269">
        <x:f>IF(SUM(K1265:M1265)=SUM(N1265:O1265),SUM(K1265:M1265),"오답")</x:f>
        <x:v>21739.599999999999</x:v>
      </x:c>
      <x:c r="E1265" s="518" t="s">
        <x:v>1070</x:v>
      </x:c>
      <x:c r="F1265" s="518" t="s">
        <x:v>2176</x:v>
      </x:c>
      <x:c r="G1265" s="317" t="s">
        <x:v>2208</x:v>
      </x:c>
      <x:c r="H1265" s="317" t="s">
        <x:v>2208</x:v>
      </x:c>
      <x:c r="I1265" s="504" t="s">
        <x:v>6221</x:v>
      </x:c>
      <x:c r="J1265" s="317" t="s">
        <x:v>134</x:v>
      </x:c>
      <x:c r="K1265" s="298"/>
      <x:c r="L1265" s="269">
        <x:v>21739.599999999999</x:v>
      </x:c>
      <x:c r="M1265" s="269"/>
      <x:c r="N1265" s="269">
        <x:v>21739.599999999999</x:v>
      </x:c>
      <x:c r="O1265" s="269"/>
      <x:c r="P1265" s="269"/>
      <x:c r="Q1265" s="269"/>
      <x:c r="R1265" s="269">
        <x:v>21739.599999999999</x:v>
      </x:c>
      <x:c r="S1265" s="269"/>
      <x:c r="T1265" s="216" t="s">
        <x:v>6452</x:v>
      </x:c>
    </x:row>
    <x:row r="1266" spans="1:20" ht="69.950000000000003" customHeight="1">
      <x:c r="A1266" s="1007" t="s">
        <x:v>41</x:v>
      </x:c>
      <x:c r="B1266" s="979" t="s">
        <x:v>42</x:v>
      </x:c>
      <x:c r="C1266" s="264" t="s">
        <x:v>2720</x:v>
      </x:c>
      <x:c r="D1266" s="690">
        <x:f>SUM(D$1268:D$1274)</x:f>
        <x:v>9174</x:v>
      </x:c>
      <x:c r="E1266" s="354"/>
      <x:c r="F1266" s="354"/>
      <x:c r="G1266" s="354"/>
      <x:c r="H1266" s="354"/>
      <x:c r="I1266" s="354"/>
      <x:c r="J1266" s="354"/>
      <x:c r="K1266" s="690">
        <x:f>SUM(K$1268:K$1274)</x:f>
        <x:v>0</x:v>
      </x:c>
      <x:c r="L1266" s="690">
        <x:f t="shared" ref="L1266:S1266" si="153">SUM(L$1268:L$1274)</x:f>
        <x:v>9174</x:v>
      </x:c>
      <x:c r="M1266" s="690">
        <x:f t="shared" si="153"/>
        <x:v>0</x:v>
      </x:c>
      <x:c r="N1266" s="690">
        <x:f t="shared" si="153"/>
        <x:v>4636</x:v>
      </x:c>
      <x:c r="O1266" s="690">
        <x:f t="shared" si="153"/>
        <x:v>4538</x:v>
      </x:c>
      <x:c r="P1266" s="690">
        <x:f t="shared" si="153"/>
        <x:v>0</x:v>
      </x:c>
      <x:c r="Q1266" s="690">
        <x:f t="shared" si="153"/>
        <x:v>0</x:v>
      </x:c>
      <x:c r="R1266" s="690">
        <x:f t="shared" si="153"/>
        <x:v>9174</x:v>
      </x:c>
      <x:c r="S1266" s="690">
        <x:f t="shared" si="153"/>
        <x:v>0</x:v>
      </x:c>
      <x:c r="T1266" s="230"/>
    </x:row>
    <x:row r="1267" spans="1:20" ht="69.950000000000003" customHeight="1">
      <x:c r="A1267" s="1008"/>
      <x:c r="B1267" s="980"/>
      <x:c r="C1267" s="264" t="s">
        <x:v>1516</x:v>
      </x:c>
      <x:c r="D1267" s="355">
        <x:f>COUNTA(D$1268:D$1274)</x:f>
        <x:v>7</x:v>
      </x:c>
      <x:c r="E1267" s="355"/>
      <x:c r="F1267" s="355"/>
      <x:c r="G1267" s="355"/>
      <x:c r="H1267" s="355"/>
      <x:c r="I1267" s="355"/>
      <x:c r="J1267" s="355"/>
      <x:c r="K1267" s="355"/>
      <x:c r="L1267" s="355"/>
      <x:c r="M1267" s="355"/>
      <x:c r="N1267" s="355">
        <x:f>COUNTA(N$1268:N$1274)</x:f>
        <x:v>4</x:v>
      </x:c>
      <x:c r="O1267" s="355">
        <x:f t="shared" ref="O1267:S1267" si="154">COUNTA(O$1268:O$1274)</x:f>
        <x:v>3</x:v>
      </x:c>
      <x:c r="P1267" s="355">
        <x:f t="shared" si="154"/>
        <x:v>0</x:v>
      </x:c>
      <x:c r="Q1267" s="355">
        <x:f t="shared" si="154"/>
        <x:v>0</x:v>
      </x:c>
      <x:c r="R1267" s="355">
        <x:f t="shared" si="154"/>
        <x:v>7</x:v>
      </x:c>
      <x:c r="S1267" s="355">
        <x:f t="shared" si="154"/>
        <x:v>0</x:v>
      </x:c>
      <x:c r="T1267" s="232"/>
    </x:row>
    <x:row r="1268" spans="1:20" s="273" customFormat="1" customHeight="1">
      <x:c r="A1268" s="267" t="s">
        <x:v>41</x:v>
      </x:c>
      <x:c r="B1268" s="295" t="s">
        <x:v>5152</x:v>
      </x:c>
      <x:c r="C1268" s="296" t="s">
        <x:v>1827</x:v>
      </x:c>
      <x:c r="D1268" s="269">
        <x:f>IF(SUM(K1268:M1268)=SUM(N1268:O1268),SUM(K1268:M1268),"오답")</x:f>
        <x:v>1700</x:v>
      </x:c>
      <x:c r="E1268" s="317" t="s">
        <x:v>3421</x:v>
      </x:c>
      <x:c r="F1268" s="317" t="s">
        <x:v>3408</x:v>
      </x:c>
      <x:c r="G1268" s="317" t="s">
        <x:v>3408</x:v>
      </x:c>
      <x:c r="H1268" s="317" t="s">
        <x:v>3408</x:v>
      </x:c>
      <x:c r="I1268" s="317" t="s">
        <x:v>6755</x:v>
      </x:c>
      <x:c r="J1268" s="837" t="s">
        <x:v>220</x:v>
      </x:c>
      <x:c r="K1268" s="542"/>
      <x:c r="L1268" s="542">
        <x:v>1700</x:v>
      </x:c>
      <x:c r="M1268" s="269"/>
      <x:c r="N1268" s="269">
        <x:v>1700</x:v>
      </x:c>
      <x:c r="O1268" s="269"/>
      <x:c r="P1268" s="269"/>
      <x:c r="Q1268" s="269"/>
      <x:c r="R1268" s="269">
        <x:v>1700</x:v>
      </x:c>
      <x:c r="S1268" s="269"/>
      <x:c r="T1268" s="216" t="s">
        <x:v>1073</x:v>
      </x:c>
    </x:row>
    <x:row r="1269" spans="1:20" s="273" customFormat="1" customHeight="1">
      <x:c r="A1269" s="267" t="s">
        <x:v>41</x:v>
      </x:c>
      <x:c r="B1269" s="295" t="s">
        <x:v>2506</x:v>
      </x:c>
      <x:c r="C1269" s="296" t="s">
        <x:v>1795</x:v>
      </x:c>
      <x:c r="D1269" s="269">
        <x:f t="shared" ref="D1269:D1274" si="155">IF(SUM(K1269:M1269)=SUM(N1269:O1269),SUM(K1269:M1269),"오답")</x:f>
        <x:v>1592</x:v>
      </x:c>
      <x:c r="E1269" s="299" t="s">
        <x:v>3421</x:v>
      </x:c>
      <x:c r="F1269" s="317" t="s">
        <x:v>3408</x:v>
      </x:c>
      <x:c r="G1269" s="317" t="s">
        <x:v>3421</x:v>
      </x:c>
      <x:c r="H1269" s="317" t="s">
        <x:v>3421</x:v>
      </x:c>
      <x:c r="I1269" s="317" t="s">
        <x:v>6755</x:v>
      </x:c>
      <x:c r="J1269" s="837" t="s">
        <x:v>220</x:v>
      </x:c>
      <x:c r="K1269" s="298"/>
      <x:c r="L1269" s="298">
        <x:v>1592</x:v>
      </x:c>
      <x:c r="M1269" s="269"/>
      <x:c r="N1269" s="269">
        <x:v>1592</x:v>
      </x:c>
      <x:c r="O1269" s="269"/>
      <x:c r="P1269" s="269"/>
      <x:c r="Q1269" s="269"/>
      <x:c r="R1269" s="269">
        <x:v>1592</x:v>
      </x:c>
      <x:c r="S1269" s="269"/>
      <x:c r="T1269" s="216" t="s">
        <x:v>3401</x:v>
      </x:c>
    </x:row>
    <x:row r="1270" spans="1:20" s="273" customFormat="1" customHeight="1">
      <x:c r="A1270" s="267" t="s">
        <x:v>41</x:v>
      </x:c>
      <x:c r="B1270" s="295" t="s">
        <x:v>1383</x:v>
      </x:c>
      <x:c r="C1270" s="296" t="s">
        <x:v>1791</x:v>
      </x:c>
      <x:c r="D1270" s="269">
        <x:f t="shared" si="155"/>
        <x:v>1004</x:v>
      </x:c>
      <x:c r="E1270" s="317" t="s">
        <x:v>3408</x:v>
      </x:c>
      <x:c r="F1270" s="317" t="s">
        <x:v>3408</x:v>
      </x:c>
      <x:c r="G1270" s="317" t="s">
        <x:v>3408</x:v>
      </x:c>
      <x:c r="H1270" s="317" t="s">
        <x:v>3408</x:v>
      </x:c>
      <x:c r="I1270" s="317" t="s">
        <x:v>6022</x:v>
      </x:c>
      <x:c r="J1270" s="837" t="s">
        <x:v>220</x:v>
      </x:c>
      <x:c r="K1270" s="298"/>
      <x:c r="L1270" s="298">
        <x:v>1004</x:v>
      </x:c>
      <x:c r="M1270" s="269"/>
      <x:c r="N1270" s="269">
        <x:v>1004</x:v>
      </x:c>
      <x:c r="O1270" s="269"/>
      <x:c r="P1270" s="269"/>
      <x:c r="Q1270" s="269"/>
      <x:c r="R1270" s="269">
        <x:v>1004</x:v>
      </x:c>
      <x:c r="S1270" s="269"/>
      <x:c r="T1270" s="216" t="s">
        <x:v>1073</x:v>
      </x:c>
    </x:row>
    <x:row r="1271" spans="1:20" s="273" customFormat="1" customHeight="1">
      <x:c r="A1271" s="267" t="s">
        <x:v>41</x:v>
      </x:c>
      <x:c r="B1271" s="295" t="s">
        <x:v>2525</x:v>
      </x:c>
      <x:c r="C1271" s="296" t="s">
        <x:v>1825</x:v>
      </x:c>
      <x:c r="D1271" s="269">
        <x:f t="shared" si="155"/>
        <x:v>340</x:v>
      </x:c>
      <x:c r="E1271" s="317" t="s">
        <x:v>3408</x:v>
      </x:c>
      <x:c r="F1271" s="317" t="s">
        <x:v>3408</x:v>
      </x:c>
      <x:c r="G1271" s="317" t="s">
        <x:v>3408</x:v>
      </x:c>
      <x:c r="H1271" s="317" t="s">
        <x:v>3408</x:v>
      </x:c>
      <x:c r="I1271" s="317" t="s">
        <x:v>6022</x:v>
      </x:c>
      <x:c r="J1271" s="837" t="s">
        <x:v>220</x:v>
      </x:c>
      <x:c r="K1271" s="298"/>
      <x:c r="L1271" s="298">
        <x:v>340</x:v>
      </x:c>
      <x:c r="M1271" s="269"/>
      <x:c r="N1271" s="269">
        <x:v>340</x:v>
      </x:c>
      <x:c r="O1271" s="269"/>
      <x:c r="P1271" s="269"/>
      <x:c r="Q1271" s="269"/>
      <x:c r="R1271" s="269">
        <x:v>340</x:v>
      </x:c>
      <x:c r="S1271" s="269"/>
      <x:c r="T1271" s="216" t="s">
        <x:v>1073</x:v>
      </x:c>
    </x:row>
    <x:row r="1272" spans="1:20" s="273" customFormat="1" customHeight="1">
      <x:c r="A1272" s="267" t="s">
        <x:v>41</x:v>
      </x:c>
      <x:c r="B1272" s="295" t="s">
        <x:v>6952</x:v>
      </x:c>
      <x:c r="C1272" s="268" t="s">
        <x:v>5835</x:v>
      </x:c>
      <x:c r="D1272" s="269">
        <x:f t="shared" si="155"/>
        <x:v>1756</x:v>
      </x:c>
      <x:c r="E1272" s="317" t="s">
        <x:v>3421</x:v>
      </x:c>
      <x:c r="F1272" s="317" t="s">
        <x:v>3429</x:v>
      </x:c>
      <x:c r="G1272" s="317" t="s">
        <x:v>3421</x:v>
      </x:c>
      <x:c r="H1272" s="317" t="s">
        <x:v>3421</x:v>
      </x:c>
      <x:c r="I1272" s="317"/>
      <x:c r="J1272" s="837" t="s">
        <x:v>220</x:v>
      </x:c>
      <x:c r="K1272" s="331"/>
      <x:c r="L1272" s="331">
        <x:v>1756</x:v>
      </x:c>
      <x:c r="M1272" s="269"/>
      <x:c r="N1272" s="301"/>
      <x:c r="O1272" s="269">
        <x:v>1756</x:v>
      </x:c>
      <x:c r="P1272" s="269"/>
      <x:c r="Q1272" s="269"/>
      <x:c r="R1272" s="269">
        <x:v>1756</x:v>
      </x:c>
      <x:c r="S1272" s="269"/>
      <x:c r="T1272" s="216" t="s">
        <x:v>1073</x:v>
      </x:c>
    </x:row>
    <x:row r="1273" spans="1:20" s="273" customFormat="1" customHeight="1">
      <x:c r="A1273" s="267" t="s">
        <x:v>41</x:v>
      </x:c>
      <x:c r="B1273" s="295" t="s">
        <x:v>6950</x:v>
      </x:c>
      <x:c r="C1273" s="268" t="s">
        <x:v>5836</x:v>
      </x:c>
      <x:c r="D1273" s="269">
        <x:f t="shared" si="155"/>
        <x:v>340</x:v>
      </x:c>
      <x:c r="E1273" s="317" t="s">
        <x:v>3421</x:v>
      </x:c>
      <x:c r="F1273" s="317" t="s">
        <x:v>3429</x:v>
      </x:c>
      <x:c r="G1273" s="317" t="s">
        <x:v>3421</x:v>
      </x:c>
      <x:c r="H1273" s="317" t="s">
        <x:v>3421</x:v>
      </x:c>
      <x:c r="I1273" s="317"/>
      <x:c r="J1273" s="837" t="s">
        <x:v>220</x:v>
      </x:c>
      <x:c r="K1273" s="331"/>
      <x:c r="L1273" s="331">
        <x:v>340</x:v>
      </x:c>
      <x:c r="M1273" s="269"/>
      <x:c r="N1273" s="301"/>
      <x:c r="O1273" s="269">
        <x:v>340</x:v>
      </x:c>
      <x:c r="P1273" s="269"/>
      <x:c r="Q1273" s="269"/>
      <x:c r="R1273" s="269">
        <x:v>340</x:v>
      </x:c>
      <x:c r="S1273" s="269"/>
      <x:c r="T1273" s="216" t="s">
        <x:v>1073</x:v>
      </x:c>
    </x:row>
    <x:row r="1274" spans="1:20" s="273" customFormat="1" customHeight="1">
      <x:c r="A1274" s="267" t="s">
        <x:v>41</x:v>
      </x:c>
      <x:c r="B1274" s="295" t="s">
        <x:v>6967</x:v>
      </x:c>
      <x:c r="C1274" s="268" t="s">
        <x:v>7561</x:v>
      </x:c>
      <x:c r="D1274" s="269">
        <x:f t="shared" si="155"/>
        <x:v>2442</x:v>
      </x:c>
      <x:c r="E1274" s="317" t="s">
        <x:v>3421</x:v>
      </x:c>
      <x:c r="F1274" s="317" t="s">
        <x:v>3429</x:v>
      </x:c>
      <x:c r="G1274" s="317" t="s">
        <x:v>3421</x:v>
      </x:c>
      <x:c r="H1274" s="317" t="s">
        <x:v>3421</x:v>
      </x:c>
      <x:c r="I1274" s="317"/>
      <x:c r="J1274" s="837" t="s">
        <x:v>220</x:v>
      </x:c>
      <x:c r="K1274" s="331"/>
      <x:c r="L1274" s="331">
        <x:v>2442</x:v>
      </x:c>
      <x:c r="M1274" s="269"/>
      <x:c r="N1274" s="301"/>
      <x:c r="O1274" s="269">
        <x:v>2442</x:v>
      </x:c>
      <x:c r="P1274" s="269"/>
      <x:c r="Q1274" s="269"/>
      <x:c r="R1274" s="269">
        <x:v>2442</x:v>
      </x:c>
      <x:c r="S1274" s="269"/>
      <x:c r="T1274" s="216" t="s">
        <x:v>1073</x:v>
      </x:c>
    </x:row>
    <x:row r="1275" ht="69.950000000000003" hidden="1" customHeight="1"/>
    <x:row r="1276" spans="1:20" ht="69.950000000000003" hidden="1" customHeight="1">
      <x:c r="A1276" s="243" t="s">
        <x:v>6401</x:v>
      </x:c>
      <x:c r="B1276" s="356"/>
      <x:c r="C1276" s="357"/>
      <x:c r="D1276" s="358"/>
      <x:c r="E1276" s="359"/>
      <x:c r="F1276" s="359"/>
      <x:c r="G1276" s="359"/>
      <x:c r="H1276" s="359"/>
      <x:c r="I1276" s="359"/>
      <x:c r="J1276" s="359"/>
      <x:c r="K1276" s="359"/>
      <x:c r="L1276" s="360"/>
      <x:c r="M1276" s="360"/>
      <x:c r="N1276" s="360"/>
      <x:c r="O1276" s="360"/>
      <x:c r="P1276" s="360"/>
      <x:c r="Q1276" s="360"/>
      <x:c r="R1276" s="360"/>
      <x:c r="S1276" s="360"/>
      <x:c r="T1276" s="357"/>
    </x:row>
    <x:row r="1277" spans="1:20" ht="69.950000000000003" hidden="1" customHeight="1">
      <x:c r="A1277" s="990" t="s">
        <x:v>19</x:v>
      </x:c>
      <x:c r="B1277" s="991" t="s">
        <x:v>6760</x:v>
      </x:c>
      <x:c r="C1277" s="989" t="s">
        <x:v>6699</x:v>
      </x:c>
      <x:c r="D1277" s="992" t="s">
        <x:v>6764</x:v>
      </x:c>
      <x:c r="E1277" s="987" t="s">
        <x:v>6133</x:v>
      </x:c>
      <x:c r="F1277" s="987" t="s">
        <x:v>5227</x:v>
      </x:c>
      <x:c r="G1277" s="987" t="s">
        <x:v>1767</x:v>
      </x:c>
      <x:c r="H1277" s="987" t="s">
        <x:v>1786</x:v>
      </x:c>
      <x:c r="I1277" s="987" t="s">
        <x:v>6132</x:v>
      </x:c>
      <x:c r="J1277" s="989" t="s">
        <x:v>1783</x:v>
      </x:c>
      <x:c r="K1277" s="993" t="s">
        <x:v>5211</x:v>
      </x:c>
      <x:c r="L1277" s="995"/>
      <x:c r="M1277" s="994"/>
      <x:c r="N1277" s="993" t="s">
        <x:v>7469</x:v>
      </x:c>
      <x:c r="O1277" s="995"/>
      <x:c r="P1277" s="995"/>
      <x:c r="Q1277" s="994"/>
      <x:c r="R1277" s="993" t="s">
        <x:v>2724</x:v>
      </x:c>
      <x:c r="S1277" s="994"/>
      <x:c r="T1277" s="989" t="s">
        <x:v>651</x:v>
      </x:c>
    </x:row>
    <x:row r="1278" spans="1:20" ht="69.950000000000003" hidden="1" customHeight="1">
      <x:c r="A1278" s="990"/>
      <x:c r="B1278" s="991"/>
      <x:c r="C1278" s="989"/>
      <x:c r="D1278" s="992"/>
      <x:c r="E1278" s="988"/>
      <x:c r="F1278" s="988"/>
      <x:c r="G1278" s="988"/>
      <x:c r="H1278" s="988"/>
      <x:c r="I1278" s="988"/>
      <x:c r="J1278" s="975"/>
      <x:c r="K1278" s="664" t="s">
        <x:v>33</x:v>
      </x:c>
      <x:c r="L1278" s="331" t="s">
        <x:v>34</x:v>
      </x:c>
      <x:c r="M1278" s="331" t="s">
        <x:v>74</x:v>
      </x:c>
      <x:c r="N1278" s="331" t="s">
        <x:v>609</x:v>
      </x:c>
      <x:c r="O1278" s="331" t="s">
        <x:v>629</x:v>
      </x:c>
      <x:c r="P1278" s="331" t="s">
        <x:v>637</x:v>
      </x:c>
      <x:c r="Q1278" s="331" t="s">
        <x:v>685</x:v>
      </x:c>
      <x:c r="R1278" s="331" t="s">
        <x:v>607</x:v>
      </x:c>
      <x:c r="S1278" s="331" t="s">
        <x:v>78</x:v>
      </x:c>
      <x:c r="T1278" s="989"/>
    </x:row>
    <x:row r="1279" spans="1:20" s="273" customFormat="1" ht="69.950000000000003" hidden="1" customHeight="1">
      <x:c r="A1279" s="983"/>
      <x:c r="B1279" s="985" t="s">
        <x:v>63</x:v>
      </x:c>
      <x:c r="C1279" s="262" t="s">
        <x:v>2720</x:v>
      </x:c>
      <x:c r="D1279" s="691">
        <x:f>SUMIF($C$1281:$C$1286,"면   적",D$1281:D$1286)</x:f>
        <x:v>1653036</x:v>
      </x:c>
      <x:c r="E1279" s="282"/>
      <x:c r="F1279" s="282"/>
      <x:c r="G1279" s="282"/>
      <x:c r="H1279" s="282"/>
      <x:c r="I1279" s="282"/>
      <x:c r="J1279" s="282"/>
      <x:c r="K1279" s="475">
        <x:f>SUMIF($C$1281:$C$1286,"면   적",K$1281:K$1286)</x:f>
        <x:v>1142863</x:v>
      </x:c>
      <x:c r="L1279" s="475">
        <x:f t="shared" ref="L1279:S1279" si="156">SUMIF($C$1281:$C$1286,"면   적",L$1281:L$1286)</x:f>
        <x:v>410173</x:v>
      </x:c>
      <x:c r="M1279" s="475">
        <x:f t="shared" si="156"/>
        <x:v>100000</x:v>
      </x:c>
      <x:c r="N1279" s="475">
        <x:f t="shared" si="156"/>
        <x:v>592883</x:v>
      </x:c>
      <x:c r="O1279" s="475">
        <x:f t="shared" si="156"/>
        <x:v>1060153</x:v>
      </x:c>
      <x:c r="P1279" s="475">
        <x:f t="shared" si="156"/>
        <x:v>0</x:v>
      </x:c>
      <x:c r="Q1279" s="475">
        <x:f t="shared" si="156"/>
        <x:v>1060153</x:v>
      </x:c>
      <x:c r="R1279" s="475">
        <x:f t="shared" si="156"/>
        <x:v>692883</x:v>
      </x:c>
      <x:c r="S1279" s="475">
        <x:f t="shared" si="156"/>
        <x:v>960153</x:v>
      </x:c>
      <x:c r="T1279" s="999"/>
    </x:row>
    <x:row r="1280" spans="1:20" s="273" customFormat="1" ht="69.950000000000003" hidden="1" customHeight="1">
      <x:c r="A1280" s="984"/>
      <x:c r="B1280" s="986"/>
      <x:c r="C1280" s="262" t="s">
        <x:v>1516</x:v>
      </x:c>
      <x:c r="D1280" s="472">
        <x:f>SUMIF($C$1281:$C$1286,"개   소",D$1281:D$1286)</x:f>
        <x:v>2</x:v>
      </x:c>
      <x:c r="E1280" s="282"/>
      <x:c r="F1280" s="282"/>
      <x:c r="G1280" s="282"/>
      <x:c r="H1280" s="282"/>
      <x:c r="I1280" s="282"/>
      <x:c r="J1280" s="282"/>
      <x:c r="K1280" s="474"/>
      <x:c r="L1280" s="474"/>
      <x:c r="M1280" s="474"/>
      <x:c r="N1280" s="472">
        <x:f>SUMIF($C$1281:$C$1286,"개   소",N$1281:N$1286)</x:f>
        <x:v>1</x:v>
      </x:c>
      <x:c r="O1280" s="472">
        <x:f t="shared" ref="O1280:S1280" si="157">SUMIF($C$1281:$C$1286,"개   소",O$1281:O$1286)</x:f>
        <x:v>2</x:v>
      </x:c>
      <x:c r="P1280" s="472">
        <x:f t="shared" si="157"/>
        <x:v>0</x:v>
      </x:c>
      <x:c r="Q1280" s="472">
        <x:f t="shared" si="157"/>
        <x:v>2</x:v>
      </x:c>
      <x:c r="R1280" s="472">
        <x:f t="shared" si="157"/>
        <x:v>2</x:v>
      </x:c>
      <x:c r="S1280" s="472">
        <x:f t="shared" si="157"/>
        <x:v>0</x:v>
      </x:c>
      <x:c r="T1280" s="1000"/>
    </x:row>
    <x:row r="1281" spans="1:20" s="273" customFormat="1" ht="69.950000000000003" hidden="1" customHeight="1">
      <x:c r="A1281" s="977" t="s">
        <x:v>2975</x:v>
      </x:c>
      <x:c r="B1281" s="979" t="s">
        <x:v>42</x:v>
      </x:c>
      <x:c r="C1281" s="264" t="s">
        <x:v>2720</x:v>
      </x:c>
      <x:c r="D1281" s="682">
        <x:f>SUM(D1283)</x:f>
        <x:v>100000</x:v>
      </x:c>
      <x:c r="E1281" s="361"/>
      <x:c r="F1281" s="361"/>
      <x:c r="G1281" s="361"/>
      <x:c r="H1281" s="361"/>
      <x:c r="I1281" s="361"/>
      <x:c r="J1281" s="361"/>
      <x:c r="K1281" s="682">
        <x:f>SUM(K$1283)</x:f>
        <x:v>0</x:v>
      </x:c>
      <x:c r="L1281" s="682">
        <x:f t="shared" ref="L1281:S1281" si="158">SUM(L$1283)</x:f>
        <x:v>0</x:v>
      </x:c>
      <x:c r="M1281" s="682">
        <x:f t="shared" si="158"/>
        <x:v>100000</x:v>
      </x:c>
      <x:c r="N1281" s="682">
        <x:f t="shared" si="158"/>
        <x:v>0</x:v>
      </x:c>
      <x:c r="O1281" s="682">
        <x:f t="shared" si="158"/>
        <x:v>100000</x:v>
      </x:c>
      <x:c r="P1281" s="682">
        <x:f t="shared" si="158"/>
        <x:v>0</x:v>
      </x:c>
      <x:c r="Q1281" s="682">
        <x:f t="shared" si="158"/>
        <x:v>100000</x:v>
      </x:c>
      <x:c r="R1281" s="682">
        <x:f t="shared" si="158"/>
        <x:v>100000</x:v>
      </x:c>
      <x:c r="S1281" s="682">
        <x:f t="shared" si="158"/>
        <x:v>0</x:v>
      </x:c>
      <x:c r="T1281" s="981"/>
    </x:row>
    <x:row r="1282" spans="1:20" s="273" customFormat="1" ht="69.950000000000003" hidden="1" customHeight="1">
      <x:c r="A1282" s="978"/>
      <x:c r="B1282" s="980"/>
      <x:c r="C1282" s="264" t="s">
        <x:v>1516</x:v>
      </x:c>
      <x:c r="D1282" s="362">
        <x:f>COUNTA(D1283)</x:f>
        <x:v>1</x:v>
      </x:c>
      <x:c r="E1282" s="362"/>
      <x:c r="F1282" s="362"/>
      <x:c r="G1282" s="362"/>
      <x:c r="H1282" s="362"/>
      <x:c r="I1282" s="362"/>
      <x:c r="J1282" s="362"/>
      <x:c r="K1282" s="362"/>
      <x:c r="L1282" s="362"/>
      <x:c r="M1282" s="362"/>
      <x:c r="N1282" s="362">
        <x:f t="shared" ref="N1282:S1282" si="159">COUNTA(N$1283)</x:f>
        <x:v>0</x:v>
      </x:c>
      <x:c r="O1282" s="362">
        <x:f t="shared" si="159"/>
        <x:v>1</x:v>
      </x:c>
      <x:c r="P1282" s="362">
        <x:f t="shared" si="159"/>
        <x:v>0</x:v>
      </x:c>
      <x:c r="Q1282" s="362">
        <x:f t="shared" si="159"/>
        <x:v>1</x:v>
      </x:c>
      <x:c r="R1282" s="362">
        <x:f t="shared" si="159"/>
        <x:v>1</x:v>
      </x:c>
      <x:c r="S1282" s="362">
        <x:f t="shared" si="159"/>
        <x:v>0</x:v>
      </x:c>
      <x:c r="T1282" s="982"/>
    </x:row>
    <x:row r="1283" spans="1:20" s="273" customFormat="1" hidden="1" customHeight="1">
      <x:c r="A1283" s="351" t="s">
        <x:v>2983</x:v>
      </x:c>
      <x:c r="B1283" s="363" t="s">
        <x:v>6399</x:v>
      </x:c>
      <x:c r="C1283" s="364" t="s">
        <x:v>7243</x:v>
      </x:c>
      <x:c r="D1283" s="269">
        <x:f>IF(SUM(K1283:M1283)=SUM(N1283:O1283),SUM(K1283:M1283),"오답")</x:f>
        <x:v>100000</x:v>
      </x:c>
      <x:c r="E1283" s="351" t="s">
        <x:v>2142</x:v>
      </x:c>
      <x:c r="F1283" s="351" t="s">
        <x:v>1280</x:v>
      </x:c>
      <x:c r="G1283" s="351" t="s">
        <x:v>2142</x:v>
      </x:c>
      <x:c r="H1283" s="351" t="s">
        <x:v>2142</x:v>
      </x:c>
      <x:c r="I1283" s="351"/>
      <x:c r="J1283" s="351" t="s">
        <x:v>1280</x:v>
      </x:c>
      <x:c r="K1283" s="351"/>
      <x:c r="L1283" s="365"/>
      <x:c r="M1283" s="365">
        <x:v>100000</x:v>
      </x:c>
      <x:c r="N1283" s="365"/>
      <x:c r="O1283" s="365">
        <x:v>100000</x:v>
      </x:c>
      <x:c r="P1283" s="365"/>
      <x:c r="Q1283" s="365">
        <x:f>O1283</x:f>
        <x:v>100000</x:v>
      </x:c>
      <x:c r="R1283" s="365">
        <x:v>100000</x:v>
      </x:c>
      <x:c r="S1283" s="365"/>
      <x:c r="T1283" s="239" t="s">
        <x:v>50</x:v>
      </x:c>
    </x:row>
    <x:row r="1284" spans="1:20" ht="69.950000000000003" hidden="1" customHeight="1">
      <x:c r="A1284" s="977" t="s">
        <x:v>30</x:v>
      </x:c>
      <x:c r="B1284" s="979" t="s">
        <x:v>42</x:v>
      </x:c>
      <x:c r="C1284" s="264" t="s">
        <x:v>2720</x:v>
      </x:c>
      <x:c r="D1284" s="692">
        <x:f>SUM(D$1286)</x:f>
        <x:v>1553036</x:v>
      </x:c>
      <x:c r="E1284" s="366"/>
      <x:c r="F1284" s="366"/>
      <x:c r="G1284" s="366"/>
      <x:c r="H1284" s="366"/>
      <x:c r="I1284" s="366"/>
      <x:c r="J1284" s="366"/>
      <x:c r="K1284" s="692">
        <x:f>SUM(K$1286)</x:f>
        <x:v>1142863</x:v>
      </x:c>
      <x:c r="L1284" s="692">
        <x:f t="shared" ref="L1284:S1284" si="160">SUM(L$1286)</x:f>
        <x:v>410173</x:v>
      </x:c>
      <x:c r="M1284" s="692">
        <x:f t="shared" si="160"/>
        <x:v>0</x:v>
      </x:c>
      <x:c r="N1284" s="692">
        <x:f t="shared" si="160"/>
        <x:v>592883</x:v>
      </x:c>
      <x:c r="O1284" s="692">
        <x:f t="shared" si="160"/>
        <x:v>960153</x:v>
      </x:c>
      <x:c r="P1284" s="692">
        <x:f t="shared" si="160"/>
        <x:v>0</x:v>
      </x:c>
      <x:c r="Q1284" s="692">
        <x:f t="shared" si="160"/>
        <x:v>960153</x:v>
      </x:c>
      <x:c r="R1284" s="692">
        <x:f t="shared" si="160"/>
        <x:v>592883</x:v>
      </x:c>
      <x:c r="S1284" s="692">
        <x:f t="shared" si="160"/>
        <x:v>960153</x:v>
      </x:c>
      <x:c r="T1284" s="1001"/>
    </x:row>
    <x:row r="1285" spans="1:20" ht="69.950000000000003" hidden="1" customHeight="1">
      <x:c r="A1285" s="978"/>
      <x:c r="B1285" s="980"/>
      <x:c r="C1285" s="264" t="s">
        <x:v>1516</x:v>
      </x:c>
      <x:c r="D1285" s="367">
        <x:f>COUNTA(D$1286)</x:f>
        <x:v>1</x:v>
      </x:c>
      <x:c r="E1285" s="367"/>
      <x:c r="F1285" s="367"/>
      <x:c r="G1285" s="367"/>
      <x:c r="H1285" s="367"/>
      <x:c r="I1285" s="367"/>
      <x:c r="J1285" s="367"/>
      <x:c r="K1285" s="367"/>
      <x:c r="L1285" s="367"/>
      <x:c r="M1285" s="367"/>
      <x:c r="N1285" s="367">
        <x:f t="shared" ref="N1285:R1285" si="161">COUNTA(N$1286)</x:f>
        <x:v>1</x:v>
      </x:c>
      <x:c r="O1285" s="367">
        <x:f t="shared" si="161"/>
        <x:v>1</x:v>
      </x:c>
      <x:c r="P1285" s="367">
        <x:f t="shared" si="161"/>
        <x:v>0</x:v>
      </x:c>
      <x:c r="Q1285" s="367">
        <x:f t="shared" si="161"/>
        <x:v>1</x:v>
      </x:c>
      <x:c r="R1285" s="367">
        <x:f t="shared" si="161"/>
        <x:v>1</x:v>
      </x:c>
      <x:c r="S1285" s="367">
        <x:f>COUNTA(S$1286)-1</x:f>
        <x:v>0</x:v>
      </x:c>
      <x:c r="T1285" s="1002"/>
    </x:row>
    <x:row r="1286" spans="1:20" s="273" customFormat="1" hidden="1" customHeight="1">
      <x:c r="A1286" s="890" t="s">
        <x:v>2440</x:v>
      </x:c>
      <x:c r="B1286" s="892" t="s">
        <x:v>2479</x:v>
      </x:c>
      <x:c r="C1286" s="857" t="s">
        <x:v>6100</x:v>
      </x:c>
      <x:c r="D1286" s="848">
        <x:f>IF(SUM(K1286:M1286)=SUM(N1286:O1286),SUM(K1286:M1286),"오답")</x:f>
        <x:v>1553036</x:v>
      </x:c>
      <x:c r="E1286" s="890" t="s">
        <x:v>125</x:v>
      </x:c>
      <x:c r="F1286" s="890" t="s">
        <x:v>5668</x:v>
      </x:c>
      <x:c r="G1286" s="890" t="s">
        <x:v>4959</x:v>
      </x:c>
      <x:c r="H1286" s="890" t="s">
        <x:v>4396</x:v>
      </x:c>
      <x:c r="I1286" s="890"/>
      <x:c r="J1286" s="890" t="s">
        <x:v>3520</x:v>
      </x:c>
      <x:c r="K1286" s="893">
        <x:v>1142863</x:v>
      </x:c>
      <x:c r="L1286" s="893">
        <x:v>410173</x:v>
      </x:c>
      <x:c r="M1286" s="893"/>
      <x:c r="N1286" s="893">
        <x:v>592883</x:v>
      </x:c>
      <x:c r="O1286" s="893">
        <x:f>K1286+L1286+-N1286</x:f>
        <x:v>960153</x:v>
      </x:c>
      <x:c r="P1286" s="893"/>
      <x:c r="Q1286" s="893">
        <x:v>960153</x:v>
      </x:c>
      <x:c r="R1286" s="893">
        <x:f>N1286</x:f>
        <x:v>592883</x:v>
      </x:c>
      <x:c r="S1286" s="893">
        <x:f>Q1286</x:f>
        <x:v>960153</x:v>
      </x:c>
      <x:c r="T1286" s="715" t="s">
        <x:v>6139</x:v>
      </x:c>
    </x:row>
    <x:row r="1287" ht="69.950000000000003" customHeight="1"/>
    <x:row r="1288" spans="1:20" ht="69.950000000000003" customHeight="1">
      <x:c r="A1288" s="244" t="s">
        <x:v>6421</x:v>
      </x:c>
      <x:c r="B1288" s="368"/>
      <x:c r="C1288" s="369"/>
      <x:c r="D1288" s="370"/>
      <x:c r="E1288" s="371"/>
      <x:c r="F1288" s="371"/>
      <x:c r="G1288" s="371"/>
      <x:c r="H1288" s="371"/>
      <x:c r="I1288" s="371"/>
      <x:c r="J1288" s="371"/>
      <x:c r="K1288" s="371"/>
      <x:c r="L1288" s="372"/>
      <x:c r="M1288" s="372"/>
      <x:c r="N1288" s="372"/>
      <x:c r="O1288" s="372"/>
      <x:c r="P1288" s="372"/>
      <x:c r="Q1288" s="372"/>
      <x:c r="R1288" s="372"/>
      <x:c r="S1288" s="372"/>
      <x:c r="T1288" s="369"/>
    </x:row>
    <x:row r="1289" spans="1:20" ht="60" customHeight="1">
      <x:c r="A1289" s="990" t="s">
        <x:v>19</x:v>
      </x:c>
      <x:c r="B1289" s="991" t="s">
        <x:v>6760</x:v>
      </x:c>
      <x:c r="C1289" s="989" t="s">
        <x:v>6699</x:v>
      </x:c>
      <x:c r="D1289" s="992" t="s">
        <x:v>6764</x:v>
      </x:c>
      <x:c r="E1289" s="987" t="s">
        <x:v>6133</x:v>
      </x:c>
      <x:c r="F1289" s="987" t="s">
        <x:v>5227</x:v>
      </x:c>
      <x:c r="G1289" s="987" t="s">
        <x:v>1767</x:v>
      </x:c>
      <x:c r="H1289" s="987" t="s">
        <x:v>1786</x:v>
      </x:c>
      <x:c r="I1289" s="987" t="s">
        <x:v>6132</x:v>
      </x:c>
      <x:c r="J1289" s="989" t="s">
        <x:v>1783</x:v>
      </x:c>
      <x:c r="K1289" s="993" t="s">
        <x:v>5211</x:v>
      </x:c>
      <x:c r="L1289" s="995"/>
      <x:c r="M1289" s="994"/>
      <x:c r="N1289" s="993" t="s">
        <x:v>7469</x:v>
      </x:c>
      <x:c r="O1289" s="995"/>
      <x:c r="P1289" s="995"/>
      <x:c r="Q1289" s="994"/>
      <x:c r="R1289" s="993" t="s">
        <x:v>2724</x:v>
      </x:c>
      <x:c r="S1289" s="994"/>
      <x:c r="T1289" s="989" t="s">
        <x:v>651</x:v>
      </x:c>
    </x:row>
    <x:row r="1290" spans="1:20" ht="60" customHeight="1">
      <x:c r="A1290" s="990"/>
      <x:c r="B1290" s="991"/>
      <x:c r="C1290" s="989"/>
      <x:c r="D1290" s="992"/>
      <x:c r="E1290" s="988"/>
      <x:c r="F1290" s="988"/>
      <x:c r="G1290" s="988"/>
      <x:c r="H1290" s="988"/>
      <x:c r="I1290" s="988"/>
      <x:c r="J1290" s="975"/>
      <x:c r="K1290" s="664" t="s">
        <x:v>33</x:v>
      </x:c>
      <x:c r="L1290" s="331" t="s">
        <x:v>34</x:v>
      </x:c>
      <x:c r="M1290" s="331" t="s">
        <x:v>74</x:v>
      </x:c>
      <x:c r="N1290" s="331" t="s">
        <x:v>609</x:v>
      </x:c>
      <x:c r="O1290" s="331" t="s">
        <x:v>629</x:v>
      </x:c>
      <x:c r="P1290" s="331" t="s">
        <x:v>637</x:v>
      </x:c>
      <x:c r="Q1290" s="331" t="s">
        <x:v>685</x:v>
      </x:c>
      <x:c r="R1290" s="331" t="s">
        <x:v>607</x:v>
      </x:c>
      <x:c r="S1290" s="331" t="s">
        <x:v>78</x:v>
      </x:c>
      <x:c r="T1290" s="989"/>
    </x:row>
    <x:row r="1291" spans="1:20" s="273" customFormat="1" ht="60" customHeight="1">
      <x:c r="A1291" s="983"/>
      <x:c r="B1291" s="985" t="s">
        <x:v>63</x:v>
      </x:c>
      <x:c r="C1291" s="262" t="s">
        <x:v>2720</x:v>
      </x:c>
      <x:c r="D1291" s="282">
        <x:f>SUMIF($C$1293:$C$1325,"면   적",D$1293:D$1325)</x:f>
        <x:v>629970.39999999991</x:v>
      </x:c>
      <x:c r="E1291" s="282"/>
      <x:c r="F1291" s="282"/>
      <x:c r="G1291" s="282"/>
      <x:c r="H1291" s="282"/>
      <x:c r="I1291" s="282"/>
      <x:c r="J1291" s="282"/>
      <x:c r="K1291" s="282">
        <x:f>SUMIF($C$1293:$C$1325,"면   적",K$1293:K$1325)</x:f>
        <x:v>241</x:v>
      </x:c>
      <x:c r="L1291" s="282">
        <x:f t="shared" ref="L1291:S1291" si="162">SUMIF($C$1293:$C$1325,"면   적",L$1293:L$1325)</x:f>
        <x:v>443631.40000000002</x:v>
      </x:c>
      <x:c r="M1291" s="282">
        <x:f t="shared" si="162"/>
        <x:v>186098</x:v>
      </x:c>
      <x:c r="N1291" s="475">
        <x:f t="shared" si="162"/>
        <x:v>517988.50000000006</x:v>
      </x:c>
      <x:c r="O1291" s="475">
        <x:f t="shared" si="162"/>
        <x:v>111981.90000000001</x:v>
      </x:c>
      <x:c r="P1291" s="475">
        <x:f t="shared" si="162"/>
        <x:v>148648.60000000001</x:v>
      </x:c>
      <x:c r="Q1291" s="475">
        <x:f t="shared" si="162"/>
        <x:v>11186.6</x:v>
      </x:c>
      <x:c r="R1291" s="475">
        <x:f t="shared" si="162"/>
        <x:v>618783.80000000005</x:v>
      </x:c>
      <x:c r="S1291" s="475">
        <x:f t="shared" si="162"/>
        <x:v>11186.6</x:v>
      </x:c>
      <x:c r="T1291" s="999"/>
    </x:row>
    <x:row r="1292" spans="1:20" s="273" customFormat="1" ht="60" customHeight="1">
      <x:c r="A1292" s="984"/>
      <x:c r="B1292" s="986"/>
      <x:c r="C1292" s="262" t="s">
        <x:v>1516</x:v>
      </x:c>
      <x:c r="D1292" s="476">
        <x:f>SUMIF($C$1293:$C$1325,"개   소",D$1293:D$1325)</x:f>
        <x:v>17</x:v>
      </x:c>
      <x:c r="E1292" s="282"/>
      <x:c r="F1292" s="282"/>
      <x:c r="G1292" s="282"/>
      <x:c r="H1292" s="282"/>
      <x:c r="I1292" s="282"/>
      <x:c r="J1292" s="282"/>
      <x:c r="K1292" s="282"/>
      <x:c r="L1292" s="282"/>
      <x:c r="M1292" s="282"/>
      <x:c r="N1292" s="476">
        <x:f>SUMIF($C$1293:$C$1325,"개   소",N$1293:N$1325)</x:f>
        <x:v>14</x:v>
      </x:c>
      <x:c r="O1292" s="476">
        <x:f t="shared" ref="O1292:S1292" si="163">SUMIF($C$1293:$C$1325,"개   소",O$1293:O$1325)</x:f>
        <x:v>4</x:v>
      </x:c>
      <x:c r="P1292" s="476">
        <x:f t="shared" si="163"/>
        <x:v>1</x:v>
      </x:c>
      <x:c r="Q1292" s="476">
        <x:f t="shared" si="163"/>
        <x:v>2</x:v>
      </x:c>
      <x:c r="R1292" s="476">
        <x:f t="shared" si="163"/>
        <x:v>16</x:v>
      </x:c>
      <x:c r="S1292" s="476">
        <x:f t="shared" si="163"/>
        <x:v>1</x:v>
      </x:c>
      <x:c r="T1292" s="1000"/>
    </x:row>
    <x:row r="1293" spans="1:20" s="273" customFormat="1" ht="60" hidden="1" customHeight="1">
      <x:c r="A1293" s="977" t="s">
        <x:v>2975</x:v>
      </x:c>
      <x:c r="B1293" s="979" t="s">
        <x:v>42</x:v>
      </x:c>
      <x:c r="C1293" s="264" t="s">
        <x:v>2720</x:v>
      </x:c>
      <x:c r="D1293" s="693">
        <x:f>SUM(D$1295:D$1296)</x:f>
        <x:v>249443.89999999999</x:v>
      </x:c>
      <x:c r="E1293" s="373"/>
      <x:c r="F1293" s="373"/>
      <x:c r="G1293" s="373"/>
      <x:c r="H1293" s="373"/>
      <x:c r="I1293" s="373"/>
      <x:c r="J1293" s="373"/>
      <x:c r="K1293" s="693">
        <x:f>SUM(K$1295:K$1296)</x:f>
        <x:v>0</x:v>
      </x:c>
      <x:c r="L1293" s="693">
        <x:f t="shared" ref="L1293:S1293" si="164">SUM(L$1295:L$1296)</x:f>
        <x:v>189498.89999999999</x:v>
      </x:c>
      <x:c r="M1293" s="693">
        <x:f t="shared" si="164"/>
        <x:v>59945</x:v>
      </x:c>
      <x:c r="N1293" s="693">
        <x:f t="shared" si="164"/>
        <x:v>148648.60000000001</x:v>
      </x:c>
      <x:c r="O1293" s="693">
        <x:f t="shared" si="164"/>
        <x:v>100795.3</x:v>
      </x:c>
      <x:c r="P1293" s="693">
        <x:f t="shared" si="164"/>
        <x:v>148648.60000000001</x:v>
      </x:c>
      <x:c r="Q1293" s="693">
        <x:f t="shared" si="164"/>
        <x:v>0</x:v>
      </x:c>
      <x:c r="R1293" s="693">
        <x:f t="shared" si="164"/>
        <x:v>249443.89999999999</x:v>
      </x:c>
      <x:c r="S1293" s="693">
        <x:f t="shared" si="164"/>
        <x:v>0</x:v>
      </x:c>
      <x:c r="T1293" s="672"/>
    </x:row>
    <x:row r="1294" spans="1:20" s="273" customFormat="1" ht="60" hidden="1" customHeight="1">
      <x:c r="A1294" s="1006"/>
      <x:c r="B1294" s="980"/>
      <x:c r="C1294" s="264" t="s">
        <x:v>1516</x:v>
      </x:c>
      <x:c r="D1294" s="374">
        <x:f>COUNTA(D$1295:D$1296)</x:f>
        <x:v>2</x:v>
      </x:c>
      <x:c r="E1294" s="374"/>
      <x:c r="F1294" s="374"/>
      <x:c r="G1294" s="374"/>
      <x:c r="H1294" s="374"/>
      <x:c r="I1294" s="374"/>
      <x:c r="J1294" s="374"/>
      <x:c r="K1294" s="374"/>
      <x:c r="L1294" s="374"/>
      <x:c r="M1294" s="374"/>
      <x:c r="N1294" s="374">
        <x:f>COUNTA(N$1295:N$1296)</x:f>
        <x:v>1</x:v>
      </x:c>
      <x:c r="O1294" s="374">
        <x:f t="shared" ref="O1294:S1294" si="165">COUNTA(O$1295:O$1296)</x:f>
        <x:v>2</x:v>
      </x:c>
      <x:c r="P1294" s="374">
        <x:f t="shared" si="165"/>
        <x:v>1</x:v>
      </x:c>
      <x:c r="Q1294" s="374">
        <x:f t="shared" si="165"/>
        <x:v>0</x:v>
      </x:c>
      <x:c r="R1294" s="374">
        <x:f t="shared" si="165"/>
        <x:v>2</x:v>
      </x:c>
      <x:c r="S1294" s="374">
        <x:f t="shared" si="165"/>
        <x:v>0</x:v>
      </x:c>
      <x:c r="T1294" s="673"/>
    </x:row>
    <x:row r="1295" spans="1:20" s="273" customFormat="1" hidden="1" customHeight="1">
      <x:c r="A1295" s="599" t="s">
        <x:v>1460</x:v>
      </x:c>
      <x:c r="B1295" s="573" t="s">
        <x:v>5195</x:v>
      </x:c>
      <x:c r="C1295" s="268" t="s">
        <x:v>1001</x:v>
      </x:c>
      <x:c r="D1295" s="269">
        <x:v>189498.89999999999</x:v>
      </x:c>
      <x:c r="E1295" s="317" t="s">
        <x:v>5888</x:v>
      </x:c>
      <x:c r="F1295" s="317" t="s">
        <x:v>7088</x:v>
      </x:c>
      <x:c r="G1295" s="317" t="s">
        <x:v>7088</x:v>
      </x:c>
      <x:c r="H1295" s="317"/>
      <x:c r="I1295" s="317">
        <x:v>2020.1099999999999</x:v>
      </x:c>
      <x:c r="J1295" s="317"/>
      <x:c r="K1295" s="317"/>
      <x:c r="L1295" s="301">
        <x:v>189498.89999999999</x:v>
      </x:c>
      <x:c r="M1295" s="301"/>
      <x:c r="N1295" s="301">
        <x:v>148648.60000000001</x:v>
      </x:c>
      <x:c r="O1295" s="301">
        <x:v>40850.300000000003</x:v>
      </x:c>
      <x:c r="P1295" s="301">
        <x:v>148648.60000000001</x:v>
      </x:c>
      <x:c r="Q1295" s="301"/>
      <x:c r="R1295" s="301">
        <x:v>189498.89999999999</x:v>
      </x:c>
      <x:c r="S1295" s="301"/>
      <x:c r="T1295" s="216" t="s">
        <x:v>5173</x:v>
      </x:c>
    </x:row>
    <x:row r="1296" spans="1:20" s="273" customFormat="1" hidden="1" customHeight="1">
      <x:c r="A1296" s="599" t="s">
        <x:v>2983</x:v>
      </x:c>
      <x:c r="B1296" s="363" t="s">
        <x:v>1057</x:v>
      </x:c>
      <x:c r="C1296" s="364" t="s">
        <x:v>7279</x:v>
      </x:c>
      <x:c r="D1296" s="269">
        <x:f>IF(SUM(K1296:M1296)=SUM(N1296:O1296),SUM(K1296:M1296),"오답")</x:f>
        <x:v>59945</x:v>
      </x:c>
      <x:c r="E1296" s="351" t="s">
        <x:v>2142</x:v>
      </x:c>
      <x:c r="F1296" s="351" t="s">
        <x:v>5627</x:v>
      </x:c>
      <x:c r="G1296" s="351" t="s">
        <x:v>2142</x:v>
      </x:c>
      <x:c r="H1296" s="351" t="s">
        <x:v>2142</x:v>
      </x:c>
      <x:c r="I1296" s="351"/>
      <x:c r="J1296" s="351" t="s">
        <x:v>5627</x:v>
      </x:c>
      <x:c r="K1296" s="351"/>
      <x:c r="L1296" s="375"/>
      <x:c r="M1296" s="375">
        <x:v>59945</x:v>
      </x:c>
      <x:c r="N1296" s="375"/>
      <x:c r="O1296" s="375">
        <x:v>59945</x:v>
      </x:c>
      <x:c r="P1296" s="375"/>
      <x:c r="Q1296" s="375"/>
      <x:c r="R1296" s="375">
        <x:v>59945</x:v>
      </x:c>
      <x:c r="S1296" s="375"/>
      <x:c r="T1296" s="239" t="s">
        <x:v>50</x:v>
      </x:c>
    </x:row>
    <x:row r="1297" spans="1:20" s="273" customFormat="1" ht="60" hidden="1" customHeight="1">
      <x:c r="A1297" s="1003" t="s">
        <x:v>43</x:v>
      </x:c>
      <x:c r="B1297" s="979" t="s">
        <x:v>42</x:v>
      </x:c>
      <x:c r="C1297" s="264" t="s">
        <x:v>2720</x:v>
      </x:c>
      <x:c r="D1297" s="693">
        <x:f>SUM(D1299)</x:f>
        <x:v>60631.800000000003</x:v>
      </x:c>
      <x:c r="E1297" s="373"/>
      <x:c r="F1297" s="373"/>
      <x:c r="G1297" s="373"/>
      <x:c r="H1297" s="373"/>
      <x:c r="I1297" s="373"/>
      <x:c r="J1297" s="373"/>
      <x:c r="K1297" s="693">
        <x:f>SUM(K$1299)</x:f>
        <x:v>0</x:v>
      </x:c>
      <x:c r="L1297" s="693">
        <x:f t="shared" ref="L1297:S1297" si="166">SUM(L$1299)</x:f>
        <x:v>60631.800000000003</x:v>
      </x:c>
      <x:c r="M1297" s="693">
        <x:f t="shared" si="166"/>
        <x:v>0</x:v>
      </x:c>
      <x:c r="N1297" s="693">
        <x:f t="shared" si="166"/>
        <x:v>60631.800000000003</x:v>
      </x:c>
      <x:c r="O1297" s="693">
        <x:f t="shared" si="166"/>
        <x:v>0</x:v>
      </x:c>
      <x:c r="P1297" s="693">
        <x:f t="shared" si="166"/>
        <x:v>0</x:v>
      </x:c>
      <x:c r="Q1297" s="693">
        <x:f t="shared" si="166"/>
        <x:v>0</x:v>
      </x:c>
      <x:c r="R1297" s="693">
        <x:f t="shared" si="166"/>
        <x:v>60631.800000000003</x:v>
      </x:c>
      <x:c r="S1297" s="693">
        <x:f t="shared" si="166"/>
        <x:v>0</x:v>
      </x:c>
      <x:c r="T1297" s="672"/>
    </x:row>
    <x:row r="1298" spans="1:20" s="273" customFormat="1" ht="60" hidden="1" customHeight="1">
      <x:c r="A1298" s="1006"/>
      <x:c r="B1298" s="980"/>
      <x:c r="C1298" s="264" t="s">
        <x:v>1516</x:v>
      </x:c>
      <x:c r="D1298" s="374">
        <x:f>COUNTA(D1299)</x:f>
        <x:v>1</x:v>
      </x:c>
      <x:c r="E1298" s="374"/>
      <x:c r="F1298" s="374"/>
      <x:c r="G1298" s="374"/>
      <x:c r="H1298" s="374"/>
      <x:c r="I1298" s="374"/>
      <x:c r="J1298" s="374"/>
      <x:c r="K1298" s="374"/>
      <x:c r="L1298" s="374"/>
      <x:c r="M1298" s="374"/>
      <x:c r="N1298" s="374">
        <x:f t="shared" ref="N1298:S1298" si="167">COUNTA(N$1299)</x:f>
        <x:v>1</x:v>
      </x:c>
      <x:c r="O1298" s="374">
        <x:f t="shared" si="167"/>
        <x:v>0</x:v>
      </x:c>
      <x:c r="P1298" s="374">
        <x:f t="shared" si="167"/>
        <x:v>0</x:v>
      </x:c>
      <x:c r="Q1298" s="374">
        <x:f t="shared" si="167"/>
        <x:v>0</x:v>
      </x:c>
      <x:c r="R1298" s="374">
        <x:f t="shared" si="167"/>
        <x:v>1</x:v>
      </x:c>
      <x:c r="S1298" s="374">
        <x:f t="shared" si="167"/>
        <x:v>0</x:v>
      </x:c>
      <x:c r="T1298" s="673"/>
    </x:row>
    <x:row r="1299" spans="1:157" s="377" customFormat="1" hidden="1" customHeight="1">
      <x:c r="A1299" s="599" t="s">
        <x:v>43</x:v>
      </x:c>
      <x:c r="B1299" s="600" t="s">
        <x:v>7562</x:v>
      </x:c>
      <x:c r="C1299" s="601" t="s">
        <x:v>1047</x:v>
      </x:c>
      <x:c r="D1299" s="269">
        <x:f>IF(SUM(K1299:M1299)=SUM(N1299:O1299),SUM(K1299:M1299),"오답")</x:f>
        <x:v>60631.800000000003</x:v>
      </x:c>
      <x:c r="E1299" s="351" t="s">
        <x:v>233</x:v>
      </x:c>
      <x:c r="F1299" s="351" t="s">
        <x:v>5627</x:v>
      </x:c>
      <x:c r="G1299" s="317" t="s">
        <x:v>273</x:v>
      </x:c>
      <x:c r="H1299" s="317" t="s">
        <x:v>273</x:v>
      </x:c>
      <x:c r="I1299" s="317" t="s">
        <x:v>1240</x:v>
      </x:c>
      <x:c r="J1299" s="351" t="s">
        <x:v>5627</x:v>
      </x:c>
      <x:c r="K1299" s="351"/>
      <x:c r="L1299" s="537">
        <x:v>60631.800000000003</x:v>
      </x:c>
      <x:c r="M1299" s="602"/>
      <x:c r="N1299" s="537">
        <x:v>60631.800000000003</x:v>
      </x:c>
      <x:c r="O1299" s="537"/>
      <x:c r="P1299" s="602"/>
      <x:c r="Q1299" s="602"/>
      <x:c r="R1299" s="537">
        <x:v>60631.800000000003</x:v>
      </x:c>
      <x:c r="S1299" s="602"/>
      <x:c r="T1299" s="239"/>
      <x:c r="U1299" s="343"/>
      <x:c r="V1299" s="343"/>
      <x:c r="W1299" s="343"/>
      <x:c r="X1299" s="343"/>
      <x:c r="Y1299" s="343"/>
      <x:c r="Z1299" s="343"/>
      <x:c r="AA1299" s="343"/>
      <x:c r="AB1299" s="343"/>
      <x:c r="AC1299" s="343"/>
      <x:c r="AD1299" s="343"/>
      <x:c r="AE1299" s="343"/>
      <x:c r="AF1299" s="343"/>
      <x:c r="AG1299" s="343"/>
      <x:c r="AH1299" s="343"/>
      <x:c r="AI1299" s="343"/>
      <x:c r="AJ1299" s="343"/>
      <x:c r="AK1299" s="343"/>
      <x:c r="AL1299" s="343"/>
      <x:c r="AM1299" s="343"/>
      <x:c r="AN1299" s="343"/>
      <x:c r="AO1299" s="343"/>
      <x:c r="AP1299" s="343"/>
      <x:c r="AQ1299" s="343"/>
      <x:c r="AR1299" s="343"/>
      <x:c r="AS1299" s="343"/>
      <x:c r="AT1299" s="343"/>
      <x:c r="AU1299" s="343"/>
      <x:c r="AV1299" s="343"/>
      <x:c r="AW1299" s="343"/>
      <x:c r="AX1299" s="343"/>
      <x:c r="AY1299" s="343"/>
      <x:c r="AZ1299" s="343"/>
      <x:c r="BA1299" s="343"/>
      <x:c r="BB1299" s="343"/>
      <x:c r="BC1299" s="343"/>
      <x:c r="BD1299" s="343"/>
      <x:c r="BE1299" s="343"/>
      <x:c r="BF1299" s="343"/>
      <x:c r="BG1299" s="343"/>
      <x:c r="BH1299" s="343"/>
      <x:c r="BI1299" s="343"/>
      <x:c r="BJ1299" s="343"/>
      <x:c r="BK1299" s="343"/>
      <x:c r="BL1299" s="343"/>
      <x:c r="BM1299" s="343"/>
      <x:c r="BN1299" s="343"/>
      <x:c r="BO1299" s="343"/>
      <x:c r="BP1299" s="343"/>
      <x:c r="BQ1299" s="343"/>
      <x:c r="BR1299" s="343"/>
      <x:c r="BS1299" s="343"/>
      <x:c r="BT1299" s="343"/>
      <x:c r="BU1299" s="343"/>
      <x:c r="BV1299" s="343"/>
      <x:c r="BW1299" s="343"/>
      <x:c r="BX1299" s="343"/>
      <x:c r="BY1299" s="343"/>
      <x:c r="BZ1299" s="343"/>
      <x:c r="CA1299" s="343"/>
      <x:c r="CB1299" s="343"/>
      <x:c r="CC1299" s="343"/>
      <x:c r="CD1299" s="343"/>
      <x:c r="CE1299" s="343"/>
      <x:c r="CF1299" s="343"/>
      <x:c r="CG1299" s="343"/>
      <x:c r="CH1299" s="343"/>
      <x:c r="CI1299" s="343"/>
      <x:c r="CJ1299" s="343"/>
      <x:c r="CK1299" s="343"/>
      <x:c r="CL1299" s="343"/>
      <x:c r="CM1299" s="343"/>
      <x:c r="CN1299" s="343"/>
      <x:c r="CO1299" s="343"/>
      <x:c r="CP1299" s="343"/>
      <x:c r="CQ1299" s="343"/>
      <x:c r="CR1299" s="343"/>
      <x:c r="CS1299" s="343"/>
      <x:c r="CT1299" s="343"/>
      <x:c r="CU1299" s="343"/>
      <x:c r="CV1299" s="343"/>
      <x:c r="CW1299" s="343"/>
      <x:c r="CX1299" s="343"/>
      <x:c r="CY1299" s="343"/>
      <x:c r="CZ1299" s="343"/>
      <x:c r="DA1299" s="343"/>
      <x:c r="DB1299" s="343"/>
      <x:c r="DC1299" s="343"/>
      <x:c r="DD1299" s="343"/>
      <x:c r="DE1299" s="343"/>
      <x:c r="DF1299" s="343"/>
      <x:c r="DG1299" s="343"/>
      <x:c r="DH1299" s="343"/>
      <x:c r="DI1299" s="343"/>
      <x:c r="DJ1299" s="343"/>
      <x:c r="DK1299" s="343"/>
      <x:c r="DL1299" s="343"/>
      <x:c r="DM1299" s="343"/>
      <x:c r="DN1299" s="343"/>
      <x:c r="DO1299" s="343"/>
      <x:c r="DP1299" s="343"/>
      <x:c r="DQ1299" s="343"/>
      <x:c r="DR1299" s="343"/>
      <x:c r="DS1299" s="343"/>
      <x:c r="DT1299" s="343"/>
      <x:c r="DU1299" s="343"/>
      <x:c r="DV1299" s="343"/>
      <x:c r="DW1299" s="343"/>
      <x:c r="DX1299" s="343"/>
      <x:c r="DY1299" s="343"/>
      <x:c r="DZ1299" s="343"/>
      <x:c r="EA1299" s="343"/>
      <x:c r="EB1299" s="343"/>
      <x:c r="EC1299" s="343"/>
      <x:c r="ED1299" s="343"/>
      <x:c r="EE1299" s="343"/>
      <x:c r="EF1299" s="343"/>
      <x:c r="EG1299" s="343"/>
      <x:c r="EH1299" s="343"/>
      <x:c r="EI1299" s="343"/>
      <x:c r="EJ1299" s="343"/>
      <x:c r="EK1299" s="343"/>
      <x:c r="EL1299" s="343"/>
      <x:c r="EM1299" s="343"/>
      <x:c r="EN1299" s="343"/>
      <x:c r="EO1299" s="343"/>
      <x:c r="EP1299" s="343"/>
      <x:c r="EQ1299" s="343"/>
      <x:c r="ER1299" s="343"/>
      <x:c r="ES1299" s="343"/>
      <x:c r="ET1299" s="343"/>
      <x:c r="EU1299" s="343"/>
      <x:c r="EV1299" s="343"/>
      <x:c r="EW1299" s="343"/>
      <x:c r="EX1299" s="343"/>
      <x:c r="EY1299" s="343"/>
      <x:c r="EZ1299" s="343"/>
      <x:c r="FA1299" s="343"/>
    </x:row>
    <x:row r="1300" spans="1:20" ht="60" hidden="1" customHeight="1">
      <x:c r="A1300" s="1005" t="s">
        <x:v>40</x:v>
      </x:c>
      <x:c r="B1300" s="979" t="s">
        <x:v>42</x:v>
      </x:c>
      <x:c r="C1300" s="264" t="s">
        <x:v>2720</x:v>
      </x:c>
      <x:c r="D1300" s="694">
        <x:f>SUM(D1302:D1302)</x:f>
        <x:v>20000</x:v>
      </x:c>
      <x:c r="E1300" s="378"/>
      <x:c r="F1300" s="378"/>
      <x:c r="G1300" s="378"/>
      <x:c r="H1300" s="378"/>
      <x:c r="I1300" s="378"/>
      <x:c r="J1300" s="378"/>
      <x:c r="K1300" s="694">
        <x:f t="shared" ref="K1300:M1300" si="168">SUM(K1302:K1302)</x:f>
        <x:v>0</x:v>
      </x:c>
      <x:c r="L1300" s="694">
        <x:f t="shared" si="168"/>
        <x:v>20000</x:v>
      </x:c>
      <x:c r="M1300" s="694">
        <x:f t="shared" si="168"/>
        <x:v>0</x:v>
      </x:c>
      <x:c r="N1300" s="694">
        <x:f t="shared" ref="N1300:S1300" si="169">SUM(N1302:N1302)</x:f>
        <x:v>20000</x:v>
      </x:c>
      <x:c r="O1300" s="694">
        <x:f t="shared" si="169"/>
        <x:v>0</x:v>
      </x:c>
      <x:c r="P1300" s="694">
        <x:f t="shared" si="169"/>
        <x:v>0</x:v>
      </x:c>
      <x:c r="Q1300" s="694">
        <x:f t="shared" si="169"/>
        <x:v>0</x:v>
      </x:c>
      <x:c r="R1300" s="694">
        <x:f t="shared" si="169"/>
        <x:v>20000</x:v>
      </x:c>
      <x:c r="S1300" s="694">
        <x:f t="shared" si="169"/>
        <x:v>0</x:v>
      </x:c>
      <x:c r="T1300" s="670"/>
    </x:row>
    <x:row r="1301" spans="1:20" ht="60" hidden="1" customHeight="1">
      <x:c r="A1301" s="1004"/>
      <x:c r="B1301" s="980"/>
      <x:c r="C1301" s="264" t="s">
        <x:v>1516</x:v>
      </x:c>
      <x:c r="D1301" s="379">
        <x:f>COUNTA(D1302:D1302)</x:f>
        <x:v>1</x:v>
      </x:c>
      <x:c r="E1301" s="379"/>
      <x:c r="F1301" s="379"/>
      <x:c r="G1301" s="379"/>
      <x:c r="H1301" s="379"/>
      <x:c r="I1301" s="379"/>
      <x:c r="J1301" s="379"/>
      <x:c r="K1301" s="379"/>
      <x:c r="L1301" s="379"/>
      <x:c r="M1301" s="379"/>
      <x:c r="N1301" s="379">
        <x:f t="shared" ref="N1301:S1301" si="170">COUNTA(N1302:N1302)</x:f>
        <x:v>1</x:v>
      </x:c>
      <x:c r="O1301" s="379">
        <x:f t="shared" si="170"/>
        <x:v>0</x:v>
      </x:c>
      <x:c r="P1301" s="379">
        <x:f t="shared" si="170"/>
        <x:v>0</x:v>
      </x:c>
      <x:c r="Q1301" s="379">
        <x:f t="shared" si="170"/>
        <x:v>0</x:v>
      </x:c>
      <x:c r="R1301" s="379">
        <x:f t="shared" si="170"/>
        <x:v>1</x:v>
      </x:c>
      <x:c r="S1301" s="379">
        <x:f t="shared" si="170"/>
        <x:v>0</x:v>
      </x:c>
      <x:c r="T1301" s="671"/>
    </x:row>
    <x:row r="1302" spans="1:20" s="273" customFormat="1" hidden="1" customHeight="1">
      <x:c r="A1302" s="603" t="s">
        <x:v>40</x:v>
      </x:c>
      <x:c r="B1302" s="483" t="s">
        <x:v>2547</x:v>
      </x:c>
      <x:c r="C1302" s="380" t="s">
        <x:v>7265</x:v>
      </x:c>
      <x:c r="D1302" s="269">
        <x:f>IF(SUM(K1302:M1302)=SUM(N1302:O1302),SUM(K1302:M1302),"오답")</x:f>
        <x:v>20000</x:v>
      </x:c>
      <x:c r="E1302" s="381" t="s">
        <x:v>7325</x:v>
      </x:c>
      <x:c r="F1302" s="381" t="s">
        <x:v>7254</x:v>
      </x:c>
      <x:c r="G1302" s="381" t="s">
        <x:v>7307</x:v>
      </x:c>
      <x:c r="H1302" s="381" t="s">
        <x:v>5716</x:v>
      </x:c>
      <x:c r="I1302" s="381" t="s">
        <x:v>7044</x:v>
      </x:c>
      <x:c r="J1302" s="381" t="s">
        <x:v>7328</x:v>
      </x:c>
      <x:c r="K1302" s="381"/>
      <x:c r="L1302" s="375">
        <x:v>20000</x:v>
      </x:c>
      <x:c r="M1302" s="375"/>
      <x:c r="N1302" s="375">
        <x:v>20000</x:v>
      </x:c>
      <x:c r="O1302" s="375"/>
      <x:c r="P1302" s="375"/>
      <x:c r="Q1302" s="375"/>
      <x:c r="R1302" s="375">
        <x:v>20000</x:v>
      </x:c>
      <x:c r="S1302" s="375"/>
      <x:c r="T1302" s="240"/>
    </x:row>
    <x:row r="1303" spans="1:20" ht="60" hidden="1" customHeight="1">
      <x:c r="A1303" s="1003" t="s">
        <x:v>16</x:v>
      </x:c>
      <x:c r="B1303" s="979" t="s">
        <x:v>42</x:v>
      </x:c>
      <x:c r="C1303" s="264" t="s">
        <x:v>2720</x:v>
      </x:c>
      <x:c r="D1303" s="694">
        <x:f>SUM(D$1305:D$1306)</x:f>
        <x:v>46936.599999999999</x:v>
      </x:c>
      <x:c r="E1303" s="378"/>
      <x:c r="F1303" s="378"/>
      <x:c r="G1303" s="378"/>
      <x:c r="H1303" s="378"/>
      <x:c r="I1303" s="378"/>
      <x:c r="J1303" s="378"/>
      <x:c r="K1303" s="694">
        <x:f>SUM(K$1305:K$1306)</x:f>
        <x:v>241</x:v>
      </x:c>
      <x:c r="L1303" s="694">
        <x:f t="shared" ref="L1303:S1303" si="171">SUM(L$1305:L$1306)</x:f>
        <x:v>41238.599999999999</x:v>
      </x:c>
      <x:c r="M1303" s="694">
        <x:f t="shared" si="171"/>
        <x:v>5457</x:v>
      </x:c>
      <x:c r="N1303" s="694">
        <x:f t="shared" si="171"/>
        <x:v>35750</x:v>
      </x:c>
      <x:c r="O1303" s="694">
        <x:f t="shared" si="171"/>
        <x:v>11186.6</x:v>
      </x:c>
      <x:c r="P1303" s="694">
        <x:f t="shared" si="171"/>
        <x:v>0</x:v>
      </x:c>
      <x:c r="Q1303" s="694">
        <x:f t="shared" si="171"/>
        <x:v>11186.6</x:v>
      </x:c>
      <x:c r="R1303" s="694">
        <x:f t="shared" si="171"/>
        <x:v>35750</x:v>
      </x:c>
      <x:c r="S1303" s="694">
        <x:f t="shared" si="171"/>
        <x:v>11186.6</x:v>
      </x:c>
      <x:c r="T1303" s="670"/>
    </x:row>
    <x:row r="1304" spans="1:20" ht="60" hidden="1" customHeight="1">
      <x:c r="A1304" s="1004"/>
      <x:c r="B1304" s="980"/>
      <x:c r="C1304" s="264" t="s">
        <x:v>1516</x:v>
      </x:c>
      <x:c r="D1304" s="379">
        <x:f>COUNTA(D$1305:D$1306)</x:f>
        <x:v>2</x:v>
      </x:c>
      <x:c r="E1304" s="379"/>
      <x:c r="F1304" s="379"/>
      <x:c r="G1304" s="379"/>
      <x:c r="H1304" s="379"/>
      <x:c r="I1304" s="379"/>
      <x:c r="J1304" s="379"/>
      <x:c r="K1304" s="379"/>
      <x:c r="L1304" s="379"/>
      <x:c r="M1304" s="379"/>
      <x:c r="N1304" s="379">
        <x:f>COUNTA(N$1305:N$1306)-1</x:f>
        <x:v>0</x:v>
      </x:c>
      <x:c r="O1304" s="379">
        <x:f>COUNTA(O$1305:O$1306)</x:f>
        <x:v>2</x:v>
      </x:c>
      <x:c r="P1304" s="379">
        <x:f t="shared" ref="P1304:R1304" si="172">COUNTA(P$1305:P$1306)</x:f>
        <x:v>0</x:v>
      </x:c>
      <x:c r="Q1304" s="379">
        <x:f t="shared" si="172"/>
        <x:v>2</x:v>
      </x:c>
      <x:c r="R1304" s="379">
        <x:f t="shared" si="172"/>
        <x:v>1</x:v>
      </x:c>
      <x:c r="S1304" s="379">
        <x:f>COUNTA(S$1305:S$1306)-1</x:f>
        <x:v>1</x:v>
      </x:c>
      <x:c r="T1304" s="671"/>
    </x:row>
    <x:row r="1305" spans="1:20" s="273" customFormat="1" hidden="1" customHeight="1">
      <x:c r="A1305" s="599" t="s">
        <x:v>16</x:v>
      </x:c>
      <x:c r="B1305" s="363" t="s">
        <x:v>649</x:v>
      </x:c>
      <x:c r="C1305" s="380" t="s">
        <x:v>4411</x:v>
      </x:c>
      <x:c r="D1305" s="269">
        <x:f>IF(SUM(K1305:M1305)=SUM(N1305:O1305),SUM(K1305:M1305),"오답")</x:f>
        <x:v>42387.599999999999</x:v>
      </x:c>
      <x:c r="E1305" s="381" t="s">
        <x:v>4963</x:v>
      </x:c>
      <x:c r="F1305" s="381" t="s">
        <x:v>3553</x:v>
      </x:c>
      <x:c r="G1305" s="381" t="s">
        <x:v>3551</x:v>
      </x:c>
      <x:c r="H1305" s="381" t="s">
        <x:v>4567</x:v>
      </x:c>
      <x:c r="I1305" s="382" t="s">
        <x:v>6028</x:v>
      </x:c>
      <x:c r="J1305" s="381" t="s">
        <x:v>1302</x:v>
      </x:c>
      <x:c r="K1305" s="375">
        <x:v>241</x:v>
      </x:c>
      <x:c r="L1305" s="375">
        <x:v>37307.599999999999</x:v>
      </x:c>
      <x:c r="M1305" s="375">
        <x:v>4839</x:v>
      </x:c>
      <x:c r="N1305" s="375">
        <x:v>35750</x:v>
      </x:c>
      <x:c r="O1305" s="375">
        <x:v>6637.6000000000004</x:v>
      </x:c>
      <x:c r="P1305" s="375"/>
      <x:c r="Q1305" s="375">
        <x:v>6637.6000000000004</x:v>
      </x:c>
      <x:c r="R1305" s="375">
        <x:v>35750</x:v>
      </x:c>
      <x:c r="S1305" s="375">
        <x:v>6637.6000000000004</x:v>
      </x:c>
      <x:c r="T1305" s="239" t="s">
        <x:v>313</x:v>
      </x:c>
    </x:row>
    <x:row r="1306" spans="1:20" s="273" customFormat="1" hidden="1" customHeight="1">
      <x:c r="A1306" s="599" t="s">
        <x:v>16</x:v>
      </x:c>
      <x:c r="B1306" s="363" t="s">
        <x:v>2566</x:v>
      </x:c>
      <x:c r="C1306" s="380" t="s">
        <x:v>3512</x:v>
      </x:c>
      <x:c r="D1306" s="269">
        <x:f>IF(SUM(K1306:M1306)=SUM(N1306:O1306),SUM(K1306:M1306),"오답")</x:f>
        <x:v>4549</x:v>
      </x:c>
      <x:c r="E1306" s="381" t="s">
        <x:v>1325</x:v>
      </x:c>
      <x:c r="F1306" s="381" t="s">
        <x:v>5668</x:v>
      </x:c>
      <x:c r="G1306" s="381" t="s">
        <x:v>4623</x:v>
      </x:c>
      <x:c r="H1306" s="381"/>
      <x:c r="I1306" s="381"/>
      <x:c r="J1306" s="381" t="s">
        <x:v>4623</x:v>
      </x:c>
      <x:c r="K1306" s="381"/>
      <x:c r="L1306" s="375">
        <x:v>3931</x:v>
      </x:c>
      <x:c r="M1306" s="375">
        <x:f>9306-8688</x:f>
        <x:v>618</x:v>
      </x:c>
      <x:c r="N1306" s="375"/>
      <x:c r="O1306" s="375">
        <x:v>4549</x:v>
      </x:c>
      <x:c r="P1306" s="375"/>
      <x:c r="Q1306" s="375">
        <x:v>4549</x:v>
      </x:c>
      <x:c r="R1306" s="375"/>
      <x:c r="S1306" s="375">
        <x:v>4549</x:v>
      </x:c>
      <x:c r="T1306" s="239" t="s">
        <x:v>7026</x:v>
      </x:c>
    </x:row>
    <x:row r="1307" spans="1:20" ht="60" hidden="1" customHeight="1">
      <x:c r="A1307" s="1003" t="s">
        <x:v>30</x:v>
      </x:c>
      <x:c r="B1307" s="979" t="s">
        <x:v>42</x:v>
      </x:c>
      <x:c r="C1307" s="264" t="s">
        <x:v>2720</x:v>
      </x:c>
      <x:c r="D1307" s="694">
        <x:f>SUM(D1309:D1309)</x:f>
        <x:v>50977.400000000001</x:v>
      </x:c>
      <x:c r="E1307" s="378"/>
      <x:c r="F1307" s="378"/>
      <x:c r="G1307" s="378"/>
      <x:c r="H1307" s="378"/>
      <x:c r="I1307" s="378"/>
      <x:c r="J1307" s="378"/>
      <x:c r="K1307" s="694">
        <x:f t="shared" ref="K1307:M1307" si="173">SUM(K1309:K1309)</x:f>
        <x:v>0</x:v>
      </x:c>
      <x:c r="L1307" s="694">
        <x:f t="shared" si="173"/>
        <x:v>50977.400000000001</x:v>
      </x:c>
      <x:c r="M1307" s="694">
        <x:f t="shared" si="173"/>
        <x:v>0</x:v>
      </x:c>
      <x:c r="N1307" s="694">
        <x:f t="shared" ref="N1307:S1307" si="174">SUM(N1309:N1309)</x:f>
        <x:v>50977.400000000001</x:v>
      </x:c>
      <x:c r="O1307" s="694">
        <x:f t="shared" si="174"/>
        <x:v>0</x:v>
      </x:c>
      <x:c r="P1307" s="694">
        <x:f t="shared" si="174"/>
        <x:v>0</x:v>
      </x:c>
      <x:c r="Q1307" s="694">
        <x:f t="shared" si="174"/>
        <x:v>0</x:v>
      </x:c>
      <x:c r="R1307" s="694">
        <x:f t="shared" si="174"/>
        <x:v>50977.400000000001</x:v>
      </x:c>
      <x:c r="S1307" s="694">
        <x:f t="shared" si="174"/>
        <x:v>0</x:v>
      </x:c>
      <x:c r="T1307" s="670"/>
    </x:row>
    <x:row r="1308" spans="1:20" ht="60" hidden="1" customHeight="1">
      <x:c r="A1308" s="1004"/>
      <x:c r="B1308" s="980"/>
      <x:c r="C1308" s="264" t="s">
        <x:v>1516</x:v>
      </x:c>
      <x:c r="D1308" s="379">
        <x:f>COUNTA(D1309:D1309)</x:f>
        <x:v>1</x:v>
      </x:c>
      <x:c r="E1308" s="379"/>
      <x:c r="F1308" s="379"/>
      <x:c r="G1308" s="379"/>
      <x:c r="H1308" s="379"/>
      <x:c r="I1308" s="379"/>
      <x:c r="J1308" s="379"/>
      <x:c r="K1308" s="379"/>
      <x:c r="L1308" s="379"/>
      <x:c r="M1308" s="379"/>
      <x:c r="N1308" s="379">
        <x:f t="shared" ref="N1308:S1308" si="175">COUNTA(N1309:N1309)</x:f>
        <x:v>1</x:v>
      </x:c>
      <x:c r="O1308" s="379">
        <x:f t="shared" si="175"/>
        <x:v>0</x:v>
      </x:c>
      <x:c r="P1308" s="379">
        <x:f t="shared" si="175"/>
        <x:v>0</x:v>
      </x:c>
      <x:c r="Q1308" s="379">
        <x:f t="shared" si="175"/>
        <x:v>0</x:v>
      </x:c>
      <x:c r="R1308" s="379">
        <x:f t="shared" si="175"/>
        <x:v>1</x:v>
      </x:c>
      <x:c r="S1308" s="379">
        <x:f t="shared" si="175"/>
        <x:v>0</x:v>
      </x:c>
      <x:c r="T1308" s="671"/>
    </x:row>
    <x:row r="1309" spans="1:20" s="273" customFormat="1" hidden="1" customHeight="1">
      <x:c r="A1309" s="599" t="s">
        <x:v>30</x:v>
      </x:c>
      <x:c r="B1309" s="363" t="s">
        <x:v>2534</x:v>
      </x:c>
      <x:c r="C1309" s="364" t="s">
        <x:v>7271</x:v>
      </x:c>
      <x:c r="D1309" s="269">
        <x:f>IF(SUM(K1309:M1309)=SUM(N1309:O1309),SUM(K1309:M1309),"오답")</x:f>
        <x:v>50977.400000000001</x:v>
      </x:c>
      <x:c r="E1309" s="317" t="s">
        <x:v>7278</x:v>
      </x:c>
      <x:c r="F1309" s="351" t="s">
        <x:v>2</x:v>
      </x:c>
      <x:c r="G1309" s="351"/>
      <x:c r="H1309" s="351"/>
      <x:c r="I1309" s="351"/>
      <x:c r="J1309" s="351" t="s">
        <x:v>1052</x:v>
      </x:c>
      <x:c r="K1309" s="351"/>
      <x:c r="L1309" s="375">
        <x:v>50977.400000000001</x:v>
      </x:c>
      <x:c r="M1309" s="375"/>
      <x:c r="N1309" s="375">
        <x:v>50977.400000000001</x:v>
      </x:c>
      <x:c r="O1309" s="375"/>
      <x:c r="P1309" s="375"/>
      <x:c r="Q1309" s="375"/>
      <x:c r="R1309" s="375">
        <x:v>50977.400000000001</x:v>
      </x:c>
      <x:c r="S1309" s="375"/>
      <x:c r="T1309" s="239" t="s">
        <x:v>6137</x:v>
      </x:c>
    </x:row>
    <x:row r="1310" spans="1:20" ht="60" hidden="1" customHeight="1">
      <x:c r="A1310" s="1003" t="s">
        <x:v>25</x:v>
      </x:c>
      <x:c r="B1310" s="979" t="s">
        <x:v>42</x:v>
      </x:c>
      <x:c r="C1310" s="264" t="s">
        <x:v>2720</x:v>
      </x:c>
      <x:c r="D1310" s="694">
        <x:f>SUM(D$1312:D$1315)</x:f>
        <x:v>97010</x:v>
      </x:c>
      <x:c r="E1310" s="378"/>
      <x:c r="F1310" s="378"/>
      <x:c r="G1310" s="378"/>
      <x:c r="H1310" s="378"/>
      <x:c r="I1310" s="378"/>
      <x:c r="J1310" s="378"/>
      <x:c r="K1310" s="694">
        <x:f>SUM(K$1312:K$1315)</x:f>
        <x:v>0</x:v>
      </x:c>
      <x:c r="L1310" s="694">
        <x:f>SUM(L$1312:L$1315)</x:f>
        <x:v>10008</x:v>
      </x:c>
      <x:c r="M1310" s="694">
        <x:f>SUM(M$1312:M$1315)</x:f>
        <x:v>87002</x:v>
      </x:c>
      <x:c r="N1310" s="694">
        <x:f>SUM(N$1312:N$1315)</x:f>
        <x:v>97010</x:v>
      </x:c>
      <x:c r="O1310" s="694">
        <x:f t="shared" ref="O1310:S1310" si="176">SUM(O$1312:O$1315)</x:f>
        <x:v>0</x:v>
      </x:c>
      <x:c r="P1310" s="694">
        <x:f t="shared" si="176"/>
        <x:v>0</x:v>
      </x:c>
      <x:c r="Q1310" s="694">
        <x:f t="shared" si="176"/>
        <x:v>0</x:v>
      </x:c>
      <x:c r="R1310" s="694">
        <x:f t="shared" si="176"/>
        <x:v>97010</x:v>
      </x:c>
      <x:c r="S1310" s="694">
        <x:f t="shared" si="176"/>
        <x:v>0</x:v>
      </x:c>
      <x:c r="T1310" s="670"/>
    </x:row>
    <x:row r="1311" spans="1:20" ht="60" hidden="1" customHeight="1">
      <x:c r="A1311" s="1004"/>
      <x:c r="B1311" s="980"/>
      <x:c r="C1311" s="264" t="s">
        <x:v>1516</x:v>
      </x:c>
      <x:c r="D1311" s="379">
        <x:f>COUNTA(D$1312:D$1315)</x:f>
        <x:v>4</x:v>
      </x:c>
      <x:c r="E1311" s="379"/>
      <x:c r="F1311" s="379"/>
      <x:c r="G1311" s="379"/>
      <x:c r="H1311" s="379"/>
      <x:c r="I1311" s="379"/>
      <x:c r="J1311" s="379"/>
      <x:c r="K1311" s="379"/>
      <x:c r="L1311" s="379"/>
      <x:c r="M1311" s="379"/>
      <x:c r="N1311" s="379">
        <x:f>COUNTA(N$1312:N$1315)</x:f>
        <x:v>4</x:v>
      </x:c>
      <x:c r="O1311" s="379">
        <x:f t="shared" ref="O1311:S1311" si="177">COUNTA(O$1312:O$1315)</x:f>
        <x:v>0</x:v>
      </x:c>
      <x:c r="P1311" s="379">
        <x:f t="shared" si="177"/>
        <x:v>0</x:v>
      </x:c>
      <x:c r="Q1311" s="379">
        <x:f t="shared" si="177"/>
        <x:v>0</x:v>
      </x:c>
      <x:c r="R1311" s="379">
        <x:f t="shared" si="177"/>
        <x:v>4</x:v>
      </x:c>
      <x:c r="S1311" s="379">
        <x:f t="shared" si="177"/>
        <x:v>0</x:v>
      </x:c>
      <x:c r="T1311" s="671"/>
    </x:row>
    <x:row r="1312" spans="1:20" s="273" customFormat="1" hidden="1" customHeight="1">
      <x:c r="A1312" s="874" t="s">
        <x:v>25</x:v>
      </x:c>
      <x:c r="B1312" s="875" t="s">
        <x:v>3043</x:v>
      </x:c>
      <x:c r="C1312" s="876" t="s">
        <x:v>4434</x:v>
      </x:c>
      <x:c r="D1312" s="863">
        <x:f>IF(SUM(K1312:M1312)=SUM(N1312:N1312),SUM(K1312:M1312),"오답")</x:f>
        <x:v>45895</x:v>
      </x:c>
      <x:c r="E1312" s="877" t="s">
        <x:v>4010</x:v>
      </x:c>
      <x:c r="F1312" s="877" t="s">
        <x:v>5324</x:v>
      </x:c>
      <x:c r="G1312" s="877" t="s">
        <x:v>1125</x:v>
      </x:c>
      <x:c r="H1312" s="877" t="s">
        <x:v>1089</x:v>
      </x:c>
      <x:c r="I1312" s="878" t="s">
        <x:v>602</x:v>
      </x:c>
      <x:c r="J1312" s="877" t="s">
        <x:v>1125</x:v>
      </x:c>
      <x:c r="K1312" s="877"/>
      <x:c r="L1312" s="879"/>
      <x:c r="M1312" s="879">
        <x:v>45895</x:v>
      </x:c>
      <x:c r="N1312" s="879">
        <x:v>45895</x:v>
      </x:c>
      <x:c r="O1312" s="867"/>
      <x:c r="P1312" s="879"/>
      <x:c r="Q1312" s="879"/>
      <x:c r="R1312" s="879">
        <x:v>45895</x:v>
      </x:c>
      <x:c r="S1312" s="879"/>
      <x:c r="T1312" s="880"/>
    </x:row>
    <x:row r="1313" spans="1:20" s="273" customFormat="1" hidden="1" customHeight="1">
      <x:c r="A1313" s="599" t="s">
        <x:v>25</x:v>
      </x:c>
      <x:c r="B1313" s="363" t="s">
        <x:v>2998</x:v>
      </x:c>
      <x:c r="C1313" s="364" t="s">
        <x:v>4042</x:v>
      </x:c>
      <x:c r="D1313" s="269">
        <x:f>IF(SUM(K1313:M1313)=SUM(N1313:O1313),SUM(K1313:M1313),"오답")</x:f>
        <x:v>10008</x:v>
      </x:c>
      <x:c r="E1313" s="351" t="s">
        <x:v>4788</x:v>
      </x:c>
      <x:c r="F1313" s="351" t="s">
        <x:v>4391</x:v>
      </x:c>
      <x:c r="G1313" s="351" t="s">
        <x:v>4788</x:v>
      </x:c>
      <x:c r="H1313" s="351" t="s">
        <x:v>4788</x:v>
      </x:c>
      <x:c r="I1313" s="351" t="s">
        <x:v>6125</x:v>
      </x:c>
      <x:c r="J1313" s="351" t="s">
        <x:v>4788</x:v>
      </x:c>
      <x:c r="K1313" s="351"/>
      <x:c r="L1313" s="375">
        <x:v>10008</x:v>
      </x:c>
      <x:c r="M1313" s="375"/>
      <x:c r="N1313" s="375">
        <x:v>10008</x:v>
      </x:c>
      <x:c r="O1313" s="375"/>
      <x:c r="P1313" s="375"/>
      <x:c r="Q1313" s="375"/>
      <x:c r="R1313" s="375">
        <x:v>10008</x:v>
      </x:c>
      <x:c r="S1313" s="375"/>
      <x:c r="T1313" s="239" t="s">
        <x:v>952</x:v>
      </x:c>
    </x:row>
    <x:row r="1314" spans="1:20" s="273" customFormat="1" hidden="1" customHeight="1">
      <x:c r="A1314" s="599" t="s">
        <x:v>25</x:v>
      </x:c>
      <x:c r="B1314" s="363" t="s">
        <x:v>3032</x:v>
      </x:c>
      <x:c r="C1314" s="604" t="s">
        <x:v>4947</x:v>
      </x:c>
      <x:c r="D1314" s="269">
        <x:f t="shared" ref="D1314:D1315" si="178">IF(SUM(K1314:M1314)=SUM(N1314:O1314),SUM(K1314:M1314),"오답")</x:f>
        <x:v>22280</x:v>
      </x:c>
      <x:c r="E1314" s="605" t="s">
        <x:v>7520</x:v>
      </x:c>
      <x:c r="F1314" s="605" t="s">
        <x:v>5483</x:v>
      </x:c>
      <x:c r="G1314" s="351"/>
      <x:c r="H1314" s="351"/>
      <x:c r="I1314" s="606" t="s">
        <x:v>6030</x:v>
      </x:c>
      <x:c r="J1314" s="605" t="s">
        <x:v>3501</x:v>
      </x:c>
      <x:c r="K1314" s="351"/>
      <x:c r="L1314" s="375"/>
      <x:c r="M1314" s="607">
        <x:v>22280</x:v>
      </x:c>
      <x:c r="N1314" s="607">
        <x:v>22280</x:v>
      </x:c>
      <x:c r="O1314" s="375"/>
      <x:c r="P1314" s="375"/>
      <x:c r="Q1314" s="375"/>
      <x:c r="R1314" s="607">
        <x:v>22280</x:v>
      </x:c>
      <x:c r="S1314" s="375"/>
      <x:c r="T1314" s="364"/>
    </x:row>
    <x:row r="1315" spans="1:20" s="273" customFormat="1" hidden="1" customHeight="1">
      <x:c r="A1315" s="599" t="s">
        <x:v>25</x:v>
      </x:c>
      <x:c r="B1315" s="363" t="s">
        <x:v>3020</x:v>
      </x:c>
      <x:c r="C1315" s="604" t="s">
        <x:v>3563</x:v>
      </x:c>
      <x:c r="D1315" s="269">
        <x:f t="shared" si="178"/>
        <x:v>18827</x:v>
      </x:c>
      <x:c r="E1315" s="605" t="s">
        <x:v>3487</x:v>
      </x:c>
      <x:c r="F1315" s="605" t="s">
        <x:v>4570</x:v>
      </x:c>
      <x:c r="G1315" s="351"/>
      <x:c r="H1315" s="351" t="s">
        <x:v>3595</x:v>
      </x:c>
      <x:c r="I1315" s="382" t="s">
        <x:v>6039</x:v>
      </x:c>
      <x:c r="J1315" s="605" t="s">
        <x:v>4961</x:v>
      </x:c>
      <x:c r="K1315" s="351"/>
      <x:c r="L1315" s="375"/>
      <x:c r="M1315" s="607">
        <x:v>18827</x:v>
      </x:c>
      <x:c r="N1315" s="607">
        <x:v>18827</x:v>
      </x:c>
      <x:c r="O1315" s="375"/>
      <x:c r="P1315" s="375"/>
      <x:c r="Q1315" s="375"/>
      <x:c r="R1315" s="607">
        <x:v>18827</x:v>
      </x:c>
      <x:c r="S1315" s="375"/>
      <x:c r="T1315" s="364"/>
    </x:row>
    <x:row r="1316" spans="1:20" ht="60" hidden="1" customHeight="1">
      <x:c r="A1316" s="1003" t="s">
        <x:v>38</x:v>
      </x:c>
      <x:c r="B1316" s="979" t="s">
        <x:v>42</x:v>
      </x:c>
      <x:c r="C1316" s="264" t="s">
        <x:v>2720</x:v>
      </x:c>
      <x:c r="D1316" s="694">
        <x:f>SUM(D$1318:D$1322)</x:f>
        <x:v>94970.199999999997</x:v>
      </x:c>
      <x:c r="E1316" s="378"/>
      <x:c r="F1316" s="378"/>
      <x:c r="G1316" s="378"/>
      <x:c r="H1316" s="378"/>
      <x:c r="I1316" s="378"/>
      <x:c r="J1316" s="378"/>
      <x:c r="K1316" s="694">
        <x:f t="shared" ref="K1316:S1316" si="179">SUM(K$1318:K$1322)</x:f>
        <x:v>0</x:v>
      </x:c>
      <x:c r="L1316" s="694">
        <x:f t="shared" si="179"/>
        <x:v>61276.199999999997</x:v>
      </x:c>
      <x:c r="M1316" s="694">
        <x:f t="shared" si="179"/>
        <x:v>33694</x:v>
      </x:c>
      <x:c r="N1316" s="694">
        <x:f t="shared" si="179"/>
        <x:v>94970.199999999997</x:v>
      </x:c>
      <x:c r="O1316" s="694">
        <x:f t="shared" si="179"/>
        <x:v>0</x:v>
      </x:c>
      <x:c r="P1316" s="694">
        <x:f t="shared" si="179"/>
        <x:v>0</x:v>
      </x:c>
      <x:c r="Q1316" s="694">
        <x:f t="shared" si="179"/>
        <x:v>0</x:v>
      </x:c>
      <x:c r="R1316" s="694">
        <x:f t="shared" si="179"/>
        <x:v>94970.199999999997</x:v>
      </x:c>
      <x:c r="S1316" s="694">
        <x:f t="shared" si="179"/>
        <x:v>0</x:v>
      </x:c>
      <x:c r="T1316" s="670"/>
    </x:row>
    <x:row r="1317" spans="1:20" ht="60" hidden="1" customHeight="1">
      <x:c r="A1317" s="1004"/>
      <x:c r="B1317" s="980"/>
      <x:c r="C1317" s="264" t="s">
        <x:v>1516</x:v>
      </x:c>
      <x:c r="D1317" s="379">
        <x:f>COUNTA(D$1318:D$1322)</x:f>
        <x:v>5</x:v>
      </x:c>
      <x:c r="E1317" s="379"/>
      <x:c r="F1317" s="379"/>
      <x:c r="G1317" s="379"/>
      <x:c r="H1317" s="379"/>
      <x:c r="I1317" s="379"/>
      <x:c r="J1317" s="379"/>
      <x:c r="K1317" s="379"/>
      <x:c r="L1317" s="379"/>
      <x:c r="M1317" s="379"/>
      <x:c r="N1317" s="379">
        <x:f t="shared" ref="N1317:S1317" si="180">COUNTA(N$1318:N$1322)</x:f>
        <x:v>5</x:v>
      </x:c>
      <x:c r="O1317" s="379">
        <x:f t="shared" si="180"/>
        <x:v>0</x:v>
      </x:c>
      <x:c r="P1317" s="379">
        <x:f t="shared" si="180"/>
        <x:v>0</x:v>
      </x:c>
      <x:c r="Q1317" s="379">
        <x:f t="shared" si="180"/>
        <x:v>0</x:v>
      </x:c>
      <x:c r="R1317" s="379">
        <x:f t="shared" si="180"/>
        <x:v>5</x:v>
      </x:c>
      <x:c r="S1317" s="379">
        <x:f t="shared" si="180"/>
        <x:v>0</x:v>
      </x:c>
      <x:c r="T1317" s="671"/>
    </x:row>
    <x:row r="1318" spans="1:20" s="273" customFormat="1" hidden="1" customHeight="1">
      <x:c r="A1318" s="599" t="s">
        <x:v>38</x:v>
      </x:c>
      <x:c r="B1318" s="363" t="s">
        <x:v>1509</x:v>
      </x:c>
      <x:c r="C1318" s="364" t="s">
        <x:v>7290</x:v>
      </x:c>
      <x:c r="D1318" s="269">
        <x:f>IF(SUM(K1318:M1318)=SUM(N1318:O1318),SUM(K1318:M1318),"오답")</x:f>
        <x:v>19052.400000000001</x:v>
      </x:c>
      <x:c r="E1318" s="317" t="s">
        <x:v>7278</x:v>
      </x:c>
      <x:c r="F1318" s="317" t="s">
        <x:v>3229</x:v>
      </x:c>
      <x:c r="G1318" s="317" t="s">
        <x:v>7278</x:v>
      </x:c>
      <x:c r="H1318" s="317" t="s">
        <x:v>7278</x:v>
      </x:c>
      <x:c r="I1318" s="317"/>
      <x:c r="J1318" s="351"/>
      <x:c r="K1318" s="351"/>
      <x:c r="L1318" s="383">
        <x:v>19052.400000000001</x:v>
      </x:c>
      <x:c r="M1318" s="383"/>
      <x:c r="N1318" s="383">
        <x:v>19052.400000000001</x:v>
      </x:c>
      <x:c r="O1318" s="383"/>
      <x:c r="P1318" s="383"/>
      <x:c r="Q1318" s="383"/>
      <x:c r="R1318" s="383">
        <x:v>19052.400000000001</x:v>
      </x:c>
      <x:c r="S1318" s="383"/>
      <x:c r="T1318" s="239" t="s">
        <x:v>6137</x:v>
      </x:c>
    </x:row>
    <x:row r="1319" spans="1:20" s="273" customFormat="1" hidden="1" customHeight="1">
      <x:c r="A1319" s="599" t="s">
        <x:v>38</x:v>
      </x:c>
      <x:c r="B1319" s="363" t="s">
        <x:v>2725</x:v>
      </x:c>
      <x:c r="C1319" s="364" t="s">
        <x:v>6445</x:v>
      </x:c>
      <x:c r="D1319" s="269">
        <x:f>IF(SUM(K1319:M1319)=SUM(N1319:O1319),SUM(K1319:M1319),"오답")</x:f>
        <x:v>10200</x:v>
      </x:c>
      <x:c r="E1319" s="317" t="s">
        <x:v>223</x:v>
      </x:c>
      <x:c r="F1319" s="317"/>
      <x:c r="G1319" s="351" t="s">
        <x:v>238</x:v>
      </x:c>
      <x:c r="H1319" s="317" t="s">
        <x:v>5839</x:v>
      </x:c>
      <x:c r="I1319" s="321" t="s">
        <x:v>3011</x:v>
      </x:c>
      <x:c r="J1319" s="351" t="s">
        <x:v>238</x:v>
      </x:c>
      <x:c r="K1319" s="351"/>
      <x:c r="L1319" s="383">
        <x:v>10200</x:v>
      </x:c>
      <x:c r="M1319" s="383"/>
      <x:c r="N1319" s="383">
        <x:v>10200</x:v>
      </x:c>
      <x:c r="O1319" s="383"/>
      <x:c r="P1319" s="383"/>
      <x:c r="Q1319" s="608"/>
      <x:c r="R1319" s="383">
        <x:v>10200</x:v>
      </x:c>
      <x:c r="S1319" s="383"/>
      <x:c r="T1319" s="239"/>
    </x:row>
    <x:row r="1320" spans="1:20" s="273" customFormat="1" hidden="1" customHeight="1">
      <x:c r="A1320" s="599" t="s">
        <x:v>38</x:v>
      </x:c>
      <x:c r="B1320" s="363" t="s">
        <x:v>2526</x:v>
      </x:c>
      <x:c r="C1320" s="364" t="s">
        <x:v>7303</x:v>
      </x:c>
      <x:c r="D1320" s="269">
        <x:f>IF(SUM(K1320:M1320)=SUM(N1320:O1320),SUM(K1320:M1320),"오답")</x:f>
        <x:v>33694</x:v>
      </x:c>
      <x:c r="E1320" s="351" t="s">
        <x:v>122</x:v>
      </x:c>
      <x:c r="F1320" s="351" t="s">
        <x:v>7343</x:v>
      </x:c>
      <x:c r="G1320" s="351" t="s">
        <x:v>5986</x:v>
      </x:c>
      <x:c r="H1320" s="351" t="s">
        <x:v>5958</x:v>
      </x:c>
      <x:c r="I1320" s="351"/>
      <x:c r="J1320" s="351" t="s">
        <x:v>1056</x:v>
      </x:c>
      <x:c r="K1320" s="351"/>
      <x:c r="L1320" s="383"/>
      <x:c r="M1320" s="383">
        <x:v>33694</x:v>
      </x:c>
      <x:c r="N1320" s="383">
        <x:v>33694</x:v>
      </x:c>
      <x:c r="O1320" s="383"/>
      <x:c r="P1320" s="383"/>
      <x:c r="Q1320" s="383"/>
      <x:c r="R1320" s="383">
        <x:v>33694</x:v>
      </x:c>
      <x:c r="S1320" s="383"/>
      <x:c r="T1320" s="239" t="s">
        <x:v>6414</x:v>
      </x:c>
    </x:row>
    <x:row r="1321" spans="1:20" s="273" customFormat="1" hidden="1" customHeight="1">
      <x:c r="A1321" s="599" t="s">
        <x:v>38</x:v>
      </x:c>
      <x:c r="B1321" s="363" t="s">
        <x:v>2510</x:v>
      </x:c>
      <x:c r="C1321" s="364" t="s">
        <x:v>102</x:v>
      </x:c>
      <x:c r="D1321" s="269">
        <x:f>IF(SUM(K1321:M1321)=SUM(N1321:O1321),SUM(K1321:M1321),"오답")</x:f>
        <x:v>9106</x:v>
      </x:c>
      <x:c r="E1321" s="351" t="s">
        <x:v>1046</x:v>
      </x:c>
      <x:c r="F1321" s="351" t="s">
        <x:v>7357</x:v>
      </x:c>
      <x:c r="G1321" s="351" t="s">
        <x:v>4958</x:v>
      </x:c>
      <x:c r="H1321" s="351" t="s">
        <x:v>4945</x:v>
      </x:c>
      <x:c r="I1321" s="351"/>
      <x:c r="J1321" s="351" t="s">
        <x:v>136</x:v>
      </x:c>
      <x:c r="K1321" s="351"/>
      <x:c r="L1321" s="383">
        <x:v>9106</x:v>
      </x:c>
      <x:c r="M1321" s="383"/>
      <x:c r="N1321" s="383">
        <x:v>9106</x:v>
      </x:c>
      <x:c r="O1321" s="383"/>
      <x:c r="P1321" s="383"/>
      <x:c r="Q1321" s="383"/>
      <x:c r="R1321" s="383">
        <x:v>9106</x:v>
      </x:c>
      <x:c r="S1321" s="383"/>
      <x:c r="T1321" s="239"/>
    </x:row>
    <x:row r="1322" spans="1:20" s="273" customFormat="1" hidden="1" customHeight="1">
      <x:c r="A1322" s="599" t="s">
        <x:v>38</x:v>
      </x:c>
      <x:c r="B1322" s="363" t="s">
        <x:v>2556</x:v>
      </x:c>
      <x:c r="C1322" s="364" t="s">
        <x:v>7392</x:v>
      </x:c>
      <x:c r="D1322" s="269">
        <x:f>IF(SUM(K1322:M1322)=SUM(N1322:O1322),SUM(K1322:M1322),"오답")</x:f>
        <x:v>22917.799999999999</x:v>
      </x:c>
      <x:c r="E1322" s="351" t="s">
        <x:v>7380</x:v>
      </x:c>
      <x:c r="F1322" s="351" t="s">
        <x:v>0</x:v>
      </x:c>
      <x:c r="G1322" s="351" t="s">
        <x:v>7380</x:v>
      </x:c>
      <x:c r="H1322" s="351" t="s">
        <x:v>281</x:v>
      </x:c>
      <x:c r="I1322" s="382" t="s">
        <x:v>6725</x:v>
      </x:c>
      <x:c r="J1322" s="351" t="s">
        <x:v>255</x:v>
      </x:c>
      <x:c r="K1322" s="351"/>
      <x:c r="L1322" s="383">
        <x:v>22917.799999999999</x:v>
      </x:c>
      <x:c r="M1322" s="383"/>
      <x:c r="N1322" s="383">
        <x:v>22917.799999999999</x:v>
      </x:c>
      <x:c r="O1322" s="383"/>
      <x:c r="P1322" s="383"/>
      <x:c r="Q1322" s="608"/>
      <x:c r="R1322" s="383">
        <x:v>22917.799999999999</x:v>
      </x:c>
      <x:c r="S1322" s="383"/>
      <x:c r="T1322" s="239" t="s">
        <x:v>6419</x:v>
      </x:c>
    </x:row>
    <x:row r="1323" spans="1:20" ht="60" customHeight="1">
      <x:c r="A1323" s="1003" t="s">
        <x:v>41</x:v>
      </x:c>
      <x:c r="B1323" s="979" t="s">
        <x:v>42</x:v>
      </x:c>
      <x:c r="C1323" s="264" t="s">
        <x:v>2720</x:v>
      </x:c>
      <x:c r="D1323" s="694">
        <x:f>SUM(D1325:D1325)</x:f>
        <x:v>10000.5</x:v>
      </x:c>
      <x:c r="E1323" s="378"/>
      <x:c r="F1323" s="378"/>
      <x:c r="G1323" s="378"/>
      <x:c r="H1323" s="378"/>
      <x:c r="I1323" s="378"/>
      <x:c r="J1323" s="378"/>
      <x:c r="K1323" s="694">
        <x:f t="shared" ref="K1323:M1323" si="181">SUM(K1325:K1325)</x:f>
        <x:v>0</x:v>
      </x:c>
      <x:c r="L1323" s="694">
        <x:f t="shared" si="181"/>
        <x:v>10000.5</x:v>
      </x:c>
      <x:c r="M1323" s="694">
        <x:f t="shared" si="181"/>
        <x:v>0</x:v>
      </x:c>
      <x:c r="N1323" s="694">
        <x:f t="shared" ref="N1323:S1323" si="182">SUM(N1325:N1325)</x:f>
        <x:v>10000.5</x:v>
      </x:c>
      <x:c r="O1323" s="694">
        <x:f t="shared" si="182"/>
        <x:v>0</x:v>
      </x:c>
      <x:c r="P1323" s="694">
        <x:f t="shared" si="182"/>
        <x:v>0</x:v>
      </x:c>
      <x:c r="Q1323" s="694">
        <x:f t="shared" si="182"/>
        <x:v>0</x:v>
      </x:c>
      <x:c r="R1323" s="694">
        <x:f t="shared" si="182"/>
        <x:v>10000.5</x:v>
      </x:c>
      <x:c r="S1323" s="694">
        <x:f t="shared" si="182"/>
        <x:v>0</x:v>
      </x:c>
      <x:c r="T1323" s="670"/>
    </x:row>
    <x:row r="1324" spans="1:20" ht="60" customHeight="1">
      <x:c r="A1324" s="1004"/>
      <x:c r="B1324" s="980"/>
      <x:c r="C1324" s="264" t="s">
        <x:v>1516</x:v>
      </x:c>
      <x:c r="D1324" s="379">
        <x:f>COUNTA(D1325:D1325)</x:f>
        <x:v>1</x:v>
      </x:c>
      <x:c r="E1324" s="379"/>
      <x:c r="F1324" s="379"/>
      <x:c r="G1324" s="379"/>
      <x:c r="H1324" s="379"/>
      <x:c r="I1324" s="379"/>
      <x:c r="J1324" s="379"/>
      <x:c r="K1324" s="379"/>
      <x:c r="L1324" s="379"/>
      <x:c r="M1324" s="379"/>
      <x:c r="N1324" s="379">
        <x:f t="shared" ref="N1324:S1324" si="183">COUNTA(N1325:N1325)</x:f>
        <x:v>1</x:v>
      </x:c>
      <x:c r="O1324" s="379">
        <x:f t="shared" si="183"/>
        <x:v>0</x:v>
      </x:c>
      <x:c r="P1324" s="379">
        <x:f t="shared" si="183"/>
        <x:v>0</x:v>
      </x:c>
      <x:c r="Q1324" s="379">
        <x:f t="shared" si="183"/>
        <x:v>0</x:v>
      </x:c>
      <x:c r="R1324" s="379">
        <x:f t="shared" si="183"/>
        <x:v>1</x:v>
      </x:c>
      <x:c r="S1324" s="379">
        <x:f t="shared" si="183"/>
        <x:v>0</x:v>
      </x:c>
      <x:c r="T1324" s="671"/>
    </x:row>
    <x:row r="1325" spans="1:20" s="273" customFormat="1" customHeight="1">
      <x:c r="A1325" s="599" t="s">
        <x:v>41</x:v>
      </x:c>
      <x:c r="B1325" s="363" t="s">
        <x:v>6930</x:v>
      </x:c>
      <x:c r="C1325" s="364" t="s">
        <x:v>5830</x:v>
      </x:c>
      <x:c r="D1325" s="269">
        <x:f>IF(SUM(K1325:M1325)=SUM(N1325:O1325),SUM(K1325:M1325),"오답")</x:f>
        <x:v>10000.5</x:v>
      </x:c>
      <x:c r="E1325" s="351" t="s">
        <x:v>3417</x:v>
      </x:c>
      <x:c r="F1325" s="351" t="s">
        <x:v>3460</x:v>
      </x:c>
      <x:c r="G1325" s="351" t="s">
        <x:v>3417</x:v>
      </x:c>
      <x:c r="H1325" s="351" t="s">
        <x:v>3417</x:v>
      </x:c>
      <x:c r="I1325" s="382" t="s">
        <x:v>6717</x:v>
      </x:c>
      <x:c r="J1325" s="351" t="s">
        <x:v>3460</x:v>
      </x:c>
      <x:c r="K1325" s="351"/>
      <x:c r="L1325" s="384">
        <x:v>10000.5</x:v>
      </x:c>
      <x:c r="M1325" s="383"/>
      <x:c r="N1325" s="384">
        <x:v>10000.5</x:v>
      </x:c>
      <x:c r="O1325" s="383"/>
      <x:c r="P1325" s="383"/>
      <x:c r="Q1325" s="383"/>
      <x:c r="R1325" s="384">
        <x:v>10000.5</x:v>
      </x:c>
      <x:c r="S1325" s="383"/>
      <x:c r="T1325" s="239" t="s">
        <x:v>6317</x:v>
      </x:c>
    </x:row>
    <x:row r="1326" ht="69.950000000000003" customHeight="1"/>
    <x:row r="1327" spans="1:20" ht="69.950000000000003" customHeight="1">
      <x:c r="A1327" s="243" t="s">
        <x:v>6406</x:v>
      </x:c>
      <x:c r="B1327" s="356"/>
      <x:c r="C1327" s="357"/>
      <x:c r="D1327" s="358"/>
      <x:c r="E1327" s="385"/>
      <x:c r="F1327" s="385"/>
      <x:c r="G1327" s="385"/>
      <x:c r="H1327" s="385"/>
      <x:c r="I1327" s="385"/>
      <x:c r="J1327" s="359"/>
      <x:c r="K1327" s="359"/>
      <x:c r="L1327" s="360"/>
      <x:c r="M1327" s="360"/>
      <x:c r="N1327" s="360"/>
      <x:c r="O1327" s="360"/>
      <x:c r="P1327" s="360"/>
      <x:c r="Q1327" s="360"/>
      <x:c r="R1327" s="360"/>
      <x:c r="S1327" s="360"/>
      <x:c r="T1327" s="357"/>
    </x:row>
    <x:row r="1328" spans="1:20" ht="69.950000000000003" customHeight="1">
      <x:c r="A1328" s="990" t="s">
        <x:v>19</x:v>
      </x:c>
      <x:c r="B1328" s="991" t="s">
        <x:v>6760</x:v>
      </x:c>
      <x:c r="C1328" s="989" t="s">
        <x:v>6699</x:v>
      </x:c>
      <x:c r="D1328" s="992" t="s">
        <x:v>6764</x:v>
      </x:c>
      <x:c r="E1328" s="987" t="s">
        <x:v>6133</x:v>
      </x:c>
      <x:c r="F1328" s="987" t="s">
        <x:v>5227</x:v>
      </x:c>
      <x:c r="G1328" s="987" t="s">
        <x:v>1767</x:v>
      </x:c>
      <x:c r="H1328" s="987" t="s">
        <x:v>1786</x:v>
      </x:c>
      <x:c r="I1328" s="987" t="s">
        <x:v>6132</x:v>
      </x:c>
      <x:c r="J1328" s="989" t="s">
        <x:v>1783</x:v>
      </x:c>
      <x:c r="K1328" s="993" t="s">
        <x:v>5211</x:v>
      </x:c>
      <x:c r="L1328" s="995"/>
      <x:c r="M1328" s="994"/>
      <x:c r="N1328" s="993" t="s">
        <x:v>7469</x:v>
      </x:c>
      <x:c r="O1328" s="995"/>
      <x:c r="P1328" s="995"/>
      <x:c r="Q1328" s="994"/>
      <x:c r="R1328" s="993" t="s">
        <x:v>2724</x:v>
      </x:c>
      <x:c r="S1328" s="994"/>
      <x:c r="T1328" s="989" t="s">
        <x:v>651</x:v>
      </x:c>
    </x:row>
    <x:row r="1329" spans="1:20" ht="69.950000000000003" customHeight="1">
      <x:c r="A1329" s="990"/>
      <x:c r="B1329" s="991"/>
      <x:c r="C1329" s="989"/>
      <x:c r="D1329" s="992"/>
      <x:c r="E1329" s="988"/>
      <x:c r="F1329" s="988"/>
      <x:c r="G1329" s="988"/>
      <x:c r="H1329" s="988"/>
      <x:c r="I1329" s="988"/>
      <x:c r="J1329" s="975"/>
      <x:c r="K1329" s="664" t="s">
        <x:v>33</x:v>
      </x:c>
      <x:c r="L1329" s="331" t="s">
        <x:v>34</x:v>
      </x:c>
      <x:c r="M1329" s="331" t="s">
        <x:v>74</x:v>
      </x:c>
      <x:c r="N1329" s="331" t="s">
        <x:v>609</x:v>
      </x:c>
      <x:c r="O1329" s="331" t="s">
        <x:v>629</x:v>
      </x:c>
      <x:c r="P1329" s="331" t="s">
        <x:v>637</x:v>
      </x:c>
      <x:c r="Q1329" s="331" t="s">
        <x:v>685</x:v>
      </x:c>
      <x:c r="R1329" s="331" t="s">
        <x:v>607</x:v>
      </x:c>
      <x:c r="S1329" s="331" t="s">
        <x:v>78</x:v>
      </x:c>
      <x:c r="T1329" s="989"/>
    </x:row>
    <x:row r="1330" spans="1:20" s="273" customFormat="1" ht="69.950000000000003" customHeight="1">
      <x:c r="A1330" s="983"/>
      <x:c r="B1330" s="985" t="s">
        <x:v>63</x:v>
      </x:c>
      <x:c r="C1330" s="262" t="s">
        <x:v>2720</x:v>
      </x:c>
      <x:c r="D1330" s="475">
        <x:f>SUMIF($C$1332:$C$1344,"면   적",D$1332:D$1344)</x:f>
        <x:v>124212</x:v>
      </x:c>
      <x:c r="E1330" s="282"/>
      <x:c r="F1330" s="282"/>
      <x:c r="G1330" s="282"/>
      <x:c r="H1330" s="282"/>
      <x:c r="I1330" s="282"/>
      <x:c r="J1330" s="282"/>
      <x:c r="K1330" s="282">
        <x:f>SUMIF($C$1332:$C$1344,"면   적",K$1332:K$1344)</x:f>
        <x:v>25541</x:v>
      </x:c>
      <x:c r="L1330" s="282">
        <x:f t="shared" ref="L1330:S1330" si="184">SUMIF($C$1332:$C$1344,"면   적",L$1332:L$1344)</x:f>
        <x:v>15037</x:v>
      </x:c>
      <x:c r="M1330" s="282">
        <x:f t="shared" si="184"/>
        <x:v>83634</x:v>
      </x:c>
      <x:c r="N1330" s="475">
        <x:f t="shared" si="184"/>
        <x:v>9690</x:v>
      </x:c>
      <x:c r="O1330" s="475">
        <x:f t="shared" si="184"/>
        <x:v>111913</x:v>
      </x:c>
      <x:c r="P1330" s="475">
        <x:f t="shared" si="184"/>
        <x:v>61857</x:v>
      </x:c>
      <x:c r="Q1330" s="475">
        <x:f t="shared" si="184"/>
        <x:v>2609</x:v>
      </x:c>
      <x:c r="R1330" s="475">
        <x:f t="shared" si="184"/>
        <x:v>117339</x:v>
      </x:c>
      <x:c r="S1330" s="475">
        <x:f t="shared" si="184"/>
        <x:v>6873</x:v>
      </x:c>
      <x:c r="T1330" s="999"/>
    </x:row>
    <x:row r="1331" spans="1:20" s="273" customFormat="1" ht="69.950000000000003" customHeight="1">
      <x:c r="A1331" s="984"/>
      <x:c r="B1331" s="986"/>
      <x:c r="C1331" s="262" t="s">
        <x:v>1516</x:v>
      </x:c>
      <x:c r="D1331" s="476">
        <x:f>SUMIF($C$1332:$C$1344,"개   소",D$1332:D$1344)</x:f>
        <x:v>5</x:v>
      </x:c>
      <x:c r="E1331" s="282"/>
      <x:c r="F1331" s="282"/>
      <x:c r="G1331" s="282"/>
      <x:c r="H1331" s="282"/>
      <x:c r="I1331" s="282"/>
      <x:c r="J1331" s="282"/>
      <x:c r="K1331" s="282"/>
      <x:c r="L1331" s="282"/>
      <x:c r="M1331" s="282"/>
      <x:c r="N1331" s="476">
        <x:f>SUMIF($C$1332:$C$1344,"개   소",N$1332:N$1344)</x:f>
        <x:v>1</x:v>
      </x:c>
      <x:c r="O1331" s="476">
        <x:f t="shared" ref="O1331:S1331" si="185">SUMIF($C$1332:$C$1344,"개   소",O$1332:O$1344)</x:f>
        <x:v>4</x:v>
      </x:c>
      <x:c r="P1331" s="476">
        <x:f t="shared" si="185"/>
        <x:v>2</x:v>
      </x:c>
      <x:c r="Q1331" s="476">
        <x:f t="shared" si="185"/>
        <x:v>1</x:v>
      </x:c>
      <x:c r="R1331" s="476">
        <x:f t="shared" si="185"/>
        <x:v>4</x:v>
      </x:c>
      <x:c r="S1331" s="476">
        <x:f t="shared" si="185"/>
        <x:v>1</x:v>
      </x:c>
      <x:c r="T1331" s="1000"/>
    </x:row>
    <x:row r="1332" spans="1:20" s="273" customFormat="1" ht="69.950000000000003" hidden="1" customHeight="1">
      <x:c r="A1332" s="977" t="s">
        <x:v>6903</x:v>
      </x:c>
      <x:c r="B1332" s="979" t="s">
        <x:v>42</x:v>
      </x:c>
      <x:c r="C1332" s="264" t="s">
        <x:v>2720</x:v>
      </x:c>
      <x:c r="D1332" s="682">
        <x:f>SUM(D1334:D1334)</x:f>
        <x:v>45792</x:v>
      </x:c>
      <x:c r="E1332" s="361"/>
      <x:c r="F1332" s="361"/>
      <x:c r="G1332" s="361"/>
      <x:c r="H1332" s="361"/>
      <x:c r="I1332" s="361"/>
      <x:c r="J1332" s="361"/>
      <x:c r="K1332" s="682">
        <x:f t="shared" ref="K1332:M1332" si="186">SUM(K1334:K1334)</x:f>
        <x:v>23135</x:v>
      </x:c>
      <x:c r="L1332" s="682">
        <x:f t="shared" si="186"/>
        <x:v>880</x:v>
      </x:c>
      <x:c r="M1332" s="682">
        <x:f t="shared" si="186"/>
        <x:v>21777</x:v>
      </x:c>
      <x:c r="N1332" s="682">
        <x:f t="shared" ref="N1332:S1332" si="187">SUM(N1334:N1334)</x:f>
        <x:v>0</x:v>
      </x:c>
      <x:c r="O1332" s="682">
        <x:f t="shared" si="187"/>
        <x:v>45792</x:v>
      </x:c>
      <x:c r="P1332" s="682">
        <x:f t="shared" si="187"/>
        <x:v>0</x:v>
      </x:c>
      <x:c r="Q1332" s="682">
        <x:f t="shared" si="187"/>
        <x:v>0</x:v>
      </x:c>
      <x:c r="R1332" s="682">
        <x:f t="shared" si="187"/>
        <x:v>45792</x:v>
      </x:c>
      <x:c r="S1332" s="682">
        <x:f t="shared" si="187"/>
        <x:v>0</x:v>
      </x:c>
      <x:c r="T1332" s="1001"/>
    </x:row>
    <x:row r="1333" spans="1:20" s="273" customFormat="1" ht="69.950000000000003" hidden="1" customHeight="1">
      <x:c r="A1333" s="978"/>
      <x:c r="B1333" s="980"/>
      <x:c r="C1333" s="264" t="s">
        <x:v>1516</x:v>
      </x:c>
      <x:c r="D1333" s="362">
        <x:f>COUNTA(D1334:D1334)</x:f>
        <x:v>1</x:v>
      </x:c>
      <x:c r="E1333" s="362"/>
      <x:c r="F1333" s="362"/>
      <x:c r="G1333" s="362"/>
      <x:c r="H1333" s="362"/>
      <x:c r="I1333" s="362"/>
      <x:c r="J1333" s="362"/>
      <x:c r="K1333" s="362"/>
      <x:c r="L1333" s="362"/>
      <x:c r="M1333" s="362"/>
      <x:c r="N1333" s="362">
        <x:f t="shared" ref="N1333:S1333" si="188">COUNTA(N1334:N1334)</x:f>
        <x:v>0</x:v>
      </x:c>
      <x:c r="O1333" s="362">
        <x:f t="shared" si="188"/>
        <x:v>1</x:v>
      </x:c>
      <x:c r="P1333" s="362">
        <x:f t="shared" si="188"/>
        <x:v>0</x:v>
      </x:c>
      <x:c r="Q1333" s="362">
        <x:f t="shared" si="188"/>
        <x:v>0</x:v>
      </x:c>
      <x:c r="R1333" s="362">
        <x:f t="shared" si="188"/>
        <x:v>1</x:v>
      </x:c>
      <x:c r="S1333" s="362">
        <x:f t="shared" si="188"/>
        <x:v>0</x:v>
      </x:c>
      <x:c r="T1333" s="1002"/>
    </x:row>
    <x:row r="1334" spans="1:20" s="273" customFormat="1" hidden="1" customHeight="1">
      <x:c r="A1334" s="609" t="s">
        <x:v>6903</x:v>
      </x:c>
      <x:c r="B1334" s="295" t="s">
        <x:v>2543</x:v>
      </x:c>
      <x:c r="C1334" s="394" t="s">
        <x:v>227</x:v>
      </x:c>
      <x:c r="D1334" s="269">
        <x:f>IF(SUM(K1334:M1334)=SUM(N1334:O1334),SUM(K1334:M1334),"오답")</x:f>
        <x:v>45792</x:v>
      </x:c>
      <x:c r="E1334" s="664" t="s">
        <x:v>259</x:v>
      </x:c>
      <x:c r="F1334" s="610" t="s">
        <x:v>1222</x:v>
      </x:c>
      <x:c r="G1334" s="610" t="s">
        <x:v>540</x:v>
      </x:c>
      <x:c r="H1334" s="610" t="s">
        <x:v>1220</x:v>
      </x:c>
      <x:c r="I1334" s="610"/>
      <x:c r="J1334" s="610" t="s">
        <x:v>540</x:v>
      </x:c>
      <x:c r="K1334" s="513">
        <x:v>23135</x:v>
      </x:c>
      <x:c r="L1334" s="513">
        <x:v>880</x:v>
      </x:c>
      <x:c r="M1334" s="513">
        <x:v>21777</x:v>
      </x:c>
      <x:c r="N1334" s="513"/>
      <x:c r="O1334" s="513">
        <x:v>45792</x:v>
      </x:c>
      <x:c r="P1334" s="513"/>
      <x:c r="Q1334" s="513"/>
      <x:c r="R1334" s="513">
        <x:v>45792</x:v>
      </x:c>
      <x:c r="S1334" s="513"/>
      <x:c r="T1334" s="216"/>
    </x:row>
    <x:row r="1335" spans="1:20" ht="69.950000000000003" hidden="1" customHeight="1">
      <x:c r="A1335" s="977" t="s">
        <x:v>16</x:v>
      </x:c>
      <x:c r="B1335" s="979" t="s">
        <x:v>42</x:v>
      </x:c>
      <x:c r="C1335" s="264" t="s">
        <x:v>2720</x:v>
      </x:c>
      <x:c r="D1335" s="692">
        <x:f>SUM(D1337:D1337)</x:f>
        <x:v>4264</x:v>
      </x:c>
      <x:c r="E1335" s="366"/>
      <x:c r="F1335" s="366"/>
      <x:c r="G1335" s="366"/>
      <x:c r="H1335" s="366"/>
      <x:c r="I1335" s="366"/>
      <x:c r="J1335" s="366"/>
      <x:c r="K1335" s="692">
        <x:f t="shared" ref="K1335:M1335" si="189">SUM(K1337:K1337)</x:f>
        <x:v>0</x:v>
      </x:c>
      <x:c r="L1335" s="692">
        <x:f t="shared" si="189"/>
        <x:v>4264</x:v>
      </x:c>
      <x:c r="M1335" s="692">
        <x:f t="shared" si="189"/>
        <x:v>0</x:v>
      </x:c>
      <x:c r="N1335" s="692">
        <x:f t="shared" ref="N1335:S1335" si="190">SUM(N1337:N1337)</x:f>
        <x:v>0</x:v>
      </x:c>
      <x:c r="O1335" s="692">
        <x:f t="shared" si="190"/>
        <x:v>4264</x:v>
      </x:c>
      <x:c r="P1335" s="692">
        <x:f t="shared" si="190"/>
        <x:v>0</x:v>
      </x:c>
      <x:c r="Q1335" s="692">
        <x:f t="shared" si="190"/>
        <x:v>0</x:v>
      </x:c>
      <x:c r="R1335" s="692">
        <x:f t="shared" si="190"/>
        <x:v>0</x:v>
      </x:c>
      <x:c r="S1335" s="692">
        <x:f t="shared" si="190"/>
        <x:v>4264</x:v>
      </x:c>
      <x:c r="T1335" s="1001"/>
    </x:row>
    <x:row r="1336" spans="1:20" ht="69.950000000000003" hidden="1" customHeight="1">
      <x:c r="A1336" s="978"/>
      <x:c r="B1336" s="980"/>
      <x:c r="C1336" s="264" t="s">
        <x:v>1516</x:v>
      </x:c>
      <x:c r="D1336" s="367">
        <x:f>COUNTA(D1337:D1337)</x:f>
        <x:v>1</x:v>
      </x:c>
      <x:c r="E1336" s="367"/>
      <x:c r="F1336" s="367"/>
      <x:c r="G1336" s="367"/>
      <x:c r="H1336" s="367"/>
      <x:c r="I1336" s="367"/>
      <x:c r="J1336" s="367"/>
      <x:c r="K1336" s="367"/>
      <x:c r="L1336" s="367"/>
      <x:c r="M1336" s="367"/>
      <x:c r="N1336" s="367">
        <x:f t="shared" ref="N1336:S1336" si="191">COUNTA(N1337:N1337)</x:f>
        <x:v>0</x:v>
      </x:c>
      <x:c r="O1336" s="367">
        <x:f t="shared" si="191"/>
        <x:v>1</x:v>
      </x:c>
      <x:c r="P1336" s="367">
        <x:f t="shared" si="191"/>
        <x:v>0</x:v>
      </x:c>
      <x:c r="Q1336" s="367">
        <x:f t="shared" si="191"/>
        <x:v>0</x:v>
      </x:c>
      <x:c r="R1336" s="367">
        <x:f t="shared" si="191"/>
        <x:v>0</x:v>
      </x:c>
      <x:c r="S1336" s="367">
        <x:f t="shared" si="191"/>
        <x:v>1</x:v>
      </x:c>
      <x:c r="T1336" s="1002"/>
    </x:row>
    <x:row r="1337" spans="1:20" s="273" customFormat="1" hidden="1" customHeight="1">
      <x:c r="A1337" s="611" t="s">
        <x:v>16</x:v>
      </x:c>
      <x:c r="B1337" s="702" t="s">
        <x:v>7377</x:v>
      </x:c>
      <x:c r="C1337" s="364" t="s">
        <x:v>1059</x:v>
      </x:c>
      <x:c r="D1337" s="269">
        <x:f>IF(SUM(K1337:M1337)=SUM(N1337:O1337),SUM(K1337:M1337),"오답")</x:f>
        <x:v>4264</x:v>
      </x:c>
      <x:c r="E1337" s="386" t="s">
        <x:v>1307</x:v>
      </x:c>
      <x:c r="F1337" s="386" t="s">
        <x:v>4</x:v>
      </x:c>
      <x:c r="G1337" s="386"/>
      <x:c r="H1337" s="386"/>
      <x:c r="I1337" s="386"/>
      <x:c r="J1337" s="387"/>
      <x:c r="K1337" s="387"/>
      <x:c r="L1337" s="365">
        <x:v>4264</x:v>
      </x:c>
      <x:c r="M1337" s="388"/>
      <x:c r="N1337" s="388"/>
      <x:c r="O1337" s="365">
        <x:v>4264</x:v>
      </x:c>
      <x:c r="P1337" s="388"/>
      <x:c r="Q1337" s="365"/>
      <x:c r="R1337" s="388"/>
      <x:c r="S1337" s="365">
        <x:v>4264</x:v>
      </x:c>
      <x:c r="T1337" s="240" t="s">
        <x:v>7414</x:v>
      </x:c>
    </x:row>
    <x:row r="1338" spans="1:20" ht="69.950000000000003" hidden="1" customHeight="1">
      <x:c r="A1338" s="977" t="s">
        <x:v>38</x:v>
      </x:c>
      <x:c r="B1338" s="979" t="s">
        <x:v>42</x:v>
      </x:c>
      <x:c r="C1338" s="264" t="s">
        <x:v>2720</x:v>
      </x:c>
      <x:c r="D1338" s="692">
        <x:f>SUM(D$1340:D$1341)</x:f>
        <x:v>61857</x:v>
      </x:c>
      <x:c r="E1338" s="366"/>
      <x:c r="F1338" s="366"/>
      <x:c r="G1338" s="366"/>
      <x:c r="H1338" s="366"/>
      <x:c r="I1338" s="366"/>
      <x:c r="J1338" s="366"/>
      <x:c r="K1338" s="692">
        <x:f>SUM(K$1340:K$1341)</x:f>
        <x:v>0</x:v>
      </x:c>
      <x:c r="L1338" s="692">
        <x:f t="shared" ref="L1338:S1338" si="192">SUM(L$1340:L$1341)</x:f>
        <x:v>0</x:v>
      </x:c>
      <x:c r="M1338" s="692">
        <x:f t="shared" si="192"/>
        <x:v>61857</x:v>
      </x:c>
      <x:c r="N1338" s="692">
        <x:f t="shared" si="192"/>
        <x:v>0</x:v>
      </x:c>
      <x:c r="O1338" s="692">
        <x:f t="shared" si="192"/>
        <x:v>61857</x:v>
      </x:c>
      <x:c r="P1338" s="692">
        <x:f t="shared" si="192"/>
        <x:v>61857</x:v>
      </x:c>
      <x:c r="Q1338" s="692">
        <x:f t="shared" si="192"/>
        <x:v>0</x:v>
      </x:c>
      <x:c r="R1338" s="692">
        <x:f t="shared" si="192"/>
        <x:v>61857</x:v>
      </x:c>
      <x:c r="S1338" s="692">
        <x:f t="shared" si="192"/>
        <x:v>0</x:v>
      </x:c>
      <x:c r="T1338" s="1001"/>
    </x:row>
    <x:row r="1339" spans="1:20" ht="69.950000000000003" hidden="1" customHeight="1">
      <x:c r="A1339" s="978"/>
      <x:c r="B1339" s="980"/>
      <x:c r="C1339" s="264" t="s">
        <x:v>1516</x:v>
      </x:c>
      <x:c r="D1339" s="367">
        <x:f>COUNTA(D$1340:D$1341)</x:f>
        <x:v>2</x:v>
      </x:c>
      <x:c r="E1339" s="367"/>
      <x:c r="F1339" s="367"/>
      <x:c r="G1339" s="367"/>
      <x:c r="H1339" s="367"/>
      <x:c r="I1339" s="367"/>
      <x:c r="J1339" s="367"/>
      <x:c r="K1339" s="367"/>
      <x:c r="L1339" s="367"/>
      <x:c r="M1339" s="367"/>
      <x:c r="N1339" s="367">
        <x:f t="shared" ref="N1339:S1339" si="193">COUNTA(N$1340:N$1341)</x:f>
        <x:v>0</x:v>
      </x:c>
      <x:c r="O1339" s="367">
        <x:f t="shared" si="193"/>
        <x:v>2</x:v>
      </x:c>
      <x:c r="P1339" s="367">
        <x:f t="shared" si="193"/>
        <x:v>2</x:v>
      </x:c>
      <x:c r="Q1339" s="367">
        <x:f t="shared" si="193"/>
        <x:v>0</x:v>
      </x:c>
      <x:c r="R1339" s="367">
        <x:f t="shared" si="193"/>
        <x:v>2</x:v>
      </x:c>
      <x:c r="S1339" s="367">
        <x:f t="shared" si="193"/>
        <x:v>0</x:v>
      </x:c>
      <x:c r="T1339" s="1002"/>
    </x:row>
    <x:row r="1340" spans="1:20" s="273" customFormat="1" hidden="1" customHeight="1">
      <x:c r="A1340" s="351" t="s">
        <x:v>38</x:v>
      </x:c>
      <x:c r="B1340" s="612" t="s">
        <x:v>7401</x:v>
      </x:c>
      <x:c r="C1340" s="613" t="s">
        <x:v>7344</x:v>
      </x:c>
      <x:c r="D1340" s="269">
        <x:f>IF(SUM(K1340:M1340)=SUM(N1340:O1340),SUM(K1340:M1340),"오답")</x:f>
        <x:v>18674</x:v>
      </x:c>
      <x:c r="E1340" s="317" t="s">
        <x:v>3403</x:v>
      </x:c>
      <x:c r="F1340" s="507" t="s">
        <x:v>3117</x:v>
      </x:c>
      <x:c r="G1340" s="317" t="s">
        <x:v>3403</x:v>
      </x:c>
      <x:c r="H1340" s="317" t="s">
        <x:v>3403</x:v>
      </x:c>
      <x:c r="I1340" s="518"/>
      <x:c r="J1340" s="507" t="s">
        <x:v>3448</x:v>
      </x:c>
      <x:c r="K1340" s="364"/>
      <x:c r="L1340" s="365"/>
      <x:c r="M1340" s="365">
        <x:v>18674</x:v>
      </x:c>
      <x:c r="N1340" s="365"/>
      <x:c r="O1340" s="365">
        <x:v>18674</x:v>
      </x:c>
      <x:c r="P1340" s="365">
        <x:v>18674</x:v>
      </x:c>
      <x:c r="Q1340" s="365"/>
      <x:c r="R1340" s="365">
        <x:v>18674</x:v>
      </x:c>
      <x:c r="S1340" s="365"/>
      <x:c r="T1340" s="239" t="s">
        <x:v>6384</x:v>
      </x:c>
    </x:row>
    <x:row r="1341" spans="1:20" s="273" customFormat="1" hidden="1" customHeight="1">
      <x:c r="A1341" s="351" t="s">
        <x:v>38</x:v>
      </x:c>
      <x:c r="B1341" s="363" t="s">
        <x:v>7407</x:v>
      </x:c>
      <x:c r="C1341" s="364" t="s">
        <x:v>6</x:v>
      </x:c>
      <x:c r="D1341" s="269">
        <x:f>IF(SUM(K1341:M1341)=SUM(N1341:O1341),SUM(K1341:M1341),"오답")</x:f>
        <x:v>43183</x:v>
      </x:c>
      <x:c r="E1341" s="518" t="s">
        <x:v>3403</x:v>
      </x:c>
      <x:c r="F1341" s="614" t="s">
        <x:v>3117</x:v>
      </x:c>
      <x:c r="G1341" s="518" t="s">
        <x:v>3403</x:v>
      </x:c>
      <x:c r="H1341" s="518" t="s">
        <x:v>3403</x:v>
      </x:c>
      <x:c r="I1341" s="317"/>
      <x:c r="J1341" s="614" t="s">
        <x:v>3117</x:v>
      </x:c>
      <x:c r="K1341" s="613"/>
      <x:c r="L1341" s="615"/>
      <x:c r="M1341" s="615">
        <x:v>43183</x:v>
      </x:c>
      <x:c r="N1341" s="615"/>
      <x:c r="O1341" s="365">
        <x:v>43183</x:v>
      </x:c>
      <x:c r="P1341" s="365">
        <x:v>43183</x:v>
      </x:c>
      <x:c r="Q1341" s="365"/>
      <x:c r="R1341" s="365">
        <x:v>43183</x:v>
      </x:c>
      <x:c r="S1341" s="365"/>
      <x:c r="T1341" s="239" t="s">
        <x:v>6384</x:v>
      </x:c>
    </x:row>
    <x:row r="1342" spans="1:20" ht="69.950000000000003" customHeight="1">
      <x:c r="A1342" s="977" t="s">
        <x:v>41</x:v>
      </x:c>
      <x:c r="B1342" s="979" t="s">
        <x:v>42</x:v>
      </x:c>
      <x:c r="C1342" s="264" t="s">
        <x:v>2720</x:v>
      </x:c>
      <x:c r="D1342" s="692">
        <x:f>SUM(D$1344:D$1344)</x:f>
        <x:v>12299</x:v>
      </x:c>
      <x:c r="E1342" s="366"/>
      <x:c r="F1342" s="366"/>
      <x:c r="G1342" s="366"/>
      <x:c r="H1342" s="366"/>
      <x:c r="I1342" s="366"/>
      <x:c r="J1342" s="366"/>
      <x:c r="K1342" s="692">
        <x:f t="shared" ref="K1342:S1342" si="194">SUM(K$1344:K$1344)</x:f>
        <x:v>2406</x:v>
      </x:c>
      <x:c r="L1342" s="692">
        <x:f t="shared" si="194"/>
        <x:v>9893</x:v>
      </x:c>
      <x:c r="M1342" s="692">
        <x:f t="shared" si="194"/>
        <x:v>0</x:v>
      </x:c>
      <x:c r="N1342" s="692">
        <x:f t="shared" si="194"/>
        <x:v>9690</x:v>
      </x:c>
      <x:c r="O1342" s="692">
        <x:f t="shared" si="194"/>
        <x:v>0</x:v>
      </x:c>
      <x:c r="P1342" s="692">
        <x:f t="shared" si="194"/>
        <x:v>0</x:v>
      </x:c>
      <x:c r="Q1342" s="692">
        <x:f t="shared" si="194"/>
        <x:v>2609</x:v>
      </x:c>
      <x:c r="R1342" s="692">
        <x:f t="shared" si="194"/>
        <x:v>9690</x:v>
      </x:c>
      <x:c r="S1342" s="692">
        <x:f t="shared" si="194"/>
        <x:v>2609</x:v>
      </x:c>
      <x:c r="T1342" s="1001"/>
    </x:row>
    <x:row r="1343" spans="1:20" ht="69.950000000000003" customHeight="1">
      <x:c r="A1343" s="978"/>
      <x:c r="B1343" s="980"/>
      <x:c r="C1343" s="264" t="s">
        <x:v>1516</x:v>
      </x:c>
      <x:c r="D1343" s="367">
        <x:f>COUNTA(D$1344:D$1344)</x:f>
        <x:v>1</x:v>
      </x:c>
      <x:c r="E1343" s="367"/>
      <x:c r="F1343" s="367"/>
      <x:c r="G1343" s="367"/>
      <x:c r="H1343" s="367"/>
      <x:c r="I1343" s="367"/>
      <x:c r="J1343" s="367"/>
      <x:c r="K1343" s="367"/>
      <x:c r="L1343" s="367"/>
      <x:c r="M1343" s="367"/>
      <x:c r="N1343" s="367">
        <x:f t="shared" ref="N1343:R1343" si="195">COUNTA(N$1344:N$1344)</x:f>
        <x:v>1</x:v>
      </x:c>
      <x:c r="O1343" s="367">
        <x:f t="shared" si="195"/>
        <x:v>0</x:v>
      </x:c>
      <x:c r="P1343" s="367">
        <x:f t="shared" si="195"/>
        <x:v>0</x:v>
      </x:c>
      <x:c r="Q1343" s="367">
        <x:f t="shared" si="195"/>
        <x:v>1</x:v>
      </x:c>
      <x:c r="R1343" s="367">
        <x:f t="shared" si="195"/>
        <x:v>1</x:v>
      </x:c>
      <x:c r="S1343" s="367">
        <x:f>COUNTA(S$1344:S$1344)-1</x:f>
        <x:v>0</x:v>
      </x:c>
      <x:c r="T1343" s="1002"/>
    </x:row>
    <x:row r="1344" spans="1:20" s="273" customFormat="1" customHeight="1">
      <x:c r="A1344" s="736" t="s">
        <x:v>41</x:v>
      </x:c>
      <x:c r="B1344" s="721" t="s">
        <x:v>2939</x:v>
      </x:c>
      <x:c r="C1344" s="722" t="s">
        <x:v>7386</x:v>
      </x:c>
      <x:c r="D1344" s="969">
        <x:f>IF(SUM(K1344:M1344)=SUM(N1344:Q1344),SUM(K1344:M1344),"오답")</x:f>
        <x:v>12299</x:v>
      </x:c>
      <x:c r="E1344" s="971" t="s">
        <x:v>3109</x:v>
      </x:c>
      <x:c r="F1344" s="972" t="s">
        <x:v>3398</x:v>
      </x:c>
      <x:c r="G1344" s="972" t="s">
        <x:v>7438</x:v>
      </x:c>
      <x:c r="H1344" s="972" t="s">
        <x:v>3547</x:v>
      </x:c>
      <x:c r="I1344" s="973" t="s">
        <x:v>6306</x:v>
      </x:c>
      <x:c r="J1344" s="968" t="s">
        <x:v>3568</x:v>
      </x:c>
      <x:c r="K1344" s="974">
        <x:v>2406</x:v>
      </x:c>
      <x:c r="L1344" s="891">
        <x:v>9893</x:v>
      </x:c>
      <x:c r="M1344" s="891"/>
      <x:c r="N1344" s="819">
        <x:v>9690</x:v>
      </x:c>
      <x:c r="O1344" s="819"/>
      <x:c r="P1344" s="891"/>
      <x:c r="Q1344" s="891">
        <x:v>2609</x:v>
      </x:c>
      <x:c r="R1344" s="891">
        <x:v>9690</x:v>
      </x:c>
      <x:c r="S1344" s="891">
        <x:v>2609</x:v>
      </x:c>
      <x:c r="T1344" s="959"/>
    </x:row>
    <x:row r="1345" ht="69.950000000000003" hidden="1" customHeight="1"/>
    <x:row r="1346" spans="1:20" ht="69.950000000000003" hidden="1" customHeight="1">
      <x:c r="A1346" s="243" t="s">
        <x:v>7354</x:v>
      </x:c>
      <x:c r="B1346" s="356"/>
      <x:c r="C1346" s="357"/>
      <x:c r="D1346" s="358"/>
      <x:c r="E1346" s="359"/>
      <x:c r="F1346" s="359"/>
      <x:c r="G1346" s="359"/>
      <x:c r="H1346" s="359"/>
      <x:c r="I1346" s="359"/>
      <x:c r="J1346" s="359"/>
      <x:c r="K1346" s="359"/>
      <x:c r="L1346" s="360"/>
      <x:c r="M1346" s="360"/>
      <x:c r="N1346" s="360"/>
      <x:c r="O1346" s="360"/>
      <x:c r="P1346" s="360"/>
      <x:c r="Q1346" s="360"/>
      <x:c r="R1346" s="360"/>
      <x:c r="S1346" s="360"/>
      <x:c r="T1346" s="357"/>
    </x:row>
    <x:row r="1347" spans="1:20" ht="69.950000000000003" hidden="1" customHeight="1">
      <x:c r="A1347" s="990" t="s">
        <x:v>19</x:v>
      </x:c>
      <x:c r="B1347" s="991" t="s">
        <x:v>6760</x:v>
      </x:c>
      <x:c r="C1347" s="989" t="s">
        <x:v>6699</x:v>
      </x:c>
      <x:c r="D1347" s="992" t="s">
        <x:v>6764</x:v>
      </x:c>
      <x:c r="E1347" s="987" t="s">
        <x:v>6133</x:v>
      </x:c>
      <x:c r="F1347" s="987" t="s">
        <x:v>5227</x:v>
      </x:c>
      <x:c r="G1347" s="987" t="s">
        <x:v>1767</x:v>
      </x:c>
      <x:c r="H1347" s="987" t="s">
        <x:v>1786</x:v>
      </x:c>
      <x:c r="I1347" s="987" t="s">
        <x:v>6132</x:v>
      </x:c>
      <x:c r="J1347" s="989" t="s">
        <x:v>1783</x:v>
      </x:c>
      <x:c r="K1347" s="993" t="s">
        <x:v>5211</x:v>
      </x:c>
      <x:c r="L1347" s="995"/>
      <x:c r="M1347" s="994"/>
      <x:c r="N1347" s="993" t="s">
        <x:v>7469</x:v>
      </x:c>
      <x:c r="O1347" s="995"/>
      <x:c r="P1347" s="995"/>
      <x:c r="Q1347" s="994"/>
      <x:c r="R1347" s="993" t="s">
        <x:v>2724</x:v>
      </x:c>
      <x:c r="S1347" s="994"/>
      <x:c r="T1347" s="989" t="s">
        <x:v>651</x:v>
      </x:c>
    </x:row>
    <x:row r="1348" spans="1:20" ht="69.950000000000003" hidden="1" customHeight="1">
      <x:c r="A1348" s="990"/>
      <x:c r="B1348" s="991"/>
      <x:c r="C1348" s="989"/>
      <x:c r="D1348" s="992"/>
      <x:c r="E1348" s="988"/>
      <x:c r="F1348" s="988"/>
      <x:c r="G1348" s="988"/>
      <x:c r="H1348" s="988"/>
      <x:c r="I1348" s="988"/>
      <x:c r="J1348" s="975"/>
      <x:c r="K1348" s="664" t="s">
        <x:v>33</x:v>
      </x:c>
      <x:c r="L1348" s="331" t="s">
        <x:v>34</x:v>
      </x:c>
      <x:c r="M1348" s="331" t="s">
        <x:v>74</x:v>
      </x:c>
      <x:c r="N1348" s="331" t="s">
        <x:v>609</x:v>
      </x:c>
      <x:c r="O1348" s="331" t="s">
        <x:v>629</x:v>
      </x:c>
      <x:c r="P1348" s="331" t="s">
        <x:v>637</x:v>
      </x:c>
      <x:c r="Q1348" s="331" t="s">
        <x:v>685</x:v>
      </x:c>
      <x:c r="R1348" s="331" t="s">
        <x:v>607</x:v>
      </x:c>
      <x:c r="S1348" s="331" t="s">
        <x:v>78</x:v>
      </x:c>
      <x:c r="T1348" s="989"/>
    </x:row>
    <x:row r="1349" spans="1:20" s="273" customFormat="1" ht="69.950000000000003" hidden="1" customHeight="1">
      <x:c r="A1349" s="983"/>
      <x:c r="B1349" s="985" t="s">
        <x:v>63</x:v>
      </x:c>
      <x:c r="C1349" s="262" t="s">
        <x:v>2720</x:v>
      </x:c>
      <x:c r="D1349" s="475">
        <x:f>SUMIF($C$1351:$C$1353,"면   적",D$1351:D$1353)</x:f>
        <x:v>339383</x:v>
      </x:c>
      <x:c r="E1349" s="282"/>
      <x:c r="F1349" s="282"/>
      <x:c r="G1349" s="282"/>
      <x:c r="H1349" s="282"/>
      <x:c r="I1349" s="282"/>
      <x:c r="J1349" s="282"/>
      <x:c r="K1349" s="282">
        <x:f>SUMIF($C$1351:$C$1353,"면   적",K$1351:K$1353)</x:f>
        <x:v>255576</x:v>
      </x:c>
      <x:c r="L1349" s="282">
        <x:f t="shared" ref="L1349:S1349" si="196">SUMIF($C$1351:$C$1353,"면   적",L$1351:L$1353)</x:f>
        <x:v>83807</x:v>
      </x:c>
      <x:c r="M1349" s="282">
        <x:f t="shared" si="196"/>
        <x:v>0</x:v>
      </x:c>
      <x:c r="N1349" s="475">
        <x:f t="shared" si="196"/>
        <x:v>0</x:v>
      </x:c>
      <x:c r="O1349" s="475">
        <x:f t="shared" si="196"/>
        <x:v>339383</x:v>
      </x:c>
      <x:c r="P1349" s="475">
        <x:f t="shared" si="196"/>
        <x:v>0</x:v>
      </x:c>
      <x:c r="Q1349" s="475">
        <x:f t="shared" si="196"/>
        <x:v>0</x:v>
      </x:c>
      <x:c r="R1349" s="475">
        <x:f t="shared" si="196"/>
        <x:v>339383</x:v>
      </x:c>
      <x:c r="S1349" s="475">
        <x:f t="shared" si="196"/>
        <x:v>0</x:v>
      </x:c>
      <x:c r="T1349" s="999"/>
    </x:row>
    <x:row r="1350" spans="1:20" s="273" customFormat="1" ht="69.950000000000003" hidden="1" customHeight="1">
      <x:c r="A1350" s="984"/>
      <x:c r="B1350" s="986"/>
      <x:c r="C1350" s="262" t="s">
        <x:v>1516</x:v>
      </x:c>
      <x:c r="D1350" s="476">
        <x:f>SUMIF($C$1351:$C$1353,"개   소",D$1351:D$1353)</x:f>
        <x:v>1</x:v>
      </x:c>
      <x:c r="E1350" s="282"/>
      <x:c r="F1350" s="282"/>
      <x:c r="G1350" s="282"/>
      <x:c r="H1350" s="282"/>
      <x:c r="I1350" s="282"/>
      <x:c r="J1350" s="282"/>
      <x:c r="K1350" s="282"/>
      <x:c r="L1350" s="282"/>
      <x:c r="M1350" s="282"/>
      <x:c r="N1350" s="476">
        <x:f>SUMIF($C$1351:$C$1353,"개   소",N$1351:N$1353)</x:f>
        <x:v>0</x:v>
      </x:c>
      <x:c r="O1350" s="476">
        <x:f t="shared" ref="O1350:S1350" si="197">SUMIF($C$1351:$C$1353,"개   소",O$1351:O$1353)</x:f>
        <x:v>1</x:v>
      </x:c>
      <x:c r="P1350" s="476">
        <x:f t="shared" si="197"/>
        <x:v>0</x:v>
      </x:c>
      <x:c r="Q1350" s="476">
        <x:f t="shared" si="197"/>
        <x:v>0</x:v>
      </x:c>
      <x:c r="R1350" s="476">
        <x:f t="shared" si="197"/>
        <x:v>1</x:v>
      </x:c>
      <x:c r="S1350" s="476">
        <x:f t="shared" si="197"/>
        <x:v>0</x:v>
      </x:c>
      <x:c r="T1350" s="1000"/>
    </x:row>
    <x:row r="1351" spans="1:20" s="273" customFormat="1" ht="69.950000000000003" hidden="1" customHeight="1">
      <x:c r="A1351" s="996" t="s">
        <x:v>6148</x:v>
      </x:c>
      <x:c r="B1351" s="979" t="s">
        <x:v>42</x:v>
      </x:c>
      <x:c r="C1351" s="264" t="s">
        <x:v>2720</x:v>
      </x:c>
      <x:c r="D1351" s="682">
        <x:f>SUM(D$1353)</x:f>
        <x:v>339383</x:v>
      </x:c>
      <x:c r="E1351" s="361"/>
      <x:c r="F1351" s="361"/>
      <x:c r="G1351" s="361"/>
      <x:c r="H1351" s="361"/>
      <x:c r="I1351" s="361"/>
      <x:c r="J1351" s="361"/>
      <x:c r="K1351" s="682">
        <x:f>SUM(K$1353)</x:f>
        <x:v>255576</x:v>
      </x:c>
      <x:c r="L1351" s="682">
        <x:f t="shared" ref="L1351:S1351" si="198">SUM(L$1353)</x:f>
        <x:v>83807</x:v>
      </x:c>
      <x:c r="M1351" s="682">
        <x:f t="shared" si="198"/>
        <x:v>0</x:v>
      </x:c>
      <x:c r="N1351" s="682">
        <x:f t="shared" si="198"/>
        <x:v>0</x:v>
      </x:c>
      <x:c r="O1351" s="682">
        <x:f t="shared" si="198"/>
        <x:v>339383</x:v>
      </x:c>
      <x:c r="P1351" s="682">
        <x:f t="shared" si="198"/>
        <x:v>0</x:v>
      </x:c>
      <x:c r="Q1351" s="682">
        <x:f t="shared" si="198"/>
        <x:v>0</x:v>
      </x:c>
      <x:c r="R1351" s="682">
        <x:f t="shared" si="198"/>
        <x:v>339383</x:v>
      </x:c>
      <x:c r="S1351" s="682">
        <x:f t="shared" si="198"/>
        <x:v>0</x:v>
      </x:c>
      <x:c r="T1351" s="998"/>
    </x:row>
    <x:row r="1352" spans="1:20" s="273" customFormat="1" ht="69.950000000000003" hidden="1" customHeight="1">
      <x:c r="A1352" s="997"/>
      <x:c r="B1352" s="980"/>
      <x:c r="C1352" s="264" t="s">
        <x:v>1516</x:v>
      </x:c>
      <x:c r="D1352" s="362">
        <x:f>COUNTA(D$1353)</x:f>
        <x:v>1</x:v>
      </x:c>
      <x:c r="E1352" s="362"/>
      <x:c r="F1352" s="362"/>
      <x:c r="G1352" s="362"/>
      <x:c r="H1352" s="362"/>
      <x:c r="I1352" s="362"/>
      <x:c r="J1352" s="362"/>
      <x:c r="K1352" s="362"/>
      <x:c r="L1352" s="362"/>
      <x:c r="M1352" s="362"/>
      <x:c r="N1352" s="362">
        <x:f t="shared" ref="N1352:S1352" si="199">COUNTA(N$1353)</x:f>
        <x:v>0</x:v>
      </x:c>
      <x:c r="O1352" s="362">
        <x:f t="shared" si="199"/>
        <x:v>1</x:v>
      </x:c>
      <x:c r="P1352" s="362">
        <x:f t="shared" si="199"/>
        <x:v>0</x:v>
      </x:c>
      <x:c r="Q1352" s="362">
        <x:f t="shared" si="199"/>
        <x:v>0</x:v>
      </x:c>
      <x:c r="R1352" s="362">
        <x:f t="shared" si="199"/>
        <x:v>1</x:v>
      </x:c>
      <x:c r="S1352" s="362">
        <x:f t="shared" si="199"/>
        <x:v>0</x:v>
      </x:c>
      <x:c r="T1352" s="998"/>
    </x:row>
    <x:row r="1353" spans="1:20" s="273" customFormat="1" hidden="1" customHeight="1">
      <x:c r="A1353" s="895" t="s">
        <x:v>6148</x:v>
      </x:c>
      <x:c r="B1353" s="892" t="s">
        <x:v>6993</x:v>
      </x:c>
      <x:c r="C1353" s="857" t="s">
        <x:v>1055</x:v>
      </x:c>
      <x:c r="D1353" s="848">
        <x:f>IF(SUM(K1353:M1353)=SUM(N1353:O1353),SUM(K1353:M1353),"오답")</x:f>
        <x:v>339383</x:v>
      </x:c>
      <x:c r="E1353" s="890" t="s">
        <x:v>1325</x:v>
      </x:c>
      <x:c r="F1353" s="890" t="s">
        <x:v>1182</x:v>
      </x:c>
      <x:c r="G1353" s="890" t="s">
        <x:v>7347</x:v>
      </x:c>
      <x:c r="H1353" s="890" t="s">
        <x:v>133</x:v>
      </x:c>
      <x:c r="I1353" s="890"/>
      <x:c r="J1353" s="890" t="s">
        <x:v>211</x:v>
      </x:c>
      <x:c r="K1353" s="890">
        <x:v>255576</x:v>
      </x:c>
      <x:c r="L1353" s="896">
        <x:v>83807</x:v>
      </x:c>
      <x:c r="M1353" s="896"/>
      <x:c r="N1353" s="896"/>
      <x:c r="O1353" s="896">
        <x:v>339383</x:v>
      </x:c>
      <x:c r="P1353" s="896"/>
      <x:c r="Q1353" s="896"/>
      <x:c r="R1353" s="896">
        <x:v>339383</x:v>
      </x:c>
      <x:c r="S1353" s="896"/>
      <x:c r="T1353" s="857"/>
    </x:row>
    <x:row r="1354" ht="69.950000000000003" hidden="1" customHeight="1"/>
    <x:row r="1355" spans="1:20" ht="69.950000000000003" hidden="1" customHeight="1">
      <x:c r="A1355" s="243" t="s">
        <x:v>7404</x:v>
      </x:c>
      <x:c r="B1355" s="356"/>
      <x:c r="C1355" s="357"/>
      <x:c r="D1355" s="358"/>
      <x:c r="E1355" s="359"/>
      <x:c r="F1355" s="359"/>
      <x:c r="G1355" s="359"/>
      <x:c r="H1355" s="359"/>
      <x:c r="I1355" s="359"/>
      <x:c r="J1355" s="359"/>
      <x:c r="K1355" s="359"/>
      <x:c r="L1355" s="360"/>
      <x:c r="M1355" s="360"/>
      <x:c r="N1355" s="360"/>
      <x:c r="O1355" s="360"/>
      <x:c r="P1355" s="360"/>
      <x:c r="Q1355" s="360"/>
      <x:c r="R1355" s="360"/>
      <x:c r="S1355" s="360"/>
      <x:c r="T1355" s="357"/>
    </x:row>
    <x:row r="1356" spans="1:20" ht="69.950000000000003" hidden="1" customHeight="1">
      <x:c r="A1356" s="990" t="s">
        <x:v>19</x:v>
      </x:c>
      <x:c r="B1356" s="991" t="s">
        <x:v>6760</x:v>
      </x:c>
      <x:c r="C1356" s="989" t="s">
        <x:v>6699</x:v>
      </x:c>
      <x:c r="D1356" s="992" t="s">
        <x:v>6764</x:v>
      </x:c>
      <x:c r="E1356" s="987" t="s">
        <x:v>6133</x:v>
      </x:c>
      <x:c r="F1356" s="987" t="s">
        <x:v>5227</x:v>
      </x:c>
      <x:c r="G1356" s="987" t="s">
        <x:v>1767</x:v>
      </x:c>
      <x:c r="H1356" s="987" t="s">
        <x:v>1786</x:v>
      </x:c>
      <x:c r="I1356" s="987" t="s">
        <x:v>6132</x:v>
      </x:c>
      <x:c r="J1356" s="989" t="s">
        <x:v>1783</x:v>
      </x:c>
      <x:c r="K1356" s="993" t="s">
        <x:v>5211</x:v>
      </x:c>
      <x:c r="L1356" s="995"/>
      <x:c r="M1356" s="994"/>
      <x:c r="N1356" s="993" t="s">
        <x:v>7469</x:v>
      </x:c>
      <x:c r="O1356" s="995"/>
      <x:c r="P1356" s="995"/>
      <x:c r="Q1356" s="994"/>
      <x:c r="R1356" s="993" t="s">
        <x:v>2724</x:v>
      </x:c>
      <x:c r="S1356" s="994"/>
      <x:c r="T1356" s="975" t="s">
        <x:v>651</x:v>
      </x:c>
    </x:row>
    <x:row r="1357" spans="1:20" ht="69.950000000000003" hidden="1" customHeight="1">
      <x:c r="A1357" s="990"/>
      <x:c r="B1357" s="991"/>
      <x:c r="C1357" s="989"/>
      <x:c r="D1357" s="992"/>
      <x:c r="E1357" s="988"/>
      <x:c r="F1357" s="988"/>
      <x:c r="G1357" s="988"/>
      <x:c r="H1357" s="988"/>
      <x:c r="I1357" s="988"/>
      <x:c r="J1357" s="975"/>
      <x:c r="K1357" s="664" t="s">
        <x:v>33</x:v>
      </x:c>
      <x:c r="L1357" s="331" t="s">
        <x:v>34</x:v>
      </x:c>
      <x:c r="M1357" s="331" t="s">
        <x:v>74</x:v>
      </x:c>
      <x:c r="N1357" s="331" t="s">
        <x:v>609</x:v>
      </x:c>
      <x:c r="O1357" s="331" t="s">
        <x:v>629</x:v>
      </x:c>
      <x:c r="P1357" s="331" t="s">
        <x:v>637</x:v>
      </x:c>
      <x:c r="Q1357" s="331" t="s">
        <x:v>685</x:v>
      </x:c>
      <x:c r="R1357" s="331" t="s">
        <x:v>607</x:v>
      </x:c>
      <x:c r="S1357" s="331" t="s">
        <x:v>78</x:v>
      </x:c>
      <x:c r="T1357" s="976"/>
    </x:row>
    <x:row r="1358" spans="1:20" s="273" customFormat="1" ht="69.950000000000003" hidden="1" customHeight="1">
      <x:c r="A1358" s="983"/>
      <x:c r="B1358" s="985" t="s">
        <x:v>63</x:v>
      </x:c>
      <x:c r="C1358" s="262" t="s">
        <x:v>2720</x:v>
      </x:c>
      <x:c r="D1358" s="475">
        <x:f>SUMIF($C$1360:$C$1369,"면   적",D$1360:D$1369)</x:f>
        <x:v>901441.59999999998</x:v>
      </x:c>
      <x:c r="E1358" s="282"/>
      <x:c r="F1358" s="282"/>
      <x:c r="G1358" s="282"/>
      <x:c r="H1358" s="282"/>
      <x:c r="I1358" s="282"/>
      <x:c r="J1358" s="282"/>
      <x:c r="K1358" s="282">
        <x:f>SUMIF($C$1360:$C$1369,"면   적",K$1360:K$1369)</x:f>
        <x:v>251460.80000000002</x:v>
      </x:c>
      <x:c r="L1358" s="282">
        <x:f t="shared" ref="L1358:S1358" si="200">SUMIF($C$1360:$C$1369,"면   적",L$1360:L$1369)</x:f>
        <x:v>610089.80000000005</x:v>
      </x:c>
      <x:c r="M1358" s="282">
        <x:f t="shared" si="200"/>
        <x:v>39891</x:v>
      </x:c>
      <x:c r="N1358" s="475">
        <x:f t="shared" si="200"/>
        <x:v>105602.8</x:v>
      </x:c>
      <x:c r="O1358" s="475">
        <x:f t="shared" si="200"/>
        <x:v>795839.59999999998</x:v>
      </x:c>
      <x:c r="P1358" s="475">
        <x:f t="shared" si="200"/>
        <x:v>0</x:v>
      </x:c>
      <x:c r="Q1358" s="475">
        <x:f t="shared" si="200"/>
        <x:v>486970.29999999999</x:v>
      </x:c>
      <x:c r="R1358" s="475">
        <x:f t="shared" si="200"/>
        <x:v>416472.09999999998</x:v>
      </x:c>
      <x:c r="S1358" s="475">
        <x:f t="shared" si="200"/>
        <x:v>486970.29999999999</x:v>
      </x:c>
      <x:c r="T1358" s="332"/>
    </x:row>
    <x:row r="1359" spans="1:20" s="273" customFormat="1" ht="69.950000000000003" hidden="1" customHeight="1">
      <x:c r="A1359" s="984"/>
      <x:c r="B1359" s="986"/>
      <x:c r="C1359" s="262" t="s">
        <x:v>1516</x:v>
      </x:c>
      <x:c r="D1359" s="476">
        <x:f>SUMIF($C$1360:$C$1369,"개   소",D$1360:D$1369)</x:f>
        <x:v>4</x:v>
      </x:c>
      <x:c r="E1359" s="282"/>
      <x:c r="F1359" s="282"/>
      <x:c r="G1359" s="282"/>
      <x:c r="H1359" s="282"/>
      <x:c r="I1359" s="282"/>
      <x:c r="J1359" s="282"/>
      <x:c r="K1359" s="282"/>
      <x:c r="L1359" s="282"/>
      <x:c r="M1359" s="282"/>
      <x:c r="N1359" s="476">
        <x:f>SUMIF($C$1360:$C$1369,"개   소",N$1360:N$1369)</x:f>
        <x:v>0</x:v>
      </x:c>
      <x:c r="O1359" s="476">
        <x:f t="shared" ref="O1359:S1359" si="201">SUMIF($C$1360:$C$1369,"개   소",O$1360:O$1369)</x:f>
        <x:v>4</x:v>
      </x:c>
      <x:c r="P1359" s="476">
        <x:f t="shared" si="201"/>
        <x:v>0</x:v>
      </x:c>
      <x:c r="Q1359" s="476">
        <x:f t="shared" si="201"/>
        <x:v>2</x:v>
      </x:c>
      <x:c r="R1359" s="476">
        <x:f t="shared" si="201"/>
        <x:v>4</x:v>
      </x:c>
      <x:c r="S1359" s="476">
        <x:f t="shared" si="201"/>
        <x:v>0</x:v>
      </x:c>
      <x:c r="T1359" s="332"/>
    </x:row>
    <x:row r="1360" spans="1:20" s="273" customFormat="1" ht="69.950000000000003" hidden="1" customHeight="1">
      <x:c r="A1360" s="977" t="s">
        <x:v>6903</x:v>
      </x:c>
      <x:c r="B1360" s="979" t="s">
        <x:v>42</x:v>
      </x:c>
      <x:c r="C1360" s="264" t="s">
        <x:v>2720</x:v>
      </x:c>
      <x:c r="D1360" s="677">
        <x:f>SUM(D1362)</x:f>
        <x:v>384028.59999999998</x:v>
      </x:c>
      <x:c r="E1360" s="389"/>
      <x:c r="F1360" s="389"/>
      <x:c r="G1360" s="389"/>
      <x:c r="H1360" s="389"/>
      <x:c r="I1360" s="389"/>
      <x:c r="J1360" s="389"/>
      <x:c r="K1360" s="677">
        <x:f t="shared" ref="K1360:M1360" si="202">SUM(K1362)</x:f>
        <x:v>2433.5999999999999</x:v>
      </x:c>
      <x:c r="L1360" s="677">
        <x:f t="shared" si="202"/>
        <x:v>381595</x:v>
      </x:c>
      <x:c r="M1360" s="677">
        <x:f t="shared" si="202"/>
        <x:v>0</x:v>
      </x:c>
      <x:c r="N1360" s="677">
        <x:f t="shared" ref="N1360:S1360" si="203">SUM(N1362)</x:f>
        <x:v>0</x:v>
      </x:c>
      <x:c r="O1360" s="677">
        <x:f t="shared" si="203"/>
        <x:v>384028.59999999998</x:v>
      </x:c>
      <x:c r="P1360" s="677">
        <x:f t="shared" si="203"/>
        <x:v>0</x:v>
      </x:c>
      <x:c r="Q1360" s="677">
        <x:f t="shared" si="203"/>
        <x:v>338282.29999999999</x:v>
      </x:c>
      <x:c r="R1360" s="677">
        <x:f t="shared" si="203"/>
        <x:v>45746.300000000003</x:v>
      </x:c>
      <x:c r="S1360" s="677">
        <x:f t="shared" si="203"/>
        <x:v>338282.29999999999</x:v>
      </x:c>
      <x:c r="T1360" s="981"/>
    </x:row>
    <x:row r="1361" spans="1:20" s="273" customFormat="1" ht="69.950000000000003" hidden="1" customHeight="1">
      <x:c r="A1361" s="978"/>
      <x:c r="B1361" s="980"/>
      <x:c r="C1361" s="264" t="s">
        <x:v>1516</x:v>
      </x:c>
      <x:c r="D1361" s="390">
        <x:f>COUNTA(D1362)</x:f>
        <x:v>1</x:v>
      </x:c>
      <x:c r="E1361" s="390"/>
      <x:c r="F1361" s="390"/>
      <x:c r="G1361" s="390"/>
      <x:c r="H1361" s="390"/>
      <x:c r="I1361" s="390"/>
      <x:c r="J1361" s="390"/>
      <x:c r="K1361" s="390"/>
      <x:c r="L1361" s="390"/>
      <x:c r="M1361" s="390"/>
      <x:c r="N1361" s="390">
        <x:f t="shared" ref="N1361:R1361" si="204">COUNTA(N1362)</x:f>
        <x:v>0</x:v>
      </x:c>
      <x:c r="O1361" s="390">
        <x:f t="shared" si="204"/>
        <x:v>1</x:v>
      </x:c>
      <x:c r="P1361" s="390">
        <x:f t="shared" si="204"/>
        <x:v>0</x:v>
      </x:c>
      <x:c r="Q1361" s="390">
        <x:f t="shared" si="204"/>
        <x:v>1</x:v>
      </x:c>
      <x:c r="R1361" s="390">
        <x:f t="shared" si="204"/>
        <x:v>1</x:v>
      </x:c>
      <x:c r="S1361" s="390">
        <x:f>COUNTA(S1362)-1</x:f>
        <x:v>0</x:v>
      </x:c>
      <x:c r="T1361" s="982"/>
    </x:row>
    <x:row r="1362" spans="1:20" s="273" customFormat="1" hidden="1" customHeight="1">
      <x:c r="A1362" s="895" t="s">
        <x:v>6903</x:v>
      </x:c>
      <x:c r="B1362" s="892" t="s">
        <x:v>2515</x:v>
      </x:c>
      <x:c r="C1362" s="857" t="s">
        <x:v>7366</x:v>
      </x:c>
      <x:c r="D1362" s="728">
        <x:f>IF(SUM(K1362:M1362)=SUM(N1362:O1362),SUM(K1362:M1362),"오답")</x:f>
        <x:v>384028.59999999998</x:v>
      </x:c>
      <x:c r="E1362" s="890" t="s">
        <x:v>1325</x:v>
      </x:c>
      <x:c r="F1362" s="890" t="s">
        <x:v>4277</x:v>
      </x:c>
      <x:c r="G1362" s="890" t="s">
        <x:v>212</x:v>
      </x:c>
      <x:c r="H1362" s="890" t="s">
        <x:v>7410</x:v>
      </x:c>
      <x:c r="I1362" s="890"/>
      <x:c r="J1362" s="890" t="s">
        <x:v>224</x:v>
      </x:c>
      <x:c r="K1362" s="896">
        <x:v>2433.5999999999999</x:v>
      </x:c>
      <x:c r="L1362" s="896">
        <x:v>381595</x:v>
      </x:c>
      <x:c r="M1362" s="896">
        <x:v>0</x:v>
      </x:c>
      <x:c r="N1362" s="896"/>
      <x:c r="O1362" s="896">
        <x:v>384028.59999999998</x:v>
      </x:c>
      <x:c r="P1362" s="896"/>
      <x:c r="Q1362" s="896">
        <x:v>338282.29999999999</x:v>
      </x:c>
      <x:c r="R1362" s="896">
        <x:v>45746.300000000003</x:v>
      </x:c>
      <x:c r="S1362" s="896">
        <x:v>338282.29999999999</x:v>
      </x:c>
      <x:c r="T1362" s="857"/>
    </x:row>
    <x:row r="1363" spans="1:20" s="273" customFormat="1" ht="69.950000000000003" hidden="1" customHeight="1">
      <x:c r="A1363" s="977" t="s">
        <x:v>2706</x:v>
      </x:c>
      <x:c r="B1363" s="979" t="s">
        <x:v>42</x:v>
      </x:c>
      <x:c r="C1363" s="264" t="s">
        <x:v>2720</x:v>
      </x:c>
      <x:c r="D1363" s="677">
        <x:f>SUM(D1365:D1366)</x:f>
        <x:v>315833</x:v>
      </x:c>
      <x:c r="E1363" s="389"/>
      <x:c r="F1363" s="389"/>
      <x:c r="G1363" s="389"/>
      <x:c r="H1363" s="389"/>
      <x:c r="I1363" s="389"/>
      <x:c r="J1363" s="389"/>
      <x:c r="K1363" s="677">
        <x:f>SUM(K1365:K1366)</x:f>
        <x:v>100133</x:v>
      </x:c>
      <x:c r="L1363" s="677">
        <x:f t="shared" ref="L1363:S1363" si="205">SUM(L1365:L1366)</x:f>
        <x:v>215700</x:v>
      </x:c>
      <x:c r="M1363" s="677">
        <x:f t="shared" si="205"/>
        <x:v>0</x:v>
      </x:c>
      <x:c r="N1363" s="677">
        <x:f t="shared" si="205"/>
        <x:v>0</x:v>
      </x:c>
      <x:c r="O1363" s="677">
        <x:f t="shared" si="205"/>
        <x:v>315833</x:v>
      </x:c>
      <x:c r="P1363" s="677">
        <x:f t="shared" si="205"/>
        <x:v>0</x:v>
      </x:c>
      <x:c r="Q1363" s="677">
        <x:f t="shared" si="205"/>
        <x:v>0</x:v>
      </x:c>
      <x:c r="R1363" s="677">
        <x:f t="shared" si="205"/>
        <x:v>315833</x:v>
      </x:c>
      <x:c r="S1363" s="677">
        <x:f t="shared" si="205"/>
        <x:v>0</x:v>
      </x:c>
      <x:c r="T1363" s="981"/>
    </x:row>
    <x:row r="1364" spans="1:20" s="273" customFormat="1" ht="69.950000000000003" hidden="1" customHeight="1">
      <x:c r="A1364" s="978"/>
      <x:c r="B1364" s="980"/>
      <x:c r="C1364" s="264" t="s">
        <x:v>1516</x:v>
      </x:c>
      <x:c r="D1364" s="390">
        <x:f>COUNTA(D1365:D1366)</x:f>
        <x:v>2</x:v>
      </x:c>
      <x:c r="E1364" s="390"/>
      <x:c r="F1364" s="390"/>
      <x:c r="G1364" s="390"/>
      <x:c r="H1364" s="390"/>
      <x:c r="I1364" s="390"/>
      <x:c r="J1364" s="390"/>
      <x:c r="K1364" s="390"/>
      <x:c r="L1364" s="390"/>
      <x:c r="M1364" s="390"/>
      <x:c r="N1364" s="390">
        <x:f>COUNTA(N1365:N1366)</x:f>
        <x:v>0</x:v>
      </x:c>
      <x:c r="O1364" s="390">
        <x:f t="shared" ref="O1364:S1364" si="206">COUNTA(O1365:O1366)</x:f>
        <x:v>2</x:v>
      </x:c>
      <x:c r="P1364" s="390">
        <x:f t="shared" si="206"/>
        <x:v>0</x:v>
      </x:c>
      <x:c r="Q1364" s="390">
        <x:f t="shared" si="206"/>
        <x:v>0</x:v>
      </x:c>
      <x:c r="R1364" s="390">
        <x:f t="shared" si="206"/>
        <x:v>2</x:v>
      </x:c>
      <x:c r="S1364" s="390">
        <x:f t="shared" si="206"/>
        <x:v>0</x:v>
      </x:c>
      <x:c r="T1364" s="982"/>
    </x:row>
    <x:row r="1365" spans="1:20" s="273" customFormat="1" hidden="1" customHeight="1">
      <x:c r="A1365" s="391" t="s">
        <x:v>1460</x:v>
      </x:c>
      <x:c r="B1365" s="490" t="s">
        <x:v>6692</x:v>
      </x:c>
      <x:c r="C1365" s="364" t="s">
        <x:v>2552</x:v>
      </x:c>
      <x:c r="D1365" s="269">
        <x:f>IF(SUM(K1365:M1365)=SUM(N1365:O1365),SUM(K1365:M1365),"오답")</x:f>
        <x:v>215700</x:v>
      </x:c>
      <x:c r="E1365" s="351" t="s">
        <x:v>4579</x:v>
      </x:c>
      <x:c r="F1365" s="351" t="s">
        <x:v>4579</x:v>
      </x:c>
      <x:c r="G1365" s="351"/>
      <x:c r="H1365" s="351" t="s">
        <x:v>4579</x:v>
      </x:c>
      <x:c r="I1365" s="351"/>
      <x:c r="J1365" s="351" t="s">
        <x:v>4579</x:v>
      </x:c>
      <x:c r="K1365" s="375"/>
      <x:c r="L1365" s="375">
        <x:v>215700</x:v>
      </x:c>
      <x:c r="M1365" s="375"/>
      <x:c r="N1365" s="375"/>
      <x:c r="O1365" s="375">
        <x:v>215700</x:v>
      </x:c>
      <x:c r="P1365" s="375"/>
      <x:c r="Q1365" s="375"/>
      <x:c r="R1365" s="375">
        <x:v>215700</x:v>
      </x:c>
      <x:c r="S1365" s="375"/>
      <x:c r="T1365" s="364"/>
    </x:row>
    <x:row r="1366" spans="1:20" s="273" customFormat="1" hidden="1" customHeight="1">
      <x:c r="A1366" s="391" t="s">
        <x:v>2983</x:v>
      </x:c>
      <x:c r="B1366" s="363" t="s">
        <x:v>241</x:v>
      </x:c>
      <x:c r="C1366" s="364" t="s">
        <x:v>5320</x:v>
      </x:c>
      <x:c r="D1366" s="269">
        <x:f>IF(SUM(K1366:M1366)=SUM(N1366:O1366),SUM(K1366:M1366),"오답")</x:f>
        <x:v>100133</x:v>
      </x:c>
      <x:c r="E1366" s="351" t="s">
        <x:v>1085</x:v>
      </x:c>
      <x:c r="F1366" s="351" t="s">
        <x:v>4451</x:v>
      </x:c>
      <x:c r="G1366" s="351" t="s">
        <x:v>1085</x:v>
      </x:c>
      <x:c r="H1366" s="351" t="s">
        <x:v>1085</x:v>
      </x:c>
      <x:c r="I1366" s="351"/>
      <x:c r="J1366" s="351" t="s">
        <x:v>4451</x:v>
      </x:c>
      <x:c r="K1366" s="375">
        <x:v>100133</x:v>
      </x:c>
      <x:c r="L1366" s="375"/>
      <x:c r="M1366" s="375"/>
      <x:c r="N1366" s="375"/>
      <x:c r="O1366" s="375">
        <x:v>100133</x:v>
      </x:c>
      <x:c r="P1366" s="375"/>
      <x:c r="Q1366" s="375"/>
      <x:c r="R1366" s="375">
        <x:v>100133</x:v>
      </x:c>
      <x:c r="S1366" s="375"/>
      <x:c r="T1366" s="364"/>
    </x:row>
    <x:row r="1367" spans="1:20" ht="69.950000000000003" hidden="1" customHeight="1">
      <x:c r="A1367" s="977" t="s">
        <x:v>30</x:v>
      </x:c>
      <x:c r="B1367" s="979" t="s">
        <x:v>42</x:v>
      </x:c>
      <x:c r="C1367" s="264" t="s">
        <x:v>2720</x:v>
      </x:c>
      <x:c r="D1367" s="678">
        <x:f>SUM(D1369)</x:f>
        <x:v>201580</x:v>
      </x:c>
      <x:c r="E1367" s="392"/>
      <x:c r="F1367" s="392"/>
      <x:c r="G1367" s="392"/>
      <x:c r="H1367" s="392"/>
      <x:c r="I1367" s="392"/>
      <x:c r="J1367" s="678"/>
      <x:c r="K1367" s="678">
        <x:f t="shared" ref="K1367:M1367" si="207">SUM(K1369)</x:f>
        <x:v>148894.20000000001</x:v>
      </x:c>
      <x:c r="L1367" s="678">
        <x:f t="shared" si="207"/>
        <x:v>12794.799999999999</x:v>
      </x:c>
      <x:c r="M1367" s="678">
        <x:f t="shared" si="207"/>
        <x:v>39891</x:v>
      </x:c>
      <x:c r="N1367" s="678">
        <x:f t="shared" ref="N1367:S1367" si="208">SUM(N1369)</x:f>
        <x:v>105602.8</x:v>
      </x:c>
      <x:c r="O1367" s="678">
        <x:f t="shared" si="208"/>
        <x:v>95978</x:v>
      </x:c>
      <x:c r="P1367" s="678">
        <x:f t="shared" si="208"/>
        <x:v>0</x:v>
      </x:c>
      <x:c r="Q1367" s="678">
        <x:f t="shared" si="208"/>
        <x:v>148688</x:v>
      </x:c>
      <x:c r="R1367" s="678">
        <x:f t="shared" si="208"/>
        <x:v>54892.800000000003</x:v>
      </x:c>
      <x:c r="S1367" s="678">
        <x:f t="shared" si="208"/>
        <x:v>148688</x:v>
      </x:c>
      <x:c r="T1367" s="981"/>
    </x:row>
    <x:row r="1368" spans="1:20" ht="69.950000000000003" hidden="1" customHeight="1">
      <x:c r="A1368" s="978"/>
      <x:c r="B1368" s="980"/>
      <x:c r="C1368" s="264" t="s">
        <x:v>1516</x:v>
      </x:c>
      <x:c r="D1368" s="393">
        <x:f>COUNTA(D1369)</x:f>
        <x:v>1</x:v>
      </x:c>
      <x:c r="E1368" s="393"/>
      <x:c r="F1368" s="393"/>
      <x:c r="G1368" s="393"/>
      <x:c r="H1368" s="393"/>
      <x:c r="I1368" s="393"/>
      <x:c r="J1368" s="393"/>
      <x:c r="K1368" s="393"/>
      <x:c r="L1368" s="393"/>
      <x:c r="M1368" s="393"/>
      <x:c r="N1368" s="393">
        <x:f>COUNTA(N1369)-1</x:f>
        <x:v>0</x:v>
      </x:c>
      <x:c r="O1368" s="393">
        <x:f>COUNTA(O1369)</x:f>
        <x:v>1</x:v>
      </x:c>
      <x:c r="P1368" s="393">
        <x:f t="shared" ref="P1368:R1368" si="209">COUNTA(P1369)</x:f>
        <x:v>0</x:v>
      </x:c>
      <x:c r="Q1368" s="393">
        <x:f t="shared" si="209"/>
        <x:v>1</x:v>
      </x:c>
      <x:c r="R1368" s="393">
        <x:f t="shared" si="209"/>
        <x:v>1</x:v>
      </x:c>
      <x:c r="S1368" s="393">
        <x:f>COUNTA(S1369)-1</x:f>
        <x:v>0</x:v>
      </x:c>
      <x:c r="T1368" s="982"/>
    </x:row>
    <x:row r="1369" spans="1:20" s="273" customFormat="1" hidden="1" customHeight="1">
      <x:c r="A1369" s="856" t="s">
        <x:v>30</x:v>
      </x:c>
      <x:c r="B1369" s="777" t="s">
        <x:v>2540</x:v>
      </x:c>
      <x:c r="C1369" s="738" t="s">
        <x:v>1044</x:v>
      </x:c>
      <x:c r="D1369" s="728">
        <x:f>SUM(K1369:M1369)</x:f>
        <x:v>201580</x:v>
      </x:c>
      <x:c r="E1369" s="769" t="s">
        <x:v>7520</x:v>
      </x:c>
      <x:c r="F1369" s="769" t="s">
        <x:v>5668</x:v>
      </x:c>
      <x:c r="G1369" s="769" t="s">
        <x:v>2409</x:v>
      </x:c>
      <x:c r="H1369" s="769" t="s">
        <x:v>1096</x:v>
      </x:c>
      <x:c r="I1369" s="769"/>
      <x:c r="J1369" s="769" t="s">
        <x:v>222</x:v>
      </x:c>
      <x:c r="K1369" s="769">
        <x:f>150895-2000.8</x:f>
        <x:v>148894.20000000001</x:v>
      </x:c>
      <x:c r="L1369" s="726">
        <x:v>12794.799999999999</x:v>
      </x:c>
      <x:c r="M1369" s="726">
        <x:v>39891</x:v>
      </x:c>
      <x:c r="N1369" s="726">
        <x:v>105602.8</x:v>
      </x:c>
      <x:c r="O1369" s="726">
        <x:v>95978</x:v>
      </x:c>
      <x:c r="P1369" s="726"/>
      <x:c r="Q1369" s="726">
        <x:v>148688</x:v>
      </x:c>
      <x:c r="R1369" s="726">
        <x:v>54892.800000000003</x:v>
      </x:c>
      <x:c r="S1369" s="726">
        <x:v>148688</x:v>
      </x:c>
      <x:c r="T1369" s="857"/>
    </x:row>
    <x:row r="1370" spans="1:20" s="273" customFormat="1" ht="69.950000000000003" hidden="1" customHeight="1">
      <x:c r="A1370" s="709"/>
      <x:c r="B1370" s="710"/>
      <x:c r="C1370" s="711"/>
      <x:c r="D1370" s="300"/>
      <x:c r="E1370" s="260"/>
      <x:c r="F1370" s="260"/>
      <x:c r="G1370" s="260"/>
      <x:c r="H1370" s="260"/>
      <x:c r="I1370" s="260"/>
      <x:c r="J1370" s="260"/>
      <x:c r="K1370" s="260"/>
      <x:c r="L1370" s="313"/>
      <x:c r="M1370" s="313"/>
      <x:c r="N1370" s="313"/>
      <x:c r="O1370" s="313"/>
      <x:c r="P1370" s="313"/>
      <x:c r="Q1370" s="313"/>
      <x:c r="R1370" s="313"/>
      <x:c r="S1370" s="313"/>
      <x:c r="T1370" s="712"/>
    </x:row>
    <x:row r="1371" spans="1:20" ht="69.950000000000003" hidden="1" customHeight="1">
      <x:c r="A1371" s="243" t="s">
        <x:v>2355</x:v>
      </x:c>
      <x:c r="B1371" s="356"/>
      <x:c r="C1371" s="357"/>
      <x:c r="D1371" s="358"/>
      <x:c r="E1371" s="359"/>
      <x:c r="F1371" s="359"/>
      <x:c r="G1371" s="359"/>
      <x:c r="H1371" s="359"/>
      <x:c r="I1371" s="359"/>
      <x:c r="J1371" s="359"/>
      <x:c r="K1371" s="359"/>
      <x:c r="L1371" s="360"/>
      <x:c r="M1371" s="360"/>
      <x:c r="N1371" s="360"/>
      <x:c r="O1371" s="360"/>
      <x:c r="P1371" s="360"/>
      <x:c r="Q1371" s="360"/>
      <x:c r="R1371" s="360"/>
      <x:c r="S1371" s="360"/>
      <x:c r="T1371" s="357"/>
    </x:row>
    <x:row r="1372" spans="1:20" ht="69.950000000000003" hidden="1" customHeight="1">
      <x:c r="A1372" s="990" t="s">
        <x:v>19</x:v>
      </x:c>
      <x:c r="B1372" s="991" t="s">
        <x:v>6760</x:v>
      </x:c>
      <x:c r="C1372" s="989" t="s">
        <x:v>6699</x:v>
      </x:c>
      <x:c r="D1372" s="992" t="s">
        <x:v>6764</x:v>
      </x:c>
      <x:c r="E1372" s="987" t="s">
        <x:v>6133</x:v>
      </x:c>
      <x:c r="F1372" s="987" t="s">
        <x:v>5227</x:v>
      </x:c>
      <x:c r="G1372" s="987" t="s">
        <x:v>1767</x:v>
      </x:c>
      <x:c r="H1372" s="987" t="s">
        <x:v>1786</x:v>
      </x:c>
      <x:c r="I1372" s="987" t="s">
        <x:v>6132</x:v>
      </x:c>
      <x:c r="J1372" s="989" t="s">
        <x:v>1783</x:v>
      </x:c>
      <x:c r="K1372" s="993" t="s">
        <x:v>5211</x:v>
      </x:c>
      <x:c r="L1372" s="995"/>
      <x:c r="M1372" s="994"/>
      <x:c r="N1372" s="993" t="s">
        <x:v>7469</x:v>
      </x:c>
      <x:c r="O1372" s="995"/>
      <x:c r="P1372" s="995"/>
      <x:c r="Q1372" s="994"/>
      <x:c r="R1372" s="993" t="s">
        <x:v>2724</x:v>
      </x:c>
      <x:c r="S1372" s="994"/>
      <x:c r="T1372" s="975" t="s">
        <x:v>651</x:v>
      </x:c>
    </x:row>
    <x:row r="1373" spans="1:20" ht="69.950000000000003" hidden="1" customHeight="1">
      <x:c r="A1373" s="990"/>
      <x:c r="B1373" s="991"/>
      <x:c r="C1373" s="989"/>
      <x:c r="D1373" s="992"/>
      <x:c r="E1373" s="988"/>
      <x:c r="F1373" s="988"/>
      <x:c r="G1373" s="988"/>
      <x:c r="H1373" s="988"/>
      <x:c r="I1373" s="988"/>
      <x:c r="J1373" s="975"/>
      <x:c r="K1373" s="664" t="s">
        <x:v>33</x:v>
      </x:c>
      <x:c r="L1373" s="331" t="s">
        <x:v>34</x:v>
      </x:c>
      <x:c r="M1373" s="331" t="s">
        <x:v>74</x:v>
      </x:c>
      <x:c r="N1373" s="331" t="s">
        <x:v>609</x:v>
      </x:c>
      <x:c r="O1373" s="331" t="s">
        <x:v>629</x:v>
      </x:c>
      <x:c r="P1373" s="331" t="s">
        <x:v>637</x:v>
      </x:c>
      <x:c r="Q1373" s="331" t="s">
        <x:v>685</x:v>
      </x:c>
      <x:c r="R1373" s="331" t="s">
        <x:v>607</x:v>
      </x:c>
      <x:c r="S1373" s="331" t="s">
        <x:v>78</x:v>
      </x:c>
      <x:c r="T1373" s="976"/>
    </x:row>
    <x:row r="1374" spans="1:20" s="273" customFormat="1" ht="69.950000000000003" hidden="1" customHeight="1">
      <x:c r="A1374" s="983"/>
      <x:c r="B1374" s="985" t="s">
        <x:v>63</x:v>
      </x:c>
      <x:c r="C1374" s="262" t="s">
        <x:v>2720</x:v>
      </x:c>
      <x:c r="D1374" s="475">
        <x:f>SUMIF($C$1376:$C$1378,"면   적",D$1376:D$1378)</x:f>
        <x:v>18540</x:v>
      </x:c>
      <x:c r="E1374" s="282"/>
      <x:c r="F1374" s="282"/>
      <x:c r="G1374" s="282"/>
      <x:c r="H1374" s="282"/>
      <x:c r="I1374" s="282"/>
      <x:c r="J1374" s="282"/>
      <x:c r="K1374" s="282">
        <x:f>SUMIF($C$1376:$C$1378,"면   적",K$1376:K$1378)</x:f>
        <x:v>0</x:v>
      </x:c>
      <x:c r="L1374" s="282">
        <x:f t="shared" ref="L1374:S1374" si="210">SUMIF($C$1376:$C$1378,"면   적",L$1376:L$1378)</x:f>
        <x:v>18540</x:v>
      </x:c>
      <x:c r="M1374" s="282">
        <x:f t="shared" si="210"/>
        <x:v>0</x:v>
      </x:c>
      <x:c r="N1374" s="475">
        <x:f t="shared" si="210"/>
        <x:v>0</x:v>
      </x:c>
      <x:c r="O1374" s="475">
        <x:f t="shared" si="210"/>
        <x:v>18540</x:v>
      </x:c>
      <x:c r="P1374" s="475">
        <x:f t="shared" si="210"/>
        <x:v>0</x:v>
      </x:c>
      <x:c r="Q1374" s="475">
        <x:f t="shared" si="210"/>
        <x:v>0</x:v>
      </x:c>
      <x:c r="R1374" s="475">
        <x:f t="shared" si="210"/>
        <x:v>0</x:v>
      </x:c>
      <x:c r="S1374" s="475">
        <x:f t="shared" si="210"/>
        <x:v>18540</x:v>
      </x:c>
      <x:c r="T1374" s="332"/>
    </x:row>
    <x:row r="1375" spans="1:20" s="273" customFormat="1" ht="69.950000000000003" hidden="1" customHeight="1">
      <x:c r="A1375" s="984"/>
      <x:c r="B1375" s="986"/>
      <x:c r="C1375" s="262" t="s">
        <x:v>1516</x:v>
      </x:c>
      <x:c r="D1375" s="476">
        <x:f>SUMIF($C$1376:$C$1378,"개   소",D$1376:D$1378)</x:f>
        <x:v>1</x:v>
      </x:c>
      <x:c r="E1375" s="282"/>
      <x:c r="F1375" s="282"/>
      <x:c r="G1375" s="282"/>
      <x:c r="H1375" s="282"/>
      <x:c r="I1375" s="282"/>
      <x:c r="J1375" s="282"/>
      <x:c r="K1375" s="282"/>
      <x:c r="L1375" s="282"/>
      <x:c r="M1375" s="282"/>
      <x:c r="N1375" s="476">
        <x:f>SUMIF($C$1376:$C$1378,"개   소",N$1376:N$1378)</x:f>
        <x:v>0</x:v>
      </x:c>
      <x:c r="O1375" s="476">
        <x:f t="shared" ref="O1375:S1375" si="211">SUMIF($C$1376:$C$1378,"개   소",O$1376:O$1378)</x:f>
        <x:v>1</x:v>
      </x:c>
      <x:c r="P1375" s="476">
        <x:f t="shared" si="211"/>
        <x:v>0</x:v>
      </x:c>
      <x:c r="Q1375" s="476">
        <x:f t="shared" si="211"/>
        <x:v>0</x:v>
      </x:c>
      <x:c r="R1375" s="476">
        <x:f t="shared" si="211"/>
        <x:v>0</x:v>
      </x:c>
      <x:c r="S1375" s="476">
        <x:f t="shared" si="211"/>
        <x:v>1</x:v>
      </x:c>
      <x:c r="T1375" s="332"/>
    </x:row>
    <x:row r="1376" spans="1:20" s="273" customFormat="1" ht="69.950000000000003" hidden="1" customHeight="1">
      <x:c r="A1376" s="977" t="s">
        <x:v>2439</x:v>
      </x:c>
      <x:c r="B1376" s="979" t="s">
        <x:v>42</x:v>
      </x:c>
      <x:c r="C1376" s="264" t="s">
        <x:v>2720</x:v>
      </x:c>
      <x:c r="D1376" s="677">
        <x:f>SUM(D1378)</x:f>
        <x:v>18540</x:v>
      </x:c>
      <x:c r="E1376" s="389"/>
      <x:c r="F1376" s="389"/>
      <x:c r="G1376" s="389"/>
      <x:c r="H1376" s="389"/>
      <x:c r="I1376" s="389"/>
      <x:c r="J1376" s="389"/>
      <x:c r="K1376" s="677">
        <x:f t="shared" ref="K1376:S1376" si="212">SUM(K1378)</x:f>
        <x:v>0</x:v>
      </x:c>
      <x:c r="L1376" s="677">
        <x:f t="shared" si="212"/>
        <x:v>18540</x:v>
      </x:c>
      <x:c r="M1376" s="677">
        <x:f t="shared" si="212"/>
        <x:v>0</x:v>
      </x:c>
      <x:c r="N1376" s="677">
        <x:f t="shared" si="212"/>
        <x:v>0</x:v>
      </x:c>
      <x:c r="O1376" s="677">
        <x:f t="shared" si="212"/>
        <x:v>18540</x:v>
      </x:c>
      <x:c r="P1376" s="677">
        <x:f t="shared" si="212"/>
        <x:v>0</x:v>
      </x:c>
      <x:c r="Q1376" s="677">
        <x:f t="shared" si="212"/>
        <x:v>0</x:v>
      </x:c>
      <x:c r="R1376" s="677">
        <x:f t="shared" si="212"/>
        <x:v>0</x:v>
      </x:c>
      <x:c r="S1376" s="677">
        <x:f t="shared" si="212"/>
        <x:v>18540</x:v>
      </x:c>
      <x:c r="T1376" s="981"/>
    </x:row>
    <x:row r="1377" spans="1:20" s="273" customFormat="1" ht="69.950000000000003" hidden="1" customHeight="1">
      <x:c r="A1377" s="978"/>
      <x:c r="B1377" s="980"/>
      <x:c r="C1377" s="264" t="s">
        <x:v>1516</x:v>
      </x:c>
      <x:c r="D1377" s="390">
        <x:f>COUNTA(D1378)</x:f>
        <x:v>1</x:v>
      </x:c>
      <x:c r="E1377" s="390"/>
      <x:c r="F1377" s="390"/>
      <x:c r="G1377" s="390"/>
      <x:c r="H1377" s="390"/>
      <x:c r="I1377" s="390"/>
      <x:c r="J1377" s="390"/>
      <x:c r="K1377" s="390"/>
      <x:c r="L1377" s="390"/>
      <x:c r="M1377" s="390"/>
      <x:c r="N1377" s="390">
        <x:f t="shared" ref="N1377:R1377" si="213">COUNTA(N1378)</x:f>
        <x:v>0</x:v>
      </x:c>
      <x:c r="O1377" s="390">
        <x:f t="shared" si="213"/>
        <x:v>1</x:v>
      </x:c>
      <x:c r="P1377" s="390">
        <x:f t="shared" si="213"/>
        <x:v>0</x:v>
      </x:c>
      <x:c r="Q1377" s="390">
        <x:f t="shared" si="213"/>
        <x:v>0</x:v>
      </x:c>
      <x:c r="R1377" s="390">
        <x:f t="shared" si="213"/>
        <x:v>0</x:v>
      </x:c>
      <x:c r="S1377" s="390">
        <x:f>COUNTA(S1378)</x:f>
        <x:v>1</x:v>
      </x:c>
      <x:c r="T1377" s="982"/>
    </x:row>
    <x:row r="1378" spans="1:20" s="273" customFormat="1" hidden="1" customHeight="1">
      <x:c r="A1378" s="391" t="s">
        <x:v>2439</x:v>
      </x:c>
      <x:c r="B1378" s="363" t="s">
        <x:v>6975</x:v>
      </x:c>
      <x:c r="C1378" s="364" t="s">
        <x:v>1205</x:v>
      </x:c>
      <x:c r="D1378" s="269">
        <x:f>IF(SUM(K1378:M1378)=SUM(N1378:O1378),SUM(K1378:M1378),"오답")</x:f>
        <x:v>18540</x:v>
      </x:c>
      <x:c r="E1378" s="351" t="s">
        <x:v>3467</x:v>
      </x:c>
      <x:c r="F1378" s="351" t="s">
        <x:v>3467</x:v>
      </x:c>
      <x:c r="G1378" s="351"/>
      <x:c r="H1378" s="351"/>
      <x:c r="I1378" s="351"/>
      <x:c r="J1378" s="351"/>
      <x:c r="K1378" s="375"/>
      <x:c r="L1378" s="375">
        <x:v>18540</x:v>
      </x:c>
      <x:c r="M1378" s="375"/>
      <x:c r="N1378" s="375"/>
      <x:c r="O1378" s="375">
        <x:v>18540</x:v>
      </x:c>
      <x:c r="P1378" s="375"/>
      <x:c r="Q1378" s="375"/>
      <x:c r="R1378" s="375"/>
      <x:c r="S1378" s="375">
        <x:v>18540</x:v>
      </x:c>
      <x:c r="T1378" s="364"/>
    </x:row>
    <x:row r="1379" spans="1:20" s="273" customFormat="1" ht="69.950000000000003" hidden="1" customHeight="1">
      <x:c r="A1379" s="709"/>
      <x:c r="B1379" s="713"/>
      <x:c r="C1379" s="712"/>
      <x:c r="D1379" s="300"/>
      <x:c r="E1379" s="714"/>
      <x:c r="F1379" s="714"/>
      <x:c r="G1379" s="714"/>
      <x:c r="H1379" s="714"/>
      <x:c r="I1379" s="714"/>
      <x:c r="J1379" s="714"/>
      <x:c r="K1379" s="376"/>
      <x:c r="L1379" s="376"/>
      <x:c r="M1379" s="376"/>
      <x:c r="N1379" s="376"/>
      <x:c r="O1379" s="376"/>
      <x:c r="P1379" s="376"/>
      <x:c r="Q1379" s="376"/>
      <x:c r="R1379" s="376"/>
      <x:c r="S1379" s="376"/>
      <x:c r="T1379" s="712"/>
    </x:row>
    <x:row r="1380" spans="1:20" ht="69.950000000000003" hidden="1" customHeight="1">
      <x:c r="A1380" s="243" t="s">
        <x:v>6079</x:v>
      </x:c>
      <x:c r="B1380" s="356"/>
      <x:c r="C1380" s="357"/>
      <x:c r="D1380" s="358"/>
      <x:c r="E1380" s="359"/>
      <x:c r="F1380" s="359"/>
      <x:c r="G1380" s="359"/>
      <x:c r="H1380" s="359"/>
      <x:c r="I1380" s="359"/>
      <x:c r="J1380" s="359"/>
      <x:c r="K1380" s="359"/>
      <x:c r="L1380" s="360"/>
      <x:c r="M1380" s="360"/>
      <x:c r="N1380" s="360"/>
      <x:c r="O1380" s="360"/>
      <x:c r="P1380" s="360"/>
      <x:c r="Q1380" s="360"/>
      <x:c r="R1380" s="360"/>
      <x:c r="S1380" s="360"/>
      <x:c r="T1380" s="357"/>
    </x:row>
    <x:row r="1381" spans="1:20" ht="69.950000000000003" hidden="1" customHeight="1">
      <x:c r="A1381" s="990" t="s">
        <x:v>19</x:v>
      </x:c>
      <x:c r="B1381" s="991" t="s">
        <x:v>6760</x:v>
      </x:c>
      <x:c r="C1381" s="989" t="s">
        <x:v>6699</x:v>
      </x:c>
      <x:c r="D1381" s="992" t="s">
        <x:v>6764</x:v>
      </x:c>
      <x:c r="E1381" s="987" t="s">
        <x:v>6133</x:v>
      </x:c>
      <x:c r="F1381" s="987" t="s">
        <x:v>5227</x:v>
      </x:c>
      <x:c r="G1381" s="987" t="s">
        <x:v>1767</x:v>
      </x:c>
      <x:c r="H1381" s="987" t="s">
        <x:v>1786</x:v>
      </x:c>
      <x:c r="I1381" s="987" t="s">
        <x:v>6132</x:v>
      </x:c>
      <x:c r="J1381" s="989" t="s">
        <x:v>1783</x:v>
      </x:c>
      <x:c r="K1381" s="993" t="s">
        <x:v>5211</x:v>
      </x:c>
      <x:c r="L1381" s="995"/>
      <x:c r="M1381" s="994"/>
      <x:c r="N1381" s="993" t="s">
        <x:v>7469</x:v>
      </x:c>
      <x:c r="O1381" s="995"/>
      <x:c r="P1381" s="995"/>
      <x:c r="Q1381" s="994"/>
      <x:c r="R1381" s="993" t="s">
        <x:v>2724</x:v>
      </x:c>
      <x:c r="S1381" s="994"/>
      <x:c r="T1381" s="989" t="s">
        <x:v>651</x:v>
      </x:c>
    </x:row>
    <x:row r="1382" spans="1:20" ht="69.950000000000003" hidden="1" customHeight="1">
      <x:c r="A1382" s="990"/>
      <x:c r="B1382" s="991"/>
      <x:c r="C1382" s="989"/>
      <x:c r="D1382" s="992"/>
      <x:c r="E1382" s="988"/>
      <x:c r="F1382" s="988"/>
      <x:c r="G1382" s="988"/>
      <x:c r="H1382" s="988"/>
      <x:c r="I1382" s="988"/>
      <x:c r="J1382" s="975"/>
      <x:c r="K1382" s="664" t="s">
        <x:v>33</x:v>
      </x:c>
      <x:c r="L1382" s="331" t="s">
        <x:v>34</x:v>
      </x:c>
      <x:c r="M1382" s="331" t="s">
        <x:v>74</x:v>
      </x:c>
      <x:c r="N1382" s="331" t="s">
        <x:v>609</x:v>
      </x:c>
      <x:c r="O1382" s="331" t="s">
        <x:v>629</x:v>
      </x:c>
      <x:c r="P1382" s="331" t="s">
        <x:v>637</x:v>
      </x:c>
      <x:c r="Q1382" s="331" t="s">
        <x:v>685</x:v>
      </x:c>
      <x:c r="R1382" s="331" t="s">
        <x:v>607</x:v>
      </x:c>
      <x:c r="S1382" s="331" t="s">
        <x:v>78</x:v>
      </x:c>
      <x:c r="T1382" s="989"/>
    </x:row>
    <x:row r="1383" spans="1:20" s="273" customFormat="1" ht="69.950000000000003" hidden="1" customHeight="1">
      <x:c r="A1383" s="983"/>
      <x:c r="B1383" s="985" t="s">
        <x:v>63</x:v>
      </x:c>
      <x:c r="C1383" s="262" t="s">
        <x:v>2720</x:v>
      </x:c>
      <x:c r="D1383" s="282">
        <x:f>SUMIF($C$1385:$C$1389,"면   적",D$1385:D$1389)</x:f>
        <x:v>98629.5</x:v>
      </x:c>
      <x:c r="E1383" s="282"/>
      <x:c r="F1383" s="282"/>
      <x:c r="G1383" s="282"/>
      <x:c r="H1383" s="282"/>
      <x:c r="I1383" s="282"/>
      <x:c r="J1383" s="282"/>
      <x:c r="K1383" s="282">
        <x:f>SUMIF($C$1385:$C$1389,"면   적",K$1385:K$1389)</x:f>
        <x:v>0</x:v>
      </x:c>
      <x:c r="L1383" s="282">
        <x:f t="shared" ref="L1383:S1383" si="214">SUMIF($C$1385:$C$1389,"면   적",L$1385:L$1389)</x:f>
        <x:v>98629.5</x:v>
      </x:c>
      <x:c r="M1383" s="282">
        <x:f t="shared" si="214"/>
        <x:v>0</x:v>
      </x:c>
      <x:c r="N1383" s="475">
        <x:f t="shared" si="214"/>
        <x:v>0</x:v>
      </x:c>
      <x:c r="O1383" s="475">
        <x:f t="shared" si="214"/>
        <x:v>98629.5</x:v>
      </x:c>
      <x:c r="P1383" s="475">
        <x:f t="shared" si="214"/>
        <x:v>0</x:v>
      </x:c>
      <x:c r="Q1383" s="475">
        <x:f t="shared" si="214"/>
        <x:v>0</x:v>
      </x:c>
      <x:c r="R1383" s="475">
        <x:f t="shared" si="214"/>
        <x:v>98629.5</x:v>
      </x:c>
      <x:c r="S1383" s="475">
        <x:f t="shared" si="214"/>
        <x:v>0</x:v>
      </x:c>
      <x:c r="T1383" s="999"/>
    </x:row>
    <x:row r="1384" spans="1:20" s="273" customFormat="1" ht="69.950000000000003" hidden="1" customHeight="1">
      <x:c r="A1384" s="984"/>
      <x:c r="B1384" s="986"/>
      <x:c r="C1384" s="262" t="s">
        <x:v>1516</x:v>
      </x:c>
      <x:c r="D1384" s="476">
        <x:f>SUMIF($C$1385:$C$1389,"개   소",D$1385:D$1389)</x:f>
        <x:v>3</x:v>
      </x:c>
      <x:c r="E1384" s="282"/>
      <x:c r="F1384" s="282"/>
      <x:c r="G1384" s="282"/>
      <x:c r="H1384" s="282"/>
      <x:c r="I1384" s="282"/>
      <x:c r="J1384" s="282"/>
      <x:c r="K1384" s="282"/>
      <x:c r="L1384" s="282"/>
      <x:c r="M1384" s="282"/>
      <x:c r="N1384" s="476">
        <x:f>SUMIF($C$1385:$C$1389,"개   소",N$1385:N$1389)</x:f>
        <x:v>0</x:v>
      </x:c>
      <x:c r="O1384" s="476">
        <x:f t="shared" ref="O1384:S1384" si="215">SUMIF($C$1385:$C$1389,"개   소",O$1385:O$1389)</x:f>
        <x:v>3</x:v>
      </x:c>
      <x:c r="P1384" s="476">
        <x:f t="shared" si="215"/>
        <x:v>0</x:v>
      </x:c>
      <x:c r="Q1384" s="476">
        <x:f t="shared" si="215"/>
        <x:v>0</x:v>
      </x:c>
      <x:c r="R1384" s="476">
        <x:f t="shared" si="215"/>
        <x:v>3</x:v>
      </x:c>
      <x:c r="S1384" s="476">
        <x:f t="shared" si="215"/>
        <x:v>0</x:v>
      </x:c>
      <x:c r="T1384" s="1000"/>
    </x:row>
    <x:row r="1385" spans="1:20" s="273" customFormat="1" ht="69.950000000000003" hidden="1" customHeight="1">
      <x:c r="A1385" s="996" t="s">
        <x:v>3023</x:v>
      </x:c>
      <x:c r="B1385" s="979" t="s">
        <x:v>42</x:v>
      </x:c>
      <x:c r="C1385" s="264" t="s">
        <x:v>2720</x:v>
      </x:c>
      <x:c r="D1385" s="361">
        <x:f>SUM(D$1387:D$1389)</x:f>
        <x:v>98629.5</x:v>
      </x:c>
      <x:c r="E1385" s="361"/>
      <x:c r="F1385" s="361"/>
      <x:c r="G1385" s="361"/>
      <x:c r="H1385" s="361"/>
      <x:c r="I1385" s="361"/>
      <x:c r="J1385" s="361"/>
      <x:c r="K1385" s="682">
        <x:f>SUM(K$1387:K$1389)</x:f>
        <x:v>0</x:v>
      </x:c>
      <x:c r="L1385" s="682">
        <x:f t="shared" ref="L1385:S1385" si="216">SUM(L$1387:L$1389)</x:f>
        <x:v>98629.5</x:v>
      </x:c>
      <x:c r="M1385" s="682">
        <x:f t="shared" si="216"/>
        <x:v>0</x:v>
      </x:c>
      <x:c r="N1385" s="682">
        <x:f t="shared" si="216"/>
        <x:v>0</x:v>
      </x:c>
      <x:c r="O1385" s="682">
        <x:f t="shared" si="216"/>
        <x:v>98629.5</x:v>
      </x:c>
      <x:c r="P1385" s="682">
        <x:f t="shared" si="216"/>
        <x:v>0</x:v>
      </x:c>
      <x:c r="Q1385" s="682">
        <x:f t="shared" si="216"/>
        <x:v>0</x:v>
      </x:c>
      <x:c r="R1385" s="682">
        <x:f t="shared" si="216"/>
        <x:v>98629.5</x:v>
      </x:c>
      <x:c r="S1385" s="682">
        <x:f t="shared" si="216"/>
        <x:v>0</x:v>
      </x:c>
      <x:c r="T1385" s="998"/>
    </x:row>
    <x:row r="1386" spans="1:20" s="273" customFormat="1" ht="69.950000000000003" hidden="1" customHeight="1">
      <x:c r="A1386" s="997"/>
      <x:c r="B1386" s="980"/>
      <x:c r="C1386" s="264" t="s">
        <x:v>1516</x:v>
      </x:c>
      <x:c r="D1386" s="362">
        <x:f>COUNTA(D$1387:D$1389)</x:f>
        <x:v>3</x:v>
      </x:c>
      <x:c r="E1386" s="362"/>
      <x:c r="F1386" s="362"/>
      <x:c r="G1386" s="362"/>
      <x:c r="H1386" s="362"/>
      <x:c r="I1386" s="362"/>
      <x:c r="J1386" s="362"/>
      <x:c r="K1386" s="362"/>
      <x:c r="L1386" s="362"/>
      <x:c r="M1386" s="362"/>
      <x:c r="N1386" s="362">
        <x:f>COUNTA(N$1387:N$1389)</x:f>
        <x:v>0</x:v>
      </x:c>
      <x:c r="O1386" s="362">
        <x:f t="shared" ref="O1386:S1386" si="217">COUNTA(O$1387:O$1389)</x:f>
        <x:v>3</x:v>
      </x:c>
      <x:c r="P1386" s="362">
        <x:f t="shared" si="217"/>
        <x:v>0</x:v>
      </x:c>
      <x:c r="Q1386" s="362">
        <x:f t="shared" si="217"/>
        <x:v>0</x:v>
      </x:c>
      <x:c r="R1386" s="362">
        <x:f t="shared" si="217"/>
        <x:v>3</x:v>
      </x:c>
      <x:c r="S1386" s="362">
        <x:f t="shared" si="217"/>
        <x:v>0</x:v>
      </x:c>
      <x:c r="T1386" s="998"/>
    </x:row>
    <x:row r="1387" spans="1:20" s="273" customFormat="1" hidden="1" customHeight="1">
      <x:c r="A1387" s="616" t="s">
        <x:v>1460</x:v>
      </x:c>
      <x:c r="B1387" s="363" t="s">
        <x:v>1206</x:v>
      </x:c>
      <x:c r="C1387" s="364" t="s">
        <x:v>6069</x:v>
      </x:c>
      <x:c r="D1387" s="269">
        <x:f>IF(SUM(K1387:M1387)=SUM(N1387:O1387),SUM(K1387:M1387),"오답")</x:f>
        <x:v>60314.400000000001</x:v>
      </x:c>
      <x:c r="E1387" s="351" t="s">
        <x:v>7088</x:v>
      </x:c>
      <x:c r="F1387" s="351" t="s">
        <x:v>294</x:v>
      </x:c>
      <x:c r="G1387" s="351"/>
      <x:c r="H1387" s="351"/>
      <x:c r="I1387" s="351"/>
      <x:c r="J1387" s="351"/>
      <x:c r="K1387" s="351"/>
      <x:c r="L1387" s="375">
        <x:v>60314.400000000001</x:v>
      </x:c>
      <x:c r="M1387" s="375"/>
      <x:c r="N1387" s="375"/>
      <x:c r="O1387" s="375">
        <x:v>60314.400000000001</x:v>
      </x:c>
      <x:c r="P1387" s="375"/>
      <x:c r="Q1387" s="375"/>
      <x:c r="R1387" s="375">
        <x:v>60314.400000000001</x:v>
      </x:c>
      <x:c r="S1387" s="375"/>
      <x:c r="T1387" s="364" t="s">
        <x:v>1026</x:v>
      </x:c>
    </x:row>
    <x:row r="1388" spans="1:20" s="273" customFormat="1" hidden="1" customHeight="1">
      <x:c r="A1388" s="616" t="s">
        <x:v>1460</x:v>
      </x:c>
      <x:c r="B1388" s="363" t="s">
        <x:v>1152</x:v>
      </x:c>
      <x:c r="C1388" s="364" t="s">
        <x:v>3051</x:v>
      </x:c>
      <x:c r="D1388" s="269">
        <x:f>IF(SUM(K1388:M1388)=SUM(N1388:O1388),SUM(K1388:M1388),"오답")</x:f>
        <x:v>30546.599999999999</x:v>
      </x:c>
      <x:c r="E1388" s="351" t="s">
        <x:v>7088</x:v>
      </x:c>
      <x:c r="F1388" s="351" t="s">
        <x:v>7088</x:v>
      </x:c>
      <x:c r="G1388" s="351"/>
      <x:c r="H1388" s="351"/>
      <x:c r="I1388" s="351"/>
      <x:c r="J1388" s="351"/>
      <x:c r="K1388" s="351"/>
      <x:c r="L1388" s="375">
        <x:v>30546.599999999999</x:v>
      </x:c>
      <x:c r="M1388" s="375"/>
      <x:c r="N1388" s="375"/>
      <x:c r="O1388" s="375">
        <x:v>30546.599999999999</x:v>
      </x:c>
      <x:c r="P1388" s="375"/>
      <x:c r="Q1388" s="375"/>
      <x:c r="R1388" s="375">
        <x:v>30546.599999999999</x:v>
      </x:c>
      <x:c r="S1388" s="375"/>
      <x:c r="T1388" s="364" t="s">
        <x:v>77</x:v>
      </x:c>
    </x:row>
    <x:row r="1389" spans="1:20" s="273" customFormat="1" hidden="1" customHeight="1">
      <x:c r="A1389" s="616" t="s">
        <x:v>1460</x:v>
      </x:c>
      <x:c r="B1389" s="363" t="s">
        <x:v>4593</x:v>
      </x:c>
      <x:c r="C1389" s="364" t="s">
        <x:v>6085</x:v>
      </x:c>
      <x:c r="D1389" s="269">
        <x:f>IF(SUM(K1389:M1389)=SUM(N1389:O1389),SUM(K1389:M1389),"오답")</x:f>
        <x:v>7768.5</x:v>
      </x:c>
      <x:c r="E1389" s="351" t="s">
        <x:v>7088</x:v>
      </x:c>
      <x:c r="F1389" s="351" t="s">
        <x:v>7088</x:v>
      </x:c>
      <x:c r="G1389" s="351"/>
      <x:c r="H1389" s="351"/>
      <x:c r="I1389" s="351"/>
      <x:c r="J1389" s="351"/>
      <x:c r="K1389" s="351"/>
      <x:c r="L1389" s="375">
        <x:v>7768.5</x:v>
      </x:c>
      <x:c r="M1389" s="375"/>
      <x:c r="N1389" s="375"/>
      <x:c r="O1389" s="375">
        <x:v>7768.5</x:v>
      </x:c>
      <x:c r="P1389" s="375"/>
      <x:c r="Q1389" s="375"/>
      <x:c r="R1389" s="375">
        <x:v>7768.5</x:v>
      </x:c>
      <x:c r="S1389" s="375"/>
      <x:c r="T1389" s="364" t="s">
        <x:v>77</x:v>
      </x:c>
    </x:row>
    <x:row r="1390" spans="1:20" s="273" customFormat="1" customHeight="1">
      <x:c r="A1390" s="736" t="s">
        <x:v>41</x:v>
      </x:c>
      <x:c r="B1390" s="1084" t="s">
        <x:v>137</x:v>
      </x:c>
      <x:c r="C1390" s="722" t="s">
        <x:v>141</x:v>
      </x:c>
      <x:c r="D1390" s="728">
        <x:f>IF(SUM(K1390:M1390)=SUM(N1390:Q1390),SUM(K1390:M1390),"오답")</x:f>
        <x:v>17870</x:v>
      </x:c>
      <x:c r="E1390" s="1085" t="s">
        <x:v>139</x:v>
      </x:c>
      <x:c r="F1390" s="1086" t="s">
        <x:v>139</x:v>
      </x:c>
      <x:c r="G1390" s="890" t="s">
        <x:v>7564</x:v>
      </x:c>
      <x:c r="H1390" s="890"/>
      <x:c r="I1390" s="864"/>
      <x:c r="J1390" s="1082" t="s">
        <x:v>7564</x:v>
      </x:c>
      <x:c r="K1390" s="974"/>
      <x:c r="L1390" s="819">
        <x:v>17870</x:v>
      </x:c>
      <x:c r="M1390" s="819"/>
      <x:c r="N1390" s="819"/>
      <x:c r="O1390" s="819"/>
      <x:c r="P1390" s="819">
        <x:v>17870</x:v>
      </x:c>
      <x:c r="Q1390" s="819"/>
      <x:c r="R1390" s="819">
        <x:v>17870</x:v>
      </x:c>
      <x:c r="S1390" s="819"/>
      <x:c r="T1390" s="959"/>
    </x:row>
  </x:sheetData>
  <x:sortState columnSort="0" caseSensitive="0" ref="A1367:IV1374">
    <x:sortCondition descending="0" sortBy="value" ref="B1303:B1307"/>
  </x:sortState>
  <x:mergeCells count="364"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M3"/>
    <x:mergeCell ref="N3:Q3"/>
    <x:mergeCell ref="R3:S3"/>
    <x:mergeCell ref="T3:T4"/>
    <x:mergeCell ref="A5:A6"/>
    <x:mergeCell ref="B5:B6"/>
    <x:mergeCell ref="T5:T6"/>
    <x:mergeCell ref="A7:A8"/>
    <x:mergeCell ref="B7:B8"/>
    <x:mergeCell ref="T7:T8"/>
    <x:mergeCell ref="A12:A13"/>
    <x:mergeCell ref="B12:B13"/>
    <x:mergeCell ref="C12:C13"/>
    <x:mergeCell ref="D12:D13"/>
    <x:mergeCell ref="E12:E13"/>
    <x:mergeCell ref="F12:F13"/>
    <x:mergeCell ref="G12:G13"/>
    <x:mergeCell ref="H12:H13"/>
    <x:mergeCell ref="I12:I13"/>
    <x:mergeCell ref="J12:J13"/>
    <x:mergeCell ref="K12:M12"/>
    <x:mergeCell ref="N12:Q12"/>
    <x:mergeCell ref="R12:S12"/>
    <x:mergeCell ref="T12:T13"/>
    <x:mergeCell ref="A14:A15"/>
    <x:mergeCell ref="B14:B15"/>
    <x:mergeCell ref="T14:T15"/>
    <x:mergeCell ref="A16:A17"/>
    <x:mergeCell ref="B16:B17"/>
    <x:mergeCell ref="T16:T17"/>
    <x:mergeCell ref="A35:A36"/>
    <x:mergeCell ref="B35:B36"/>
    <x:mergeCell ref="A63:A64"/>
    <x:mergeCell ref="B63:B64"/>
    <x:mergeCell ref="A72:A73"/>
    <x:mergeCell ref="B72:B73"/>
    <x:mergeCell ref="A91:A92"/>
    <x:mergeCell ref="B91:B92"/>
    <x:mergeCell ref="A105:A106"/>
    <x:mergeCell ref="B105:B106"/>
    <x:mergeCell ref="A122:A123"/>
    <x:mergeCell ref="B122:B123"/>
    <x:mergeCell ref="A144:A145"/>
    <x:mergeCell ref="B144:B145"/>
    <x:mergeCell ref="A177:A178"/>
    <x:mergeCell ref="B177:B178"/>
    <x:mergeCell ref="A217:A218"/>
    <x:mergeCell ref="B217:B218"/>
    <x:mergeCell ref="A222:A223"/>
    <x:mergeCell ref="B222:B223"/>
    <x:mergeCell ref="C222:C223"/>
    <x:mergeCell ref="D222:D223"/>
    <x:mergeCell ref="E222:E223"/>
    <x:mergeCell ref="F222:F223"/>
    <x:mergeCell ref="G222:G223"/>
    <x:mergeCell ref="H222:H223"/>
    <x:mergeCell ref="I222:I223"/>
    <x:mergeCell ref="J222:J223"/>
    <x:mergeCell ref="K222:M222"/>
    <x:mergeCell ref="N222:Q222"/>
    <x:mergeCell ref="R222:S222"/>
    <x:mergeCell ref="T222:T223"/>
    <x:mergeCell ref="A224:A225"/>
    <x:mergeCell ref="B224:B225"/>
    <x:mergeCell ref="A226:A227"/>
    <x:mergeCell ref="B226:B227"/>
    <x:mergeCell ref="A240:A241"/>
    <x:mergeCell ref="B240:B241"/>
    <x:mergeCell ref="A281:A282"/>
    <x:mergeCell ref="B281:B282"/>
    <x:mergeCell ref="A303:A304"/>
    <x:mergeCell ref="B303:B304"/>
    <x:mergeCell ref="A376:A377"/>
    <x:mergeCell ref="B376:B377"/>
    <x:mergeCell ref="A438:A439"/>
    <x:mergeCell ref="B438:B439"/>
    <x:mergeCell ref="A552:A553"/>
    <x:mergeCell ref="B552:B553"/>
    <x:mergeCell ref="A642:A643"/>
    <x:mergeCell ref="B642:B643"/>
    <x:mergeCell ref="A691:A692"/>
    <x:mergeCell ref="B691:B692"/>
    <x:mergeCell ref="A817:A818"/>
    <x:mergeCell ref="B817:B818"/>
    <x:mergeCell ref="A825:A826"/>
    <x:mergeCell ref="B825:B826"/>
    <x:mergeCell ref="C825:C826"/>
    <x:mergeCell ref="D825:D826"/>
    <x:mergeCell ref="E825:E826"/>
    <x:mergeCell ref="F825:F826"/>
    <x:mergeCell ref="G825:G826"/>
    <x:mergeCell ref="H825:H826"/>
    <x:mergeCell ref="I825:I826"/>
    <x:mergeCell ref="J825:J826"/>
    <x:mergeCell ref="K825:M825"/>
    <x:mergeCell ref="N825:Q825"/>
    <x:mergeCell ref="R825:S825"/>
    <x:mergeCell ref="T825:T826"/>
    <x:mergeCell ref="A827:A828"/>
    <x:mergeCell ref="B827:B828"/>
    <x:mergeCell ref="T827:T828"/>
    <x:mergeCell ref="A829:A830"/>
    <x:mergeCell ref="B829:B830"/>
    <x:mergeCell ref="A904:A905"/>
    <x:mergeCell ref="B904:B905"/>
    <x:mergeCell ref="A915:A916"/>
    <x:mergeCell ref="B915:B916"/>
    <x:mergeCell ref="A928:A929"/>
    <x:mergeCell ref="B928:B929"/>
    <x:mergeCell ref="A940:A941"/>
    <x:mergeCell ref="B940:B941"/>
    <x:mergeCell ref="A989:A990"/>
    <x:mergeCell ref="B989:B990"/>
    <x:mergeCell ref="A995:A996"/>
    <x:mergeCell ref="B995:B996"/>
    <x:mergeCell ref="A1007:A1008"/>
    <x:mergeCell ref="B1007:B1008"/>
    <x:mergeCell ref="A1043:A1044"/>
    <x:mergeCell ref="B1043:B1044"/>
    <x:mergeCell ref="A1076:A1077"/>
    <x:mergeCell ref="B1076:B1077"/>
    <x:mergeCell ref="A1103:A1104"/>
    <x:mergeCell ref="B1103:B1104"/>
    <x:mergeCell ref="A1119:A1120"/>
    <x:mergeCell ref="B1119:B1120"/>
    <x:mergeCell ref="A1186:A1187"/>
    <x:mergeCell ref="B1186:B1187"/>
    <x:mergeCell ref="A1194:A1195"/>
    <x:mergeCell ref="B1194:B1195"/>
    <x:mergeCell ref="C1194:C1195"/>
    <x:mergeCell ref="D1194:D1195"/>
    <x:mergeCell ref="E1194:E1195"/>
    <x:mergeCell ref="F1194:F1195"/>
    <x:mergeCell ref="G1194:G1195"/>
    <x:mergeCell ref="H1194:H1195"/>
    <x:mergeCell ref="I1194:I1195"/>
    <x:mergeCell ref="J1194:J1195"/>
    <x:mergeCell ref="K1194:M1194"/>
    <x:mergeCell ref="N1194:Q1194"/>
    <x:mergeCell ref="R1194:S1194"/>
    <x:mergeCell ref="T1194:T1195"/>
    <x:mergeCell ref="A1196:A1197"/>
    <x:mergeCell ref="B1196:B1197"/>
    <x:mergeCell ref="T1196:T1197"/>
    <x:mergeCell ref="A1198:A1199"/>
    <x:mergeCell ref="B1198:B1199"/>
    <x:mergeCell ref="A1203:A1204"/>
    <x:mergeCell ref="B1203:B1204"/>
    <x:mergeCell ref="A1206:A1207"/>
    <x:mergeCell ref="B1206:B1207"/>
    <x:mergeCell ref="A1216:A1217"/>
    <x:mergeCell ref="B1216:B1217"/>
    <x:mergeCell ref="A1221:A1222"/>
    <x:mergeCell ref="B1221:B1222"/>
    <x:mergeCell ref="A1225:A1226"/>
    <x:mergeCell ref="B1225:B1226"/>
    <x:mergeCell ref="A1229:A1230"/>
    <x:mergeCell ref="B1229:B1230"/>
    <x:mergeCell ref="A1234:A1235"/>
    <x:mergeCell ref="B1234:B1235"/>
    <x:mergeCell ref="A1239:A1240"/>
    <x:mergeCell ref="B1239:B1240"/>
    <x:mergeCell ref="C1239:C1240"/>
    <x:mergeCell ref="D1239:D1240"/>
    <x:mergeCell ref="E1239:E1240"/>
    <x:mergeCell ref="F1239:F1240"/>
    <x:mergeCell ref="G1239:G1240"/>
    <x:mergeCell ref="H1239:H1240"/>
    <x:mergeCell ref="I1239:I1240"/>
    <x:mergeCell ref="J1239:J1240"/>
    <x:mergeCell ref="K1239:M1239"/>
    <x:mergeCell ref="N1239:Q1239"/>
    <x:mergeCell ref="R1239:S1239"/>
    <x:mergeCell ref="T1239:T1240"/>
    <x:mergeCell ref="A1241:A1242"/>
    <x:mergeCell ref="B1241:B1242"/>
    <x:mergeCell ref="T1241:T1242"/>
    <x:mergeCell ref="A1243:A1244"/>
    <x:mergeCell ref="B1243:B1244"/>
    <x:mergeCell ref="A1254:A1255"/>
    <x:mergeCell ref="B1254:B1255"/>
    <x:mergeCell ref="A1260:A1261"/>
    <x:mergeCell ref="B1260:B1261"/>
    <x:mergeCell ref="A1266:A1267"/>
    <x:mergeCell ref="B1266:B1267"/>
    <x:mergeCell ref="A1277:A1278"/>
    <x:mergeCell ref="B1277:B1278"/>
    <x:mergeCell ref="C1277:C1278"/>
    <x:mergeCell ref="D1277:D1278"/>
    <x:mergeCell ref="E1277:E1278"/>
    <x:mergeCell ref="F1277:F1278"/>
    <x:mergeCell ref="G1277:G1278"/>
    <x:mergeCell ref="H1277:H1278"/>
    <x:mergeCell ref="I1277:I1278"/>
    <x:mergeCell ref="J1277:J1278"/>
    <x:mergeCell ref="K1277:M1277"/>
    <x:mergeCell ref="N1277:Q1277"/>
    <x:mergeCell ref="R1277:S1277"/>
    <x:mergeCell ref="T1277:T1278"/>
    <x:mergeCell ref="A1279:A1280"/>
    <x:mergeCell ref="B1279:B1280"/>
    <x:mergeCell ref="T1279:T1280"/>
    <x:mergeCell ref="A1281:A1282"/>
    <x:mergeCell ref="B1281:B1282"/>
    <x:mergeCell ref="T1281:T1282"/>
    <x:mergeCell ref="A1284:A1285"/>
    <x:mergeCell ref="B1284:B1285"/>
    <x:mergeCell ref="T1284:T1285"/>
    <x:mergeCell ref="A1289:A1290"/>
    <x:mergeCell ref="B1289:B1290"/>
    <x:mergeCell ref="C1289:C1290"/>
    <x:mergeCell ref="D1289:D1290"/>
    <x:mergeCell ref="E1289:E1290"/>
    <x:mergeCell ref="F1289:F1290"/>
    <x:mergeCell ref="G1289:G1290"/>
    <x:mergeCell ref="H1289:H1290"/>
    <x:mergeCell ref="I1289:I1290"/>
    <x:mergeCell ref="J1289:J1290"/>
    <x:mergeCell ref="K1289:M1289"/>
    <x:mergeCell ref="N1289:Q1289"/>
    <x:mergeCell ref="R1289:S1289"/>
    <x:mergeCell ref="T1289:T1290"/>
    <x:mergeCell ref="A1291:A1292"/>
    <x:mergeCell ref="B1291:B1292"/>
    <x:mergeCell ref="T1291:T1292"/>
    <x:mergeCell ref="A1293:A1294"/>
    <x:mergeCell ref="B1293:B1294"/>
    <x:mergeCell ref="A1297:A1298"/>
    <x:mergeCell ref="B1297:B1298"/>
    <x:mergeCell ref="A1300:A1301"/>
    <x:mergeCell ref="B1300:B1301"/>
    <x:mergeCell ref="A1303:A1304"/>
    <x:mergeCell ref="B1303:B1304"/>
    <x:mergeCell ref="A1307:A1308"/>
    <x:mergeCell ref="B1307:B1308"/>
    <x:mergeCell ref="A1310:A1311"/>
    <x:mergeCell ref="B1310:B1311"/>
    <x:mergeCell ref="A1316:A1317"/>
    <x:mergeCell ref="B1316:B1317"/>
    <x:mergeCell ref="A1323:A1324"/>
    <x:mergeCell ref="B1323:B1324"/>
    <x:mergeCell ref="A1328:A1329"/>
    <x:mergeCell ref="B1328:B1329"/>
    <x:mergeCell ref="C1328:C1329"/>
    <x:mergeCell ref="D1328:D1329"/>
    <x:mergeCell ref="E1328:E1329"/>
    <x:mergeCell ref="F1328:F1329"/>
    <x:mergeCell ref="G1328:G1329"/>
    <x:mergeCell ref="H1328:H1329"/>
    <x:mergeCell ref="I1328:I1329"/>
    <x:mergeCell ref="J1328:J1329"/>
    <x:mergeCell ref="K1328:M1328"/>
    <x:mergeCell ref="N1328:Q1328"/>
    <x:mergeCell ref="R1328:S1328"/>
    <x:mergeCell ref="T1328:T1329"/>
    <x:mergeCell ref="A1330:A1331"/>
    <x:mergeCell ref="B1330:B1331"/>
    <x:mergeCell ref="T1330:T1331"/>
    <x:mergeCell ref="A1332:A1333"/>
    <x:mergeCell ref="B1332:B1333"/>
    <x:mergeCell ref="T1332:T1333"/>
    <x:mergeCell ref="A1335:A1336"/>
    <x:mergeCell ref="B1335:B1336"/>
    <x:mergeCell ref="T1335:T1336"/>
    <x:mergeCell ref="A1338:A1339"/>
    <x:mergeCell ref="B1338:B1339"/>
    <x:mergeCell ref="T1338:T1339"/>
    <x:mergeCell ref="A1342:A1343"/>
    <x:mergeCell ref="B1342:B1343"/>
    <x:mergeCell ref="T1342:T1343"/>
    <x:mergeCell ref="A1347:A1348"/>
    <x:mergeCell ref="B1347:B1348"/>
    <x:mergeCell ref="C1347:C1348"/>
    <x:mergeCell ref="D1347:D1348"/>
    <x:mergeCell ref="E1347:E1348"/>
    <x:mergeCell ref="F1347:F1348"/>
    <x:mergeCell ref="G1347:G1348"/>
    <x:mergeCell ref="H1347:H1348"/>
    <x:mergeCell ref="I1347:I1348"/>
    <x:mergeCell ref="J1347:J1348"/>
    <x:mergeCell ref="K1347:M1347"/>
    <x:mergeCell ref="N1347:Q1347"/>
    <x:mergeCell ref="R1347:S1347"/>
    <x:mergeCell ref="T1347:T1348"/>
    <x:mergeCell ref="A1349:A1350"/>
    <x:mergeCell ref="B1349:B1350"/>
    <x:mergeCell ref="T1349:T1350"/>
    <x:mergeCell ref="A1351:A1352"/>
    <x:mergeCell ref="B1351:B1352"/>
    <x:mergeCell ref="T1351:T1352"/>
    <x:mergeCell ref="A1356:A1357"/>
    <x:mergeCell ref="B1356:B1357"/>
    <x:mergeCell ref="C1356:C1357"/>
    <x:mergeCell ref="D1356:D1357"/>
    <x:mergeCell ref="E1356:E1357"/>
    <x:mergeCell ref="F1356:F1357"/>
    <x:mergeCell ref="G1356:G1357"/>
    <x:mergeCell ref="H1356:H1357"/>
    <x:mergeCell ref="I1356:I1357"/>
    <x:mergeCell ref="J1356:J1357"/>
    <x:mergeCell ref="K1356:M1356"/>
    <x:mergeCell ref="N1356:Q1356"/>
    <x:mergeCell ref="R1356:S1356"/>
    <x:mergeCell ref="T1356:T1357"/>
    <x:mergeCell ref="A1358:A1359"/>
    <x:mergeCell ref="B1358:B1359"/>
    <x:mergeCell ref="A1360:A1361"/>
    <x:mergeCell ref="B1360:B1361"/>
    <x:mergeCell ref="T1360:T1361"/>
    <x:mergeCell ref="A1363:A1364"/>
    <x:mergeCell ref="B1363:B1364"/>
    <x:mergeCell ref="T1363:T1364"/>
    <x:mergeCell ref="A1367:A1368"/>
    <x:mergeCell ref="B1367:B1368"/>
    <x:mergeCell ref="T1367:T1368"/>
    <x:mergeCell ref="A1372:A1373"/>
    <x:mergeCell ref="B1372:B1373"/>
    <x:mergeCell ref="C1372:C1373"/>
    <x:mergeCell ref="D1372:D1373"/>
    <x:mergeCell ref="E1372:E1373"/>
    <x:mergeCell ref="F1372:F1373"/>
    <x:mergeCell ref="G1372:G1373"/>
    <x:mergeCell ref="H1372:H1373"/>
    <x:mergeCell ref="I1372:I1373"/>
    <x:mergeCell ref="J1372:J1373"/>
    <x:mergeCell ref="K1372:M1372"/>
    <x:mergeCell ref="N1372:Q1372"/>
    <x:mergeCell ref="R1372:S1372"/>
    <x:mergeCell ref="T1372:T1373"/>
    <x:mergeCell ref="A1374:A1375"/>
    <x:mergeCell ref="B1374:B1375"/>
    <x:mergeCell ref="A1376:A1377"/>
    <x:mergeCell ref="B1376:B1377"/>
    <x:mergeCell ref="T1376:T1377"/>
    <x:mergeCell ref="A1381:A1382"/>
    <x:mergeCell ref="B1381:B1382"/>
    <x:mergeCell ref="C1381:C1382"/>
    <x:mergeCell ref="D1381:D1382"/>
    <x:mergeCell ref="E1381:E1382"/>
    <x:mergeCell ref="F1381:F1382"/>
    <x:mergeCell ref="G1381:G1382"/>
    <x:mergeCell ref="H1381:H1382"/>
    <x:mergeCell ref="I1381:I1382"/>
    <x:mergeCell ref="J1381:J1382"/>
    <x:mergeCell ref="K1381:M1381"/>
    <x:mergeCell ref="N1381:Q1381"/>
    <x:mergeCell ref="R1381:S1381"/>
    <x:mergeCell ref="T1381:T1382"/>
    <x:mergeCell ref="A1383:A1384"/>
    <x:mergeCell ref="B1383:B1384"/>
    <x:mergeCell ref="T1383:T1384"/>
    <x:mergeCell ref="A1385:A1386"/>
    <x:mergeCell ref="B1385:B1386"/>
    <x:mergeCell ref="T1385:T1386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12" firstPageNumber="14" fitToWidth="1" fitToHeight="0" orientation="landscape" usePrinterDefaults="1" blackAndWhite="0" draft="0" useFirstPageNumber="1" horizontalDpi="600" verticalDpi="600" copies="1"/>
  <x:headerFooter>
    <x:oddHeader>&amp;C&amp;"맑은 고딕,Regular"&amp;48- &amp;P -</x:oddHeader>
    <x:oddFooter>&amp;C&amp;"맑은 고딕,Regular"&amp;48- &amp;P -</x:oddFooter>
  </x:headerFooter>
  <x:rowBreaks count="9" manualBreakCount="9">
    <x:brk id="280" min="0" max="1048575" man="1" pt="0"/>
    <x:brk id="529" min="0" max="1048575" man="1" pt="0"/>
    <x:brk id="551" min="0" max="1048575" man="1" pt="0"/>
    <x:brk id="618" min="0" max="1048575" man="1" pt="0"/>
    <x:brk id="641" min="0" max="1048575" man="1" pt="0"/>
    <x:brk id="1040" min="0" max="1048575" man="1" pt="0"/>
    <x:brk id="1221" min="0" max="1048575" man="1" pt="0"/>
    <x:brk id="1272" min="0" max="1048575" man="1" pt="0"/>
    <x:brk id="1390" min="0" max="1048575" man="1" pt="0"/>
  </x:rowBreaks>
  <x:colBreaks count="1" manualBreakCount="1">
    <x:brk id="3" min="0" max="16383" man="1" pt="0"/>
  </x:colBreaks>
  <x:drawing r:id="rId1"/>
  <x:legacyDrawing r:id="rId2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T175"/>
  <x:sheetViews>
    <x:sheetView topLeftCell="A163" zoomScale="60" zoomScaleNormal="60" zoomScaleSheetLayoutView="75" workbookViewId="0">
      <x:selection activeCell="F171" activeCellId="0" sqref="F171:F171"/>
    </x:sheetView>
  </x:sheetViews>
  <x:sheetFormatPr defaultColWidth="9" defaultRowHeight="19.5"/>
  <x:cols>
    <x:col min="1" max="1" width="9.875" style="9" customWidth="1"/>
    <x:col min="2" max="2" width="19.25" style="104" customWidth="1"/>
    <x:col min="3" max="3" width="21.125" style="38" customWidth="1"/>
    <x:col min="4" max="4" width="11.625" style="9" customWidth="1"/>
    <x:col min="5" max="5" width="11.625" style="105" customWidth="1"/>
    <x:col min="6" max="6" width="14.5" style="105" customWidth="1"/>
    <x:col min="7" max="7" width="14.125" style="9" customWidth="1"/>
    <x:col min="8" max="8" width="13.5" style="9" customWidth="1"/>
    <x:col min="9" max="9" width="11.625" style="9" customWidth="1"/>
    <x:col min="10" max="10" width="15.625" style="9" customWidth="1"/>
    <x:col min="11" max="19" width="11.625" style="9" customWidth="1"/>
    <x:col min="20" max="20" width="20.75" style="38" customWidth="1"/>
    <x:col min="21" max="21" width="14.5" style="9" customWidth="1"/>
    <x:col min="22" max="16384" width="9" style="9"/>
  </x:cols>
  <x:sheetData>
    <x:row r="1" spans="1:254" s="75" customFormat="1" ht="30" customHeight="1">
      <x:c r="A1" s="172" t="s">
        <x:v>6147</x:v>
      </x:c>
      <x:c r="B1" s="78"/>
      <x:c r="C1" s="79"/>
      <x:c r="D1" s="80"/>
      <x:c r="E1" s="81"/>
      <x:c r="F1" s="81"/>
      <x:c r="G1" s="81"/>
      <x:c r="H1" s="81"/>
      <x:c r="I1" s="81"/>
      <x:c r="J1" s="81"/>
      <x:c r="K1" s="81"/>
      <x:c r="L1" s="80"/>
      <x:c r="M1" s="80"/>
      <x:c r="N1" s="80"/>
      <x:c r="O1" s="80"/>
      <x:c r="P1" s="80"/>
      <x:c r="Q1" s="80"/>
      <x:c r="R1" s="80"/>
      <x:c r="S1" s="80"/>
      <x:c r="T1" s="159"/>
      <x:c r="U1" s="80"/>
      <x:c r="V1" s="54"/>
      <x:c r="W1" s="54"/>
      <x:c r="X1" s="54"/>
      <x:c r="Y1" s="54"/>
      <x:c r="Z1" s="54"/>
      <x:c r="AA1" s="54"/>
      <x:c r="AB1" s="54"/>
      <x:c r="AC1" s="54"/>
      <x:c r="AD1" s="54"/>
      <x:c r="AE1" s="54"/>
      <x:c r="AF1" s="54"/>
      <x:c r="AG1" s="54"/>
      <x:c r="AH1" s="54"/>
      <x:c r="AI1" s="54"/>
      <x:c r="AJ1" s="54"/>
      <x:c r="AK1" s="54"/>
      <x:c r="AL1" s="54"/>
      <x:c r="AM1" s="54"/>
      <x:c r="AN1" s="54"/>
      <x:c r="AO1" s="54"/>
      <x:c r="AP1" s="54"/>
      <x:c r="AQ1" s="54"/>
      <x:c r="AR1" s="54"/>
      <x:c r="AS1" s="54"/>
      <x:c r="AT1" s="54"/>
      <x:c r="AU1" s="54"/>
      <x:c r="AV1" s="54"/>
      <x:c r="AW1" s="54"/>
      <x:c r="AX1" s="54"/>
      <x:c r="AY1" s="54"/>
      <x:c r="AZ1" s="54"/>
      <x:c r="BA1" s="54"/>
      <x:c r="BB1" s="54"/>
      <x:c r="BC1" s="54"/>
      <x:c r="BD1" s="54"/>
      <x:c r="BE1" s="54"/>
      <x:c r="BF1" s="54"/>
      <x:c r="BG1" s="54"/>
      <x:c r="BH1" s="54"/>
      <x:c r="BI1" s="54"/>
      <x:c r="BJ1" s="54"/>
      <x:c r="BK1" s="54"/>
      <x:c r="BL1" s="54"/>
      <x:c r="BM1" s="54"/>
      <x:c r="BN1" s="54"/>
      <x:c r="BO1" s="54"/>
      <x:c r="BP1" s="54"/>
      <x:c r="BQ1" s="54"/>
      <x:c r="BR1" s="54"/>
      <x:c r="BS1" s="54"/>
      <x:c r="BT1" s="54"/>
      <x:c r="BU1" s="54"/>
      <x:c r="BV1" s="54"/>
      <x:c r="BW1" s="54"/>
      <x:c r="BX1" s="54"/>
      <x:c r="BY1" s="54"/>
      <x:c r="BZ1" s="54"/>
      <x:c r="CA1" s="54"/>
      <x:c r="CB1" s="54"/>
      <x:c r="CC1" s="54"/>
      <x:c r="CD1" s="54"/>
      <x:c r="CE1" s="54"/>
      <x:c r="CF1" s="54"/>
      <x:c r="CG1" s="54"/>
      <x:c r="CH1" s="54"/>
      <x:c r="CI1" s="54"/>
      <x:c r="CJ1" s="54"/>
      <x:c r="CK1" s="54"/>
      <x:c r="CL1" s="54"/>
      <x:c r="CM1" s="54"/>
      <x:c r="CN1" s="54"/>
      <x:c r="CO1" s="54"/>
      <x:c r="CP1" s="54"/>
      <x:c r="CQ1" s="54"/>
      <x:c r="CR1" s="54"/>
      <x:c r="CS1" s="54"/>
      <x:c r="CT1" s="54"/>
      <x:c r="CU1" s="54"/>
      <x:c r="CV1" s="54"/>
      <x:c r="CW1" s="54"/>
      <x:c r="CX1" s="54"/>
      <x:c r="CY1" s="54"/>
      <x:c r="CZ1" s="54"/>
      <x:c r="DA1" s="54"/>
      <x:c r="DB1" s="54"/>
      <x:c r="DC1" s="54"/>
      <x:c r="DD1" s="54"/>
      <x:c r="DE1" s="54"/>
      <x:c r="DF1" s="54"/>
      <x:c r="DG1" s="54"/>
      <x:c r="DH1" s="54"/>
      <x:c r="DI1" s="54"/>
      <x:c r="DJ1" s="54"/>
      <x:c r="DK1" s="54"/>
      <x:c r="DL1" s="54"/>
      <x:c r="DM1" s="54"/>
      <x:c r="DN1" s="54"/>
      <x:c r="DO1" s="54"/>
      <x:c r="DP1" s="54"/>
      <x:c r="DQ1" s="54"/>
      <x:c r="DR1" s="54"/>
      <x:c r="DS1" s="54"/>
      <x:c r="DT1" s="54"/>
      <x:c r="DU1" s="54"/>
      <x:c r="DV1" s="54"/>
      <x:c r="DW1" s="54"/>
      <x:c r="DX1" s="54"/>
      <x:c r="DY1" s="54"/>
      <x:c r="DZ1" s="54"/>
      <x:c r="EA1" s="54"/>
      <x:c r="EB1" s="54"/>
      <x:c r="EC1" s="54"/>
      <x:c r="ED1" s="54"/>
      <x:c r="EE1" s="54"/>
      <x:c r="EF1" s="54"/>
      <x:c r="EG1" s="54"/>
      <x:c r="EH1" s="54"/>
      <x:c r="EI1" s="54"/>
      <x:c r="EJ1" s="54"/>
      <x:c r="EK1" s="54"/>
      <x:c r="EL1" s="54"/>
      <x:c r="EM1" s="54"/>
      <x:c r="EN1" s="54"/>
      <x:c r="EO1" s="54"/>
      <x:c r="EP1" s="54"/>
      <x:c r="EQ1" s="54"/>
      <x:c r="ER1" s="54"/>
      <x:c r="ES1" s="54"/>
      <x:c r="ET1" s="54"/>
      <x:c r="EU1" s="54"/>
      <x:c r="EV1" s="54"/>
      <x:c r="EW1" s="54"/>
      <x:c r="EX1" s="54"/>
      <x:c r="EY1" s="54"/>
      <x:c r="EZ1" s="54"/>
      <x:c r="FA1" s="54"/>
      <x:c r="FB1" s="54"/>
      <x:c r="FC1" s="54"/>
      <x:c r="FD1" s="54"/>
      <x:c r="FE1" s="54"/>
      <x:c r="FF1" s="54"/>
      <x:c r="FG1" s="54"/>
      <x:c r="FH1" s="54"/>
      <x:c r="FI1" s="54"/>
      <x:c r="FJ1" s="54"/>
      <x:c r="FK1" s="54"/>
      <x:c r="FL1" s="54"/>
      <x:c r="FM1" s="54"/>
      <x:c r="FN1" s="54"/>
      <x:c r="FO1" s="54"/>
      <x:c r="FP1" s="54"/>
      <x:c r="FQ1" s="54"/>
      <x:c r="FR1" s="54"/>
      <x:c r="FS1" s="54"/>
      <x:c r="FT1" s="54"/>
      <x:c r="FU1" s="54"/>
      <x:c r="FV1" s="54"/>
      <x:c r="FW1" s="54"/>
      <x:c r="FX1" s="54"/>
      <x:c r="FY1" s="54"/>
      <x:c r="FZ1" s="54"/>
      <x:c r="GA1" s="54"/>
      <x:c r="GB1" s="54"/>
      <x:c r="GC1" s="54"/>
      <x:c r="GD1" s="54"/>
      <x:c r="GE1" s="54"/>
      <x:c r="GF1" s="54"/>
      <x:c r="GG1" s="54"/>
      <x:c r="GH1" s="54"/>
      <x:c r="GI1" s="54"/>
      <x:c r="GJ1" s="54"/>
      <x:c r="GK1" s="54"/>
      <x:c r="GL1" s="54"/>
      <x:c r="GM1" s="54"/>
      <x:c r="GN1" s="54"/>
      <x:c r="GO1" s="54"/>
      <x:c r="GP1" s="54"/>
      <x:c r="GQ1" s="54"/>
      <x:c r="GR1" s="54"/>
      <x:c r="GS1" s="54"/>
      <x:c r="GT1" s="54"/>
      <x:c r="GU1" s="54"/>
      <x:c r="GV1" s="54"/>
      <x:c r="GW1" s="54"/>
      <x:c r="GX1" s="54"/>
      <x:c r="GY1" s="54"/>
      <x:c r="GZ1" s="54"/>
      <x:c r="HA1" s="54"/>
      <x:c r="HB1" s="54"/>
      <x:c r="HC1" s="54"/>
      <x:c r="HD1" s="54"/>
      <x:c r="HE1" s="54"/>
      <x:c r="HF1" s="54"/>
      <x:c r="HG1" s="54"/>
      <x:c r="HH1" s="54"/>
      <x:c r="HI1" s="54"/>
      <x:c r="HJ1" s="54"/>
      <x:c r="HK1" s="54"/>
      <x:c r="HL1" s="54"/>
      <x:c r="HM1" s="54"/>
      <x:c r="HN1" s="54"/>
      <x:c r="HO1" s="54"/>
      <x:c r="HP1" s="54"/>
      <x:c r="HQ1" s="54"/>
      <x:c r="HR1" s="54"/>
      <x:c r="HS1" s="54"/>
      <x:c r="HT1" s="54"/>
      <x:c r="HU1" s="54"/>
      <x:c r="HV1" s="54"/>
      <x:c r="HW1" s="54"/>
      <x:c r="HX1" s="54"/>
      <x:c r="HY1" s="54"/>
      <x:c r="HZ1" s="54"/>
      <x:c r="IA1" s="54"/>
      <x:c r="IB1" s="54"/>
      <x:c r="IC1" s="54"/>
      <x:c r="ID1" s="54"/>
      <x:c r="IE1" s="54"/>
      <x:c r="IF1" s="54"/>
      <x:c r="IG1" s="54"/>
      <x:c r="IH1" s="54"/>
      <x:c r="II1" s="54"/>
      <x:c r="IJ1" s="54"/>
      <x:c r="IK1" s="54"/>
      <x:c r="IL1" s="54"/>
      <x:c r="IM1" s="54"/>
      <x:c r="IN1" s="54"/>
      <x:c r="IO1" s="54"/>
      <x:c r="IP1" s="54"/>
      <x:c r="IQ1" s="54"/>
      <x:c r="IR1" s="54"/>
      <x:c r="IS1" s="54"/>
      <x:c r="IT1" s="54"/>
    </x:row>
    <x:row r="2" spans="1:254" s="90" customFormat="1" ht="30" customHeight="1">
      <x:c r="A2" s="149" t="s">
        <x:v>6796</x:v>
      </x:c>
      <x:c r="B2" s="82"/>
      <x:c r="C2" s="83"/>
      <x:c r="D2" s="84"/>
      <x:c r="E2" s="85"/>
      <x:c r="F2" s="85"/>
      <x:c r="G2" s="85"/>
      <x:c r="H2" s="85"/>
      <x:c r="I2" s="85"/>
      <x:c r="J2" s="85"/>
      <x:c r="K2" s="85"/>
      <x:c r="L2" s="86"/>
      <x:c r="M2" s="86"/>
      <x:c r="N2" s="86"/>
      <x:c r="O2" s="86"/>
      <x:c r="P2" s="86"/>
      <x:c r="Q2" s="86"/>
      <x:c r="R2" s="86"/>
      <x:c r="S2" s="86"/>
      <x:c r="T2" s="155"/>
      <x:c r="U2" s="87"/>
      <x:c r="V2" s="89"/>
      <x:c r="W2" s="88"/>
      <x:c r="X2" s="88"/>
      <x:c r="Y2" s="88"/>
      <x:c r="Z2" s="88"/>
      <x:c r="AA2" s="88"/>
      <x:c r="AB2" s="88"/>
      <x:c r="AC2" s="88"/>
      <x:c r="AD2" s="88"/>
      <x:c r="AE2" s="88"/>
      <x:c r="AF2" s="88"/>
      <x:c r="AG2" s="88"/>
      <x:c r="AH2" s="88"/>
      <x:c r="AI2" s="88"/>
      <x:c r="AJ2" s="88"/>
      <x:c r="AK2" s="88"/>
      <x:c r="AL2" s="88"/>
      <x:c r="AM2" s="88"/>
      <x:c r="AN2" s="88"/>
      <x:c r="AO2" s="88"/>
      <x:c r="AP2" s="88"/>
      <x:c r="AQ2" s="88"/>
      <x:c r="AR2" s="88"/>
      <x:c r="AS2" s="88"/>
      <x:c r="AT2" s="88"/>
      <x:c r="AU2" s="88"/>
      <x:c r="AV2" s="88"/>
      <x:c r="AW2" s="88"/>
      <x:c r="AX2" s="88"/>
      <x:c r="AY2" s="88"/>
      <x:c r="AZ2" s="88"/>
      <x:c r="BA2" s="88"/>
      <x:c r="BB2" s="88"/>
      <x:c r="BC2" s="88"/>
      <x:c r="BD2" s="88"/>
      <x:c r="BE2" s="88"/>
      <x:c r="BF2" s="88"/>
      <x:c r="BG2" s="88"/>
      <x:c r="BH2" s="88"/>
      <x:c r="BI2" s="88"/>
      <x:c r="BJ2" s="88"/>
      <x:c r="BK2" s="88"/>
      <x:c r="BL2" s="88"/>
      <x:c r="BM2" s="88"/>
      <x:c r="BN2" s="88"/>
      <x:c r="BO2" s="88"/>
      <x:c r="BP2" s="88"/>
      <x:c r="BQ2" s="88"/>
      <x:c r="BR2" s="88"/>
      <x:c r="BS2" s="88"/>
      <x:c r="BT2" s="88"/>
      <x:c r="BU2" s="88"/>
      <x:c r="BV2" s="88"/>
      <x:c r="BW2" s="88"/>
      <x:c r="BX2" s="88"/>
      <x:c r="BY2" s="88"/>
      <x:c r="BZ2" s="88"/>
      <x:c r="CA2" s="88"/>
      <x:c r="CB2" s="88"/>
      <x:c r="CC2" s="88"/>
      <x:c r="CD2" s="88"/>
      <x:c r="CE2" s="88"/>
      <x:c r="CF2" s="88"/>
      <x:c r="CG2" s="88"/>
      <x:c r="CH2" s="88"/>
      <x:c r="CI2" s="88"/>
      <x:c r="CJ2" s="88"/>
      <x:c r="CK2" s="88"/>
      <x:c r="CL2" s="88"/>
      <x:c r="CM2" s="88"/>
      <x:c r="CN2" s="88"/>
      <x:c r="CO2" s="88"/>
      <x:c r="CP2" s="88"/>
      <x:c r="CQ2" s="88"/>
      <x:c r="CR2" s="88"/>
      <x:c r="CS2" s="88"/>
      <x:c r="CT2" s="88"/>
      <x:c r="CU2" s="88"/>
      <x:c r="CV2" s="88"/>
      <x:c r="CW2" s="88"/>
      <x:c r="CX2" s="88"/>
      <x:c r="CY2" s="88"/>
      <x:c r="CZ2" s="88"/>
      <x:c r="DA2" s="88"/>
      <x:c r="DB2" s="88"/>
      <x:c r="DC2" s="88"/>
      <x:c r="DD2" s="88"/>
      <x:c r="DE2" s="88"/>
      <x:c r="DF2" s="88"/>
      <x:c r="DG2" s="88"/>
      <x:c r="DH2" s="88"/>
      <x:c r="DI2" s="88"/>
      <x:c r="DJ2" s="88"/>
      <x:c r="DK2" s="88"/>
      <x:c r="DL2" s="88"/>
      <x:c r="DM2" s="88"/>
      <x:c r="DN2" s="88"/>
      <x:c r="DO2" s="88"/>
      <x:c r="DP2" s="88"/>
      <x:c r="DQ2" s="88"/>
      <x:c r="DR2" s="88"/>
      <x:c r="DS2" s="88"/>
      <x:c r="DT2" s="88"/>
      <x:c r="DU2" s="88"/>
      <x:c r="DV2" s="88"/>
      <x:c r="DW2" s="88"/>
      <x:c r="DX2" s="88"/>
      <x:c r="DY2" s="88"/>
      <x:c r="DZ2" s="88"/>
      <x:c r="EA2" s="88"/>
      <x:c r="EB2" s="88"/>
      <x:c r="EC2" s="88"/>
      <x:c r="ED2" s="88"/>
      <x:c r="EE2" s="88"/>
      <x:c r="EF2" s="88"/>
      <x:c r="EG2" s="88"/>
      <x:c r="EH2" s="88"/>
      <x:c r="EI2" s="88"/>
      <x:c r="EJ2" s="88"/>
      <x:c r="EK2" s="88"/>
      <x:c r="EL2" s="88"/>
      <x:c r="EM2" s="88"/>
      <x:c r="EN2" s="88"/>
      <x:c r="EO2" s="88"/>
      <x:c r="EP2" s="88"/>
      <x:c r="EQ2" s="88"/>
      <x:c r="ER2" s="88"/>
      <x:c r="ES2" s="88"/>
      <x:c r="ET2" s="88"/>
      <x:c r="EU2" s="88"/>
      <x:c r="EV2" s="88"/>
      <x:c r="EW2" s="88"/>
      <x:c r="EX2" s="88"/>
      <x:c r="EY2" s="88"/>
      <x:c r="EZ2" s="88"/>
      <x:c r="FA2" s="88"/>
      <x:c r="FB2" s="88"/>
      <x:c r="FC2" s="88"/>
      <x:c r="FD2" s="88"/>
      <x:c r="FE2" s="88"/>
      <x:c r="FF2" s="88"/>
      <x:c r="FG2" s="88"/>
      <x:c r="FH2" s="88"/>
      <x:c r="FI2" s="88"/>
      <x:c r="FJ2" s="88"/>
      <x:c r="FK2" s="88"/>
      <x:c r="FL2" s="88"/>
      <x:c r="FM2" s="88"/>
      <x:c r="FN2" s="88"/>
      <x:c r="FO2" s="88"/>
      <x:c r="FP2" s="88"/>
      <x:c r="FQ2" s="88"/>
      <x:c r="FR2" s="88"/>
      <x:c r="FS2" s="88"/>
      <x:c r="FT2" s="88"/>
      <x:c r="FU2" s="88"/>
      <x:c r="FV2" s="88"/>
      <x:c r="FW2" s="88"/>
      <x:c r="FX2" s="88"/>
      <x:c r="FY2" s="88"/>
      <x:c r="FZ2" s="88"/>
      <x:c r="GA2" s="88"/>
      <x:c r="GB2" s="88"/>
      <x:c r="GC2" s="88"/>
      <x:c r="GD2" s="88"/>
      <x:c r="GE2" s="88"/>
      <x:c r="GF2" s="88"/>
      <x:c r="GG2" s="88"/>
      <x:c r="GH2" s="88"/>
      <x:c r="GI2" s="88"/>
      <x:c r="GJ2" s="88"/>
      <x:c r="GK2" s="88"/>
      <x:c r="GL2" s="88"/>
      <x:c r="GM2" s="88"/>
      <x:c r="GN2" s="88"/>
      <x:c r="GO2" s="88"/>
      <x:c r="GP2" s="88"/>
      <x:c r="GQ2" s="88"/>
      <x:c r="GR2" s="88"/>
      <x:c r="GS2" s="88"/>
      <x:c r="GT2" s="88"/>
      <x:c r="GU2" s="88"/>
      <x:c r="GV2" s="88"/>
      <x:c r="GW2" s="88"/>
      <x:c r="GX2" s="88"/>
      <x:c r="GY2" s="88"/>
      <x:c r="GZ2" s="88"/>
      <x:c r="HA2" s="88"/>
      <x:c r="HB2" s="88"/>
      <x:c r="HC2" s="88"/>
      <x:c r="HD2" s="88"/>
      <x:c r="HE2" s="88"/>
      <x:c r="HF2" s="88"/>
      <x:c r="HG2" s="88"/>
      <x:c r="HH2" s="88"/>
      <x:c r="HI2" s="88"/>
      <x:c r="HJ2" s="88"/>
      <x:c r="HK2" s="88"/>
      <x:c r="HL2" s="88"/>
      <x:c r="HM2" s="88"/>
      <x:c r="HN2" s="88"/>
      <x:c r="HO2" s="88"/>
      <x:c r="HP2" s="88"/>
      <x:c r="HQ2" s="88"/>
      <x:c r="HR2" s="88"/>
      <x:c r="HS2" s="88"/>
      <x:c r="HT2" s="88"/>
      <x:c r="HU2" s="88"/>
      <x:c r="HV2" s="88"/>
      <x:c r="HW2" s="88"/>
      <x:c r="HX2" s="88"/>
      <x:c r="HY2" s="88"/>
      <x:c r="HZ2" s="88"/>
      <x:c r="IA2" s="88"/>
      <x:c r="IB2" s="88"/>
      <x:c r="IC2" s="88"/>
      <x:c r="ID2" s="88"/>
      <x:c r="IE2" s="88"/>
      <x:c r="IF2" s="88"/>
      <x:c r="IG2" s="88"/>
      <x:c r="IH2" s="88"/>
      <x:c r="II2" s="88"/>
      <x:c r="IJ2" s="88"/>
      <x:c r="IK2" s="88"/>
      <x:c r="IL2" s="88"/>
      <x:c r="IM2" s="88"/>
      <x:c r="IN2" s="88"/>
      <x:c r="IO2" s="88"/>
      <x:c r="IP2" s="88"/>
      <x:c r="IQ2" s="88"/>
      <x:c r="IR2" s="88"/>
      <x:c r="IS2" s="88"/>
      <x:c r="IT2" s="88"/>
    </x:row>
    <x:row r="3" spans="1:254" s="90" customFormat="1" ht="39.950000000000003" customHeight="1">
      <x:c r="A3" s="1045" t="s">
        <x:v>19</x:v>
      </x:c>
      <x:c r="B3" s="1046" t="s">
        <x:v>15</x:v>
      </x:c>
      <x:c r="C3" s="1047" t="s">
        <x:v>6699</x:v>
      </x:c>
      <x:c r="D3" s="1038" t="s">
        <x:v>6764</x:v>
      </x:c>
      <x:c r="E3" s="1047" t="s">
        <x:v>6133</x:v>
      </x:c>
      <x:c r="F3" s="1047" t="s">
        <x:v>7523</x:v>
      </x:c>
      <x:c r="G3" s="1048" t="s">
        <x:v>6767</x:v>
      </x:c>
      <x:c r="H3" s="1048" t="s">
        <x:v>6428</x:v>
      </x:c>
      <x:c r="I3" s="1048" t="s">
        <x:v>916</x:v>
      </x:c>
      <x:c r="J3" s="1044" t="s">
        <x:v>5267</x:v>
      </x:c>
      <x:c r="K3" s="1039" t="s">
        <x:v>5211</x:v>
      </x:c>
      <x:c r="L3" s="1041"/>
      <x:c r="M3" s="1040"/>
      <x:c r="N3" s="1039" t="s">
        <x:v>7469</x:v>
      </x:c>
      <x:c r="O3" s="1041"/>
      <x:c r="P3" s="1041"/>
      <x:c r="Q3" s="1040"/>
      <x:c r="R3" s="1039" t="s">
        <x:v>2724</x:v>
      </x:c>
      <x:c r="S3" s="1040"/>
      <x:c r="T3" s="1050" t="s">
        <x:v>651</x:v>
      </x:c>
      <x:c r="U3" s="1038" t="s">
        <x:v>1535</x:v>
      </x:c>
      <x:c r="V3" s="89"/>
      <x:c r="W3" s="88"/>
      <x:c r="X3" s="88"/>
      <x:c r="Y3" s="88"/>
      <x:c r="Z3" s="88"/>
      <x:c r="AA3" s="88"/>
      <x:c r="AB3" s="88"/>
      <x:c r="AC3" s="88"/>
      <x:c r="AD3" s="88"/>
      <x:c r="AE3" s="88"/>
      <x:c r="AF3" s="88"/>
      <x:c r="AG3" s="88"/>
      <x:c r="AH3" s="88"/>
      <x:c r="AI3" s="88"/>
      <x:c r="AJ3" s="88"/>
      <x:c r="AK3" s="88"/>
      <x:c r="AL3" s="88"/>
      <x:c r="AM3" s="88"/>
      <x:c r="AN3" s="88"/>
      <x:c r="AO3" s="88"/>
      <x:c r="AP3" s="88"/>
      <x:c r="AQ3" s="88"/>
      <x:c r="AR3" s="88"/>
      <x:c r="AS3" s="88"/>
      <x:c r="AT3" s="88"/>
      <x:c r="AU3" s="88"/>
      <x:c r="AV3" s="88"/>
      <x:c r="AW3" s="88"/>
      <x:c r="AX3" s="88"/>
      <x:c r="AY3" s="88"/>
      <x:c r="AZ3" s="88"/>
      <x:c r="BA3" s="88"/>
      <x:c r="BB3" s="88"/>
      <x:c r="BC3" s="88"/>
      <x:c r="BD3" s="88"/>
      <x:c r="BE3" s="88"/>
      <x:c r="BF3" s="88"/>
      <x:c r="BG3" s="88"/>
      <x:c r="BH3" s="88"/>
      <x:c r="BI3" s="88"/>
      <x:c r="BJ3" s="88"/>
      <x:c r="BK3" s="88"/>
      <x:c r="BL3" s="88"/>
      <x:c r="BM3" s="88"/>
      <x:c r="BN3" s="88"/>
      <x:c r="BO3" s="88"/>
      <x:c r="BP3" s="88"/>
      <x:c r="BQ3" s="88"/>
      <x:c r="BR3" s="88"/>
      <x:c r="BS3" s="88"/>
      <x:c r="BT3" s="88"/>
      <x:c r="BU3" s="88"/>
      <x:c r="BV3" s="88"/>
      <x:c r="BW3" s="88"/>
      <x:c r="BX3" s="88"/>
      <x:c r="BY3" s="88"/>
      <x:c r="BZ3" s="88"/>
      <x:c r="CA3" s="88"/>
      <x:c r="CB3" s="88"/>
      <x:c r="CC3" s="88"/>
      <x:c r="CD3" s="88"/>
      <x:c r="CE3" s="88"/>
      <x:c r="CF3" s="88"/>
      <x:c r="CG3" s="88"/>
      <x:c r="CH3" s="88"/>
      <x:c r="CI3" s="88"/>
      <x:c r="CJ3" s="88"/>
      <x:c r="CK3" s="88"/>
      <x:c r="CL3" s="88"/>
      <x:c r="CM3" s="88"/>
      <x:c r="CN3" s="88"/>
      <x:c r="CO3" s="88"/>
      <x:c r="CP3" s="88"/>
      <x:c r="CQ3" s="88"/>
      <x:c r="CR3" s="88"/>
      <x:c r="CS3" s="88"/>
      <x:c r="CT3" s="88"/>
      <x:c r="CU3" s="88"/>
      <x:c r="CV3" s="88"/>
      <x:c r="CW3" s="88"/>
      <x:c r="CX3" s="88"/>
      <x:c r="CY3" s="88"/>
      <x:c r="CZ3" s="88"/>
      <x:c r="DA3" s="88"/>
      <x:c r="DB3" s="88"/>
      <x:c r="DC3" s="88"/>
      <x:c r="DD3" s="88"/>
      <x:c r="DE3" s="88"/>
      <x:c r="DF3" s="88"/>
      <x:c r="DG3" s="88"/>
      <x:c r="DH3" s="88"/>
      <x:c r="DI3" s="88"/>
      <x:c r="DJ3" s="88"/>
      <x:c r="DK3" s="88"/>
      <x:c r="DL3" s="88"/>
      <x:c r="DM3" s="88"/>
      <x:c r="DN3" s="88"/>
      <x:c r="DO3" s="88"/>
      <x:c r="DP3" s="88"/>
      <x:c r="DQ3" s="88"/>
      <x:c r="DR3" s="88"/>
      <x:c r="DS3" s="88"/>
      <x:c r="DT3" s="88"/>
      <x:c r="DU3" s="88"/>
      <x:c r="DV3" s="88"/>
      <x:c r="DW3" s="88"/>
      <x:c r="DX3" s="88"/>
      <x:c r="DY3" s="88"/>
      <x:c r="DZ3" s="88"/>
      <x:c r="EA3" s="88"/>
      <x:c r="EB3" s="88"/>
      <x:c r="EC3" s="88"/>
      <x:c r="ED3" s="88"/>
      <x:c r="EE3" s="88"/>
      <x:c r="EF3" s="88"/>
      <x:c r="EG3" s="88"/>
      <x:c r="EH3" s="88"/>
      <x:c r="EI3" s="88"/>
      <x:c r="EJ3" s="88"/>
      <x:c r="EK3" s="88"/>
      <x:c r="EL3" s="88"/>
      <x:c r="EM3" s="88"/>
      <x:c r="EN3" s="88"/>
      <x:c r="EO3" s="88"/>
      <x:c r="EP3" s="88"/>
      <x:c r="EQ3" s="88"/>
      <x:c r="ER3" s="88"/>
      <x:c r="ES3" s="88"/>
      <x:c r="ET3" s="88"/>
      <x:c r="EU3" s="88"/>
      <x:c r="EV3" s="88"/>
      <x:c r="EW3" s="88"/>
      <x:c r="EX3" s="88"/>
      <x:c r="EY3" s="88"/>
      <x:c r="EZ3" s="88"/>
      <x:c r="FA3" s="88"/>
      <x:c r="FB3" s="88"/>
      <x:c r="FC3" s="88"/>
      <x:c r="FD3" s="88"/>
      <x:c r="FE3" s="88"/>
      <x:c r="FF3" s="88"/>
      <x:c r="FG3" s="88"/>
      <x:c r="FH3" s="88"/>
      <x:c r="FI3" s="88"/>
      <x:c r="FJ3" s="88"/>
      <x:c r="FK3" s="88"/>
      <x:c r="FL3" s="88"/>
      <x:c r="FM3" s="88"/>
      <x:c r="FN3" s="88"/>
      <x:c r="FO3" s="88"/>
      <x:c r="FP3" s="88"/>
      <x:c r="FQ3" s="88"/>
      <x:c r="FR3" s="88"/>
      <x:c r="FS3" s="88"/>
      <x:c r="FT3" s="88"/>
      <x:c r="FU3" s="88"/>
      <x:c r="FV3" s="88"/>
      <x:c r="FW3" s="88"/>
      <x:c r="FX3" s="88"/>
      <x:c r="FY3" s="88"/>
      <x:c r="FZ3" s="88"/>
      <x:c r="GA3" s="88"/>
      <x:c r="GB3" s="88"/>
      <x:c r="GC3" s="88"/>
      <x:c r="GD3" s="88"/>
      <x:c r="GE3" s="88"/>
      <x:c r="GF3" s="88"/>
      <x:c r="GG3" s="88"/>
      <x:c r="GH3" s="88"/>
      <x:c r="GI3" s="88"/>
      <x:c r="GJ3" s="88"/>
      <x:c r="GK3" s="88"/>
      <x:c r="GL3" s="88"/>
      <x:c r="GM3" s="88"/>
      <x:c r="GN3" s="88"/>
      <x:c r="GO3" s="88"/>
      <x:c r="GP3" s="88"/>
      <x:c r="GQ3" s="88"/>
      <x:c r="GR3" s="88"/>
      <x:c r="GS3" s="88"/>
      <x:c r="GT3" s="88"/>
      <x:c r="GU3" s="88"/>
      <x:c r="GV3" s="88"/>
      <x:c r="GW3" s="88"/>
      <x:c r="GX3" s="88"/>
      <x:c r="GY3" s="88"/>
      <x:c r="GZ3" s="88"/>
      <x:c r="HA3" s="88"/>
      <x:c r="HB3" s="88"/>
      <x:c r="HC3" s="88"/>
      <x:c r="HD3" s="88"/>
      <x:c r="HE3" s="88"/>
      <x:c r="HF3" s="88"/>
      <x:c r="HG3" s="88"/>
      <x:c r="HH3" s="88"/>
      <x:c r="HI3" s="88"/>
      <x:c r="HJ3" s="88"/>
      <x:c r="HK3" s="88"/>
      <x:c r="HL3" s="88"/>
      <x:c r="HM3" s="88"/>
      <x:c r="HN3" s="88"/>
      <x:c r="HO3" s="88"/>
      <x:c r="HP3" s="88"/>
      <x:c r="HQ3" s="88"/>
      <x:c r="HR3" s="88"/>
      <x:c r="HS3" s="88"/>
      <x:c r="HT3" s="88"/>
      <x:c r="HU3" s="88"/>
      <x:c r="HV3" s="88"/>
      <x:c r="HW3" s="88"/>
      <x:c r="HX3" s="88"/>
      <x:c r="HY3" s="88"/>
      <x:c r="HZ3" s="88"/>
      <x:c r="IA3" s="88"/>
      <x:c r="IB3" s="88"/>
      <x:c r="IC3" s="88"/>
      <x:c r="ID3" s="88"/>
      <x:c r="IE3" s="88"/>
      <x:c r="IF3" s="88"/>
      <x:c r="IG3" s="88"/>
      <x:c r="IH3" s="88"/>
      <x:c r="II3" s="88"/>
      <x:c r="IJ3" s="88"/>
      <x:c r="IK3" s="88"/>
      <x:c r="IL3" s="88"/>
      <x:c r="IM3" s="88"/>
      <x:c r="IN3" s="88"/>
      <x:c r="IO3" s="88"/>
      <x:c r="IP3" s="88"/>
      <x:c r="IQ3" s="88"/>
      <x:c r="IR3" s="88"/>
      <x:c r="IS3" s="88"/>
      <x:c r="IT3" s="88"/>
    </x:row>
    <x:row r="4" spans="1:254" s="90" customFormat="1" ht="39.950000000000003" customHeight="1">
      <x:c r="A4" s="1045"/>
      <x:c r="B4" s="1046"/>
      <x:c r="C4" s="1047"/>
      <x:c r="D4" s="1038"/>
      <x:c r="E4" s="1047"/>
      <x:c r="F4" s="1047"/>
      <x:c r="G4" s="1049"/>
      <x:c r="H4" s="1049"/>
      <x:c r="I4" s="1049"/>
      <x:c r="J4" s="1044"/>
      <x:c r="K4" s="209" t="s">
        <x:v>33</x:v>
      </x:c>
      <x:c r="L4" s="42" t="s">
        <x:v>34</x:v>
      </x:c>
      <x:c r="M4" s="42" t="s">
        <x:v>74</x:v>
      </x:c>
      <x:c r="N4" s="42" t="s">
        <x:v>609</x:v>
      </x:c>
      <x:c r="O4" s="42" t="s">
        <x:v>629</x:v>
      </x:c>
      <x:c r="P4" s="42" t="s">
        <x:v>637</x:v>
      </x:c>
      <x:c r="Q4" s="42" t="s">
        <x:v>685</x:v>
      </x:c>
      <x:c r="R4" s="42" t="s">
        <x:v>607</x:v>
      </x:c>
      <x:c r="S4" s="42" t="s">
        <x:v>78</x:v>
      </x:c>
      <x:c r="T4" s="1050"/>
      <x:c r="U4" s="1038"/>
      <x:c r="V4" s="89"/>
      <x:c r="W4" s="88"/>
      <x:c r="X4" s="88"/>
      <x:c r="Y4" s="88"/>
      <x:c r="Z4" s="88"/>
      <x:c r="AA4" s="88"/>
      <x:c r="AB4" s="88"/>
      <x:c r="AC4" s="88"/>
      <x:c r="AD4" s="88"/>
      <x:c r="AE4" s="88"/>
      <x:c r="AF4" s="88"/>
      <x:c r="AG4" s="88"/>
      <x:c r="AH4" s="88"/>
      <x:c r="AI4" s="88"/>
      <x:c r="AJ4" s="88"/>
      <x:c r="AK4" s="88"/>
      <x:c r="AL4" s="88"/>
      <x:c r="AM4" s="88"/>
      <x:c r="AN4" s="88"/>
      <x:c r="AO4" s="88"/>
      <x:c r="AP4" s="88"/>
      <x:c r="AQ4" s="88"/>
      <x:c r="AR4" s="88"/>
      <x:c r="AS4" s="88"/>
      <x:c r="AT4" s="88"/>
      <x:c r="AU4" s="88"/>
      <x:c r="AV4" s="88"/>
      <x:c r="AW4" s="88"/>
      <x:c r="AX4" s="88"/>
      <x:c r="AY4" s="88"/>
      <x:c r="AZ4" s="88"/>
      <x:c r="BA4" s="88"/>
      <x:c r="BB4" s="88"/>
      <x:c r="BC4" s="88"/>
      <x:c r="BD4" s="88"/>
      <x:c r="BE4" s="88"/>
      <x:c r="BF4" s="88"/>
      <x:c r="BG4" s="88"/>
      <x:c r="BH4" s="88"/>
      <x:c r="BI4" s="88"/>
      <x:c r="BJ4" s="88"/>
      <x:c r="BK4" s="88"/>
      <x:c r="BL4" s="88"/>
      <x:c r="BM4" s="88"/>
      <x:c r="BN4" s="88"/>
      <x:c r="BO4" s="88"/>
      <x:c r="BP4" s="88"/>
      <x:c r="BQ4" s="88"/>
      <x:c r="BR4" s="88"/>
      <x:c r="BS4" s="88"/>
      <x:c r="BT4" s="88"/>
      <x:c r="BU4" s="88"/>
      <x:c r="BV4" s="88"/>
      <x:c r="BW4" s="88"/>
      <x:c r="BX4" s="88"/>
      <x:c r="BY4" s="88"/>
      <x:c r="BZ4" s="88"/>
      <x:c r="CA4" s="88"/>
      <x:c r="CB4" s="88"/>
      <x:c r="CC4" s="88"/>
      <x:c r="CD4" s="88"/>
      <x:c r="CE4" s="88"/>
      <x:c r="CF4" s="88"/>
      <x:c r="CG4" s="88"/>
      <x:c r="CH4" s="88"/>
      <x:c r="CI4" s="88"/>
      <x:c r="CJ4" s="88"/>
      <x:c r="CK4" s="88"/>
      <x:c r="CL4" s="88"/>
      <x:c r="CM4" s="88"/>
      <x:c r="CN4" s="88"/>
      <x:c r="CO4" s="88"/>
      <x:c r="CP4" s="88"/>
      <x:c r="CQ4" s="88"/>
      <x:c r="CR4" s="88"/>
      <x:c r="CS4" s="88"/>
      <x:c r="CT4" s="88"/>
      <x:c r="CU4" s="88"/>
      <x:c r="CV4" s="88"/>
      <x:c r="CW4" s="88"/>
      <x:c r="CX4" s="88"/>
      <x:c r="CY4" s="88"/>
      <x:c r="CZ4" s="88"/>
      <x:c r="DA4" s="88"/>
      <x:c r="DB4" s="88"/>
      <x:c r="DC4" s="88"/>
      <x:c r="DD4" s="88"/>
      <x:c r="DE4" s="88"/>
      <x:c r="DF4" s="88"/>
      <x:c r="DG4" s="88"/>
      <x:c r="DH4" s="88"/>
      <x:c r="DI4" s="88"/>
      <x:c r="DJ4" s="88"/>
      <x:c r="DK4" s="88"/>
      <x:c r="DL4" s="88"/>
      <x:c r="DM4" s="88"/>
      <x:c r="DN4" s="88"/>
      <x:c r="DO4" s="88"/>
      <x:c r="DP4" s="88"/>
      <x:c r="DQ4" s="88"/>
      <x:c r="DR4" s="88"/>
      <x:c r="DS4" s="88"/>
      <x:c r="DT4" s="88"/>
      <x:c r="DU4" s="88"/>
      <x:c r="DV4" s="88"/>
      <x:c r="DW4" s="88"/>
      <x:c r="DX4" s="88"/>
      <x:c r="DY4" s="88"/>
      <x:c r="DZ4" s="88"/>
      <x:c r="EA4" s="88"/>
      <x:c r="EB4" s="88"/>
      <x:c r="EC4" s="88"/>
      <x:c r="ED4" s="88"/>
      <x:c r="EE4" s="88"/>
      <x:c r="EF4" s="88"/>
      <x:c r="EG4" s="88"/>
      <x:c r="EH4" s="88"/>
      <x:c r="EI4" s="88"/>
      <x:c r="EJ4" s="88"/>
      <x:c r="EK4" s="88"/>
      <x:c r="EL4" s="88"/>
      <x:c r="EM4" s="88"/>
      <x:c r="EN4" s="88"/>
      <x:c r="EO4" s="88"/>
      <x:c r="EP4" s="88"/>
      <x:c r="EQ4" s="88"/>
      <x:c r="ER4" s="88"/>
      <x:c r="ES4" s="88"/>
      <x:c r="ET4" s="88"/>
      <x:c r="EU4" s="88"/>
      <x:c r="EV4" s="88"/>
      <x:c r="EW4" s="88"/>
      <x:c r="EX4" s="88"/>
      <x:c r="EY4" s="88"/>
      <x:c r="EZ4" s="88"/>
      <x:c r="FA4" s="88"/>
      <x:c r="FB4" s="88"/>
      <x:c r="FC4" s="88"/>
      <x:c r="FD4" s="88"/>
      <x:c r="FE4" s="88"/>
      <x:c r="FF4" s="88"/>
      <x:c r="FG4" s="88"/>
      <x:c r="FH4" s="88"/>
      <x:c r="FI4" s="88"/>
      <x:c r="FJ4" s="88"/>
      <x:c r="FK4" s="88"/>
      <x:c r="FL4" s="88"/>
      <x:c r="FM4" s="88"/>
      <x:c r="FN4" s="88"/>
      <x:c r="FO4" s="88"/>
      <x:c r="FP4" s="88"/>
      <x:c r="FQ4" s="88"/>
      <x:c r="FR4" s="88"/>
      <x:c r="FS4" s="88"/>
      <x:c r="FT4" s="88"/>
      <x:c r="FU4" s="88"/>
      <x:c r="FV4" s="88"/>
      <x:c r="FW4" s="88"/>
      <x:c r="FX4" s="88"/>
      <x:c r="FY4" s="88"/>
      <x:c r="FZ4" s="88"/>
      <x:c r="GA4" s="88"/>
      <x:c r="GB4" s="88"/>
      <x:c r="GC4" s="88"/>
      <x:c r="GD4" s="88"/>
      <x:c r="GE4" s="88"/>
      <x:c r="GF4" s="88"/>
      <x:c r="GG4" s="88"/>
      <x:c r="GH4" s="88"/>
      <x:c r="GI4" s="88"/>
      <x:c r="GJ4" s="88"/>
      <x:c r="GK4" s="88"/>
      <x:c r="GL4" s="88"/>
      <x:c r="GM4" s="88"/>
      <x:c r="GN4" s="88"/>
      <x:c r="GO4" s="88"/>
      <x:c r="GP4" s="88"/>
      <x:c r="GQ4" s="88"/>
      <x:c r="GR4" s="88"/>
      <x:c r="GS4" s="88"/>
      <x:c r="GT4" s="88"/>
      <x:c r="GU4" s="88"/>
      <x:c r="GV4" s="88"/>
      <x:c r="GW4" s="88"/>
      <x:c r="GX4" s="88"/>
      <x:c r="GY4" s="88"/>
      <x:c r="GZ4" s="88"/>
      <x:c r="HA4" s="88"/>
      <x:c r="HB4" s="88"/>
      <x:c r="HC4" s="88"/>
      <x:c r="HD4" s="88"/>
      <x:c r="HE4" s="88"/>
      <x:c r="HF4" s="88"/>
      <x:c r="HG4" s="88"/>
      <x:c r="HH4" s="88"/>
      <x:c r="HI4" s="88"/>
      <x:c r="HJ4" s="88"/>
      <x:c r="HK4" s="88"/>
      <x:c r="HL4" s="88"/>
      <x:c r="HM4" s="88"/>
      <x:c r="HN4" s="88"/>
      <x:c r="HO4" s="88"/>
      <x:c r="HP4" s="88"/>
      <x:c r="HQ4" s="88"/>
      <x:c r="HR4" s="88"/>
      <x:c r="HS4" s="88"/>
      <x:c r="HT4" s="88"/>
      <x:c r="HU4" s="88"/>
      <x:c r="HV4" s="88"/>
      <x:c r="HW4" s="88"/>
      <x:c r="HX4" s="88"/>
      <x:c r="HY4" s="88"/>
      <x:c r="HZ4" s="88"/>
      <x:c r="IA4" s="88"/>
      <x:c r="IB4" s="88"/>
      <x:c r="IC4" s="88"/>
      <x:c r="ID4" s="88"/>
      <x:c r="IE4" s="88"/>
      <x:c r="IF4" s="88"/>
      <x:c r="IG4" s="88"/>
      <x:c r="IH4" s="88"/>
      <x:c r="II4" s="88"/>
      <x:c r="IJ4" s="88"/>
      <x:c r="IK4" s="88"/>
      <x:c r="IL4" s="88"/>
      <x:c r="IM4" s="88"/>
      <x:c r="IN4" s="88"/>
      <x:c r="IO4" s="88"/>
      <x:c r="IP4" s="88"/>
      <x:c r="IQ4" s="88"/>
      <x:c r="IR4" s="88"/>
      <x:c r="IS4" s="88"/>
      <x:c r="IT4" s="88"/>
    </x:row>
    <x:row r="5" spans="1:254" s="90" customFormat="1" ht="39.950000000000003" customHeight="1">
      <x:c r="A5" s="193" t="s">
        <x:v>88</x:v>
      </x:c>
      <x:c r="B5" s="195"/>
      <x:c r="C5" s="192"/>
      <x:c r="D5" s="91"/>
      <x:c r="E5" s="92"/>
      <x:c r="F5" s="92"/>
      <x:c r="G5" s="91"/>
      <x:c r="H5" s="91"/>
      <x:c r="I5" s="91"/>
      <x:c r="J5" s="91"/>
      <x:c r="K5" s="91"/>
      <x:c r="L5" s="91"/>
      <x:c r="M5" s="91"/>
      <x:c r="N5" s="91"/>
      <x:c r="O5" s="91"/>
      <x:c r="P5" s="91"/>
      <x:c r="Q5" s="91"/>
      <x:c r="R5" s="91"/>
      <x:c r="S5" s="91"/>
      <x:c r="T5" s="160"/>
      <x:c r="U5" s="93"/>
      <x:c r="V5" s="89"/>
      <x:c r="W5" s="88"/>
      <x:c r="X5" s="88"/>
      <x:c r="Y5" s="88"/>
      <x:c r="Z5" s="88"/>
      <x:c r="AA5" s="88"/>
      <x:c r="AB5" s="88"/>
      <x:c r="AC5" s="88"/>
      <x:c r="AD5" s="88"/>
      <x:c r="AE5" s="88"/>
      <x:c r="AF5" s="88"/>
      <x:c r="AG5" s="88"/>
      <x:c r="AH5" s="88"/>
      <x:c r="AI5" s="88"/>
      <x:c r="AJ5" s="88"/>
      <x:c r="AK5" s="88"/>
      <x:c r="AL5" s="88"/>
      <x:c r="AM5" s="88"/>
      <x:c r="AN5" s="88"/>
      <x:c r="AO5" s="88"/>
      <x:c r="AP5" s="88"/>
      <x:c r="AQ5" s="88"/>
      <x:c r="AR5" s="88"/>
      <x:c r="AS5" s="88"/>
      <x:c r="AT5" s="88"/>
      <x:c r="AU5" s="88"/>
      <x:c r="AV5" s="88"/>
      <x:c r="AW5" s="88"/>
      <x:c r="AX5" s="88"/>
      <x:c r="AY5" s="88"/>
      <x:c r="AZ5" s="88"/>
      <x:c r="BA5" s="88"/>
      <x:c r="BB5" s="88"/>
      <x:c r="BC5" s="88"/>
      <x:c r="BD5" s="88"/>
      <x:c r="BE5" s="88"/>
      <x:c r="BF5" s="88"/>
      <x:c r="BG5" s="88"/>
      <x:c r="BH5" s="88"/>
      <x:c r="BI5" s="88"/>
      <x:c r="BJ5" s="88"/>
      <x:c r="BK5" s="88"/>
      <x:c r="BL5" s="88"/>
      <x:c r="BM5" s="88"/>
      <x:c r="BN5" s="88"/>
      <x:c r="BO5" s="88"/>
      <x:c r="BP5" s="88"/>
      <x:c r="BQ5" s="88"/>
      <x:c r="BR5" s="88"/>
      <x:c r="BS5" s="88"/>
      <x:c r="BT5" s="88"/>
      <x:c r="BU5" s="88"/>
      <x:c r="BV5" s="88"/>
      <x:c r="BW5" s="88"/>
      <x:c r="BX5" s="88"/>
      <x:c r="BY5" s="88"/>
      <x:c r="BZ5" s="88"/>
      <x:c r="CA5" s="88"/>
      <x:c r="CB5" s="88"/>
      <x:c r="CC5" s="88"/>
      <x:c r="CD5" s="88"/>
      <x:c r="CE5" s="88"/>
      <x:c r="CF5" s="88"/>
      <x:c r="CG5" s="88"/>
      <x:c r="CH5" s="88"/>
      <x:c r="CI5" s="88"/>
      <x:c r="CJ5" s="88"/>
      <x:c r="CK5" s="88"/>
      <x:c r="CL5" s="88"/>
      <x:c r="CM5" s="88"/>
      <x:c r="CN5" s="88"/>
      <x:c r="CO5" s="88"/>
      <x:c r="CP5" s="88"/>
      <x:c r="CQ5" s="88"/>
      <x:c r="CR5" s="88"/>
      <x:c r="CS5" s="88"/>
      <x:c r="CT5" s="88"/>
      <x:c r="CU5" s="88"/>
      <x:c r="CV5" s="88"/>
      <x:c r="CW5" s="88"/>
      <x:c r="CX5" s="88"/>
      <x:c r="CY5" s="88"/>
      <x:c r="CZ5" s="88"/>
      <x:c r="DA5" s="88"/>
      <x:c r="DB5" s="88"/>
      <x:c r="DC5" s="88"/>
      <x:c r="DD5" s="88"/>
      <x:c r="DE5" s="88"/>
      <x:c r="DF5" s="88"/>
      <x:c r="DG5" s="88"/>
      <x:c r="DH5" s="88"/>
      <x:c r="DI5" s="88"/>
      <x:c r="DJ5" s="88"/>
      <x:c r="DK5" s="88"/>
      <x:c r="DL5" s="88"/>
      <x:c r="DM5" s="88"/>
      <x:c r="DN5" s="88"/>
      <x:c r="DO5" s="88"/>
      <x:c r="DP5" s="88"/>
      <x:c r="DQ5" s="88"/>
      <x:c r="DR5" s="88"/>
      <x:c r="DS5" s="88"/>
      <x:c r="DT5" s="88"/>
      <x:c r="DU5" s="88"/>
      <x:c r="DV5" s="88"/>
      <x:c r="DW5" s="88"/>
      <x:c r="DX5" s="88"/>
      <x:c r="DY5" s="88"/>
      <x:c r="DZ5" s="88"/>
      <x:c r="EA5" s="88"/>
      <x:c r="EB5" s="88"/>
      <x:c r="EC5" s="88"/>
      <x:c r="ED5" s="88"/>
      <x:c r="EE5" s="88"/>
      <x:c r="EF5" s="88"/>
      <x:c r="EG5" s="88"/>
      <x:c r="EH5" s="88"/>
      <x:c r="EI5" s="88"/>
      <x:c r="EJ5" s="88"/>
      <x:c r="EK5" s="88"/>
      <x:c r="EL5" s="88"/>
      <x:c r="EM5" s="88"/>
      <x:c r="EN5" s="88"/>
      <x:c r="EO5" s="88"/>
      <x:c r="EP5" s="88"/>
      <x:c r="EQ5" s="88"/>
      <x:c r="ER5" s="88"/>
      <x:c r="ES5" s="88"/>
      <x:c r="ET5" s="88"/>
      <x:c r="EU5" s="88"/>
      <x:c r="EV5" s="88"/>
      <x:c r="EW5" s="88"/>
      <x:c r="EX5" s="88"/>
      <x:c r="EY5" s="88"/>
      <x:c r="EZ5" s="88"/>
      <x:c r="FA5" s="88"/>
      <x:c r="FB5" s="88"/>
      <x:c r="FC5" s="88"/>
      <x:c r="FD5" s="88"/>
      <x:c r="FE5" s="88"/>
      <x:c r="FF5" s="88"/>
      <x:c r="FG5" s="88"/>
      <x:c r="FH5" s="88"/>
      <x:c r="FI5" s="88"/>
      <x:c r="FJ5" s="88"/>
      <x:c r="FK5" s="88"/>
      <x:c r="FL5" s="88"/>
      <x:c r="FM5" s="88"/>
      <x:c r="FN5" s="88"/>
      <x:c r="FO5" s="88"/>
      <x:c r="FP5" s="88"/>
      <x:c r="FQ5" s="88"/>
      <x:c r="FR5" s="88"/>
      <x:c r="FS5" s="88"/>
      <x:c r="FT5" s="88"/>
      <x:c r="FU5" s="88"/>
      <x:c r="FV5" s="88"/>
      <x:c r="FW5" s="88"/>
      <x:c r="FX5" s="88"/>
      <x:c r="FY5" s="88"/>
      <x:c r="FZ5" s="88"/>
      <x:c r="GA5" s="88"/>
      <x:c r="GB5" s="88"/>
      <x:c r="GC5" s="88"/>
      <x:c r="GD5" s="88"/>
      <x:c r="GE5" s="88"/>
      <x:c r="GF5" s="88"/>
      <x:c r="GG5" s="88"/>
      <x:c r="GH5" s="88"/>
      <x:c r="GI5" s="88"/>
      <x:c r="GJ5" s="88"/>
      <x:c r="GK5" s="88"/>
      <x:c r="GL5" s="88"/>
      <x:c r="GM5" s="88"/>
      <x:c r="GN5" s="88"/>
      <x:c r="GO5" s="88"/>
      <x:c r="GP5" s="88"/>
      <x:c r="GQ5" s="88"/>
      <x:c r="GR5" s="88"/>
      <x:c r="GS5" s="88"/>
      <x:c r="GT5" s="88"/>
      <x:c r="GU5" s="88"/>
      <x:c r="GV5" s="88"/>
      <x:c r="GW5" s="88"/>
      <x:c r="GX5" s="88"/>
      <x:c r="GY5" s="88"/>
      <x:c r="GZ5" s="88"/>
      <x:c r="HA5" s="88"/>
      <x:c r="HB5" s="88"/>
      <x:c r="HC5" s="88"/>
      <x:c r="HD5" s="88"/>
      <x:c r="HE5" s="88"/>
      <x:c r="HF5" s="88"/>
      <x:c r="HG5" s="88"/>
      <x:c r="HH5" s="88"/>
      <x:c r="HI5" s="88"/>
      <x:c r="HJ5" s="88"/>
      <x:c r="HK5" s="88"/>
      <x:c r="HL5" s="88"/>
      <x:c r="HM5" s="88"/>
      <x:c r="HN5" s="88"/>
      <x:c r="HO5" s="88"/>
      <x:c r="HP5" s="88"/>
      <x:c r="HQ5" s="88"/>
      <x:c r="HR5" s="88"/>
      <x:c r="HS5" s="88"/>
      <x:c r="HT5" s="88"/>
      <x:c r="HU5" s="88"/>
      <x:c r="HV5" s="88"/>
      <x:c r="HW5" s="88"/>
      <x:c r="HX5" s="88"/>
      <x:c r="HY5" s="88"/>
      <x:c r="HZ5" s="88"/>
      <x:c r="IA5" s="88"/>
      <x:c r="IB5" s="88"/>
      <x:c r="IC5" s="88"/>
      <x:c r="ID5" s="88"/>
      <x:c r="IE5" s="88"/>
      <x:c r="IF5" s="88"/>
      <x:c r="IG5" s="88"/>
      <x:c r="IH5" s="88"/>
      <x:c r="II5" s="88"/>
      <x:c r="IJ5" s="88"/>
      <x:c r="IK5" s="88"/>
      <x:c r="IL5" s="88"/>
      <x:c r="IM5" s="88"/>
      <x:c r="IN5" s="88"/>
      <x:c r="IO5" s="88"/>
      <x:c r="IP5" s="88"/>
      <x:c r="IQ5" s="88"/>
      <x:c r="IR5" s="88"/>
      <x:c r="IS5" s="88"/>
      <x:c r="IT5" s="88"/>
    </x:row>
    <x:row r="6" spans="1:22" s="54" customFormat="1" ht="39.950000000000003" customHeight="1">
      <x:c r="A6" s="10"/>
      <x:c r="B6" s="35" t="s">
        <x:v>2678</x:v>
      </x:c>
      <x:c r="C6" s="12" t="s">
        <x:v>6430</x:v>
      </x:c>
      <x:c r="D6" s="25">
        <x:f>IF(SUM(K6:M6)=SUM(N6:O6),SUM(K6:M6),"오답")</x:f>
        <x:v>8443</x:v>
      </x:c>
      <x:c r="E6" s="16" t="s">
        <x:v>167</x:v>
      </x:c>
      <x:c r="F6" s="16" t="s">
        <x:v>117</x:v>
      </x:c>
      <x:c r="G6" s="209"/>
      <x:c r="H6" s="209"/>
      <x:c r="I6" s="209"/>
      <x:c r="J6" s="209"/>
      <x:c r="K6" s="209"/>
      <x:c r="L6" s="25">
        <x:v>8443</x:v>
      </x:c>
      <x:c r="M6" s="19"/>
      <x:c r="N6" s="25">
        <x:v>8443</x:v>
      </x:c>
      <x:c r="O6" s="19"/>
      <x:c r="P6" s="19"/>
      <x:c r="Q6" s="19"/>
      <x:c r="R6" s="19"/>
      <x:c r="S6" s="19"/>
      <x:c r="T6" s="161"/>
      <x:c r="U6" s="53"/>
      <x:c r="V6" s="94"/>
    </x:row>
    <x:row r="7" spans="1:254" s="90" customFormat="1" ht="39.950000000000003" customHeight="1">
      <x:c r="A7" s="187" t="s">
        <x:v>18</x:v>
      </x:c>
      <x:c r="B7" s="188"/>
      <x:c r="C7" s="189"/>
      <x:c r="D7" s="96"/>
      <x:c r="E7" s="97"/>
      <x:c r="F7" s="97"/>
      <x:c r="G7" s="96"/>
      <x:c r="H7" s="96"/>
      <x:c r="I7" s="96"/>
      <x:c r="J7" s="96"/>
      <x:c r="K7" s="96"/>
      <x:c r="L7" s="96"/>
      <x:c r="M7" s="96"/>
      <x:c r="N7" s="96"/>
      <x:c r="O7" s="96"/>
      <x:c r="P7" s="96"/>
      <x:c r="Q7" s="96"/>
      <x:c r="R7" s="96"/>
      <x:c r="S7" s="96"/>
      <x:c r="T7" s="162"/>
      <x:c r="U7" s="95"/>
      <x:c r="V7" s="88"/>
      <x:c r="W7" s="88"/>
      <x:c r="X7" s="88"/>
      <x:c r="Y7" s="88"/>
      <x:c r="Z7" s="88"/>
      <x:c r="AA7" s="88"/>
      <x:c r="AB7" s="88"/>
      <x:c r="AC7" s="88"/>
      <x:c r="AD7" s="88"/>
      <x:c r="AE7" s="88"/>
      <x:c r="AF7" s="88"/>
      <x:c r="AG7" s="88"/>
      <x:c r="AH7" s="88"/>
      <x:c r="AI7" s="88"/>
      <x:c r="AJ7" s="88"/>
      <x:c r="AK7" s="88"/>
      <x:c r="AL7" s="88"/>
      <x:c r="AM7" s="88"/>
      <x:c r="AN7" s="88"/>
      <x:c r="AO7" s="88"/>
      <x:c r="AP7" s="88"/>
      <x:c r="AQ7" s="88"/>
      <x:c r="AR7" s="88"/>
      <x:c r="AS7" s="88"/>
      <x:c r="AT7" s="88"/>
      <x:c r="AU7" s="88"/>
      <x:c r="AV7" s="88"/>
      <x:c r="AW7" s="88"/>
      <x:c r="AX7" s="88"/>
      <x:c r="AY7" s="88"/>
      <x:c r="AZ7" s="88"/>
      <x:c r="BA7" s="88"/>
      <x:c r="BB7" s="88"/>
      <x:c r="BC7" s="88"/>
      <x:c r="BD7" s="88"/>
      <x:c r="BE7" s="88"/>
      <x:c r="BF7" s="88"/>
      <x:c r="BG7" s="88"/>
      <x:c r="BH7" s="88"/>
      <x:c r="BI7" s="88"/>
      <x:c r="BJ7" s="88"/>
      <x:c r="BK7" s="88"/>
      <x:c r="BL7" s="88"/>
      <x:c r="BM7" s="88"/>
      <x:c r="BN7" s="88"/>
      <x:c r="BO7" s="88"/>
      <x:c r="BP7" s="88"/>
      <x:c r="BQ7" s="88"/>
      <x:c r="BR7" s="88"/>
      <x:c r="BS7" s="88"/>
      <x:c r="BT7" s="88"/>
      <x:c r="BU7" s="88"/>
      <x:c r="BV7" s="88"/>
      <x:c r="BW7" s="88"/>
      <x:c r="BX7" s="88"/>
      <x:c r="BY7" s="88"/>
      <x:c r="BZ7" s="88"/>
      <x:c r="CA7" s="88"/>
      <x:c r="CB7" s="88"/>
      <x:c r="CC7" s="88"/>
      <x:c r="CD7" s="88"/>
      <x:c r="CE7" s="88"/>
      <x:c r="CF7" s="88"/>
      <x:c r="CG7" s="88"/>
      <x:c r="CH7" s="88"/>
      <x:c r="CI7" s="88"/>
      <x:c r="CJ7" s="88"/>
      <x:c r="CK7" s="88"/>
      <x:c r="CL7" s="88"/>
      <x:c r="CM7" s="88"/>
      <x:c r="CN7" s="88"/>
      <x:c r="CO7" s="88"/>
      <x:c r="CP7" s="88"/>
      <x:c r="CQ7" s="88"/>
      <x:c r="CR7" s="88"/>
      <x:c r="CS7" s="88"/>
      <x:c r="CT7" s="88"/>
      <x:c r="CU7" s="88"/>
      <x:c r="CV7" s="88"/>
      <x:c r="CW7" s="88"/>
      <x:c r="CX7" s="88"/>
      <x:c r="CY7" s="88"/>
      <x:c r="CZ7" s="88"/>
      <x:c r="DA7" s="88"/>
      <x:c r="DB7" s="88"/>
      <x:c r="DC7" s="88"/>
      <x:c r="DD7" s="88"/>
      <x:c r="DE7" s="88"/>
      <x:c r="DF7" s="88"/>
      <x:c r="DG7" s="88"/>
      <x:c r="DH7" s="88"/>
      <x:c r="DI7" s="88"/>
      <x:c r="DJ7" s="88"/>
      <x:c r="DK7" s="88"/>
      <x:c r="DL7" s="88"/>
      <x:c r="DM7" s="88"/>
      <x:c r="DN7" s="88"/>
      <x:c r="DO7" s="88"/>
      <x:c r="DP7" s="88"/>
      <x:c r="DQ7" s="88"/>
      <x:c r="DR7" s="88"/>
      <x:c r="DS7" s="88"/>
      <x:c r="DT7" s="88"/>
      <x:c r="DU7" s="88"/>
      <x:c r="DV7" s="88"/>
      <x:c r="DW7" s="88"/>
      <x:c r="DX7" s="88"/>
      <x:c r="DY7" s="88"/>
      <x:c r="DZ7" s="88"/>
      <x:c r="EA7" s="88"/>
      <x:c r="EB7" s="88"/>
      <x:c r="EC7" s="88"/>
      <x:c r="ED7" s="88"/>
      <x:c r="EE7" s="88"/>
      <x:c r="EF7" s="88"/>
      <x:c r="EG7" s="88"/>
      <x:c r="EH7" s="88"/>
      <x:c r="EI7" s="88"/>
      <x:c r="EJ7" s="88"/>
      <x:c r="EK7" s="88"/>
      <x:c r="EL7" s="88"/>
      <x:c r="EM7" s="88"/>
      <x:c r="EN7" s="88"/>
      <x:c r="EO7" s="88"/>
      <x:c r="EP7" s="88"/>
      <x:c r="EQ7" s="88"/>
      <x:c r="ER7" s="88"/>
      <x:c r="ES7" s="88"/>
      <x:c r="ET7" s="88"/>
      <x:c r="EU7" s="88"/>
      <x:c r="EV7" s="88"/>
      <x:c r="EW7" s="88"/>
      <x:c r="EX7" s="88"/>
      <x:c r="EY7" s="88"/>
      <x:c r="EZ7" s="88"/>
      <x:c r="FA7" s="88"/>
      <x:c r="FB7" s="88"/>
      <x:c r="FC7" s="88"/>
      <x:c r="FD7" s="88"/>
      <x:c r="FE7" s="88"/>
      <x:c r="FF7" s="88"/>
      <x:c r="FG7" s="88"/>
      <x:c r="FH7" s="88"/>
      <x:c r="FI7" s="88"/>
      <x:c r="FJ7" s="88"/>
      <x:c r="FK7" s="88"/>
      <x:c r="FL7" s="88"/>
      <x:c r="FM7" s="88"/>
      <x:c r="FN7" s="88"/>
      <x:c r="FO7" s="88"/>
      <x:c r="FP7" s="88"/>
      <x:c r="FQ7" s="88"/>
      <x:c r="FR7" s="88"/>
      <x:c r="FS7" s="88"/>
      <x:c r="FT7" s="88"/>
      <x:c r="FU7" s="88"/>
      <x:c r="FV7" s="88"/>
      <x:c r="FW7" s="88"/>
      <x:c r="FX7" s="88"/>
      <x:c r="FY7" s="88"/>
      <x:c r="FZ7" s="88"/>
      <x:c r="GA7" s="88"/>
      <x:c r="GB7" s="88"/>
      <x:c r="GC7" s="88"/>
      <x:c r="GD7" s="88"/>
      <x:c r="GE7" s="88"/>
      <x:c r="GF7" s="88"/>
      <x:c r="GG7" s="88"/>
      <x:c r="GH7" s="88"/>
      <x:c r="GI7" s="88"/>
      <x:c r="GJ7" s="88"/>
      <x:c r="GK7" s="88"/>
      <x:c r="GL7" s="88"/>
      <x:c r="GM7" s="88"/>
      <x:c r="GN7" s="88"/>
      <x:c r="GO7" s="88"/>
      <x:c r="GP7" s="88"/>
      <x:c r="GQ7" s="88"/>
      <x:c r="GR7" s="88"/>
      <x:c r="GS7" s="88"/>
      <x:c r="GT7" s="88"/>
      <x:c r="GU7" s="88"/>
      <x:c r="GV7" s="88"/>
      <x:c r="GW7" s="88"/>
      <x:c r="GX7" s="88"/>
      <x:c r="GY7" s="88"/>
      <x:c r="GZ7" s="88"/>
      <x:c r="HA7" s="88"/>
      <x:c r="HB7" s="88"/>
      <x:c r="HC7" s="88"/>
      <x:c r="HD7" s="88"/>
      <x:c r="HE7" s="88"/>
      <x:c r="HF7" s="88"/>
      <x:c r="HG7" s="88"/>
      <x:c r="HH7" s="88"/>
      <x:c r="HI7" s="88"/>
      <x:c r="HJ7" s="88"/>
      <x:c r="HK7" s="88"/>
      <x:c r="HL7" s="88"/>
      <x:c r="HM7" s="88"/>
      <x:c r="HN7" s="88"/>
      <x:c r="HO7" s="88"/>
      <x:c r="HP7" s="88"/>
      <x:c r="HQ7" s="88"/>
      <x:c r="HR7" s="88"/>
      <x:c r="HS7" s="88"/>
      <x:c r="HT7" s="88"/>
      <x:c r="HU7" s="88"/>
      <x:c r="HV7" s="88"/>
      <x:c r="HW7" s="88"/>
      <x:c r="HX7" s="88"/>
      <x:c r="HY7" s="88"/>
      <x:c r="HZ7" s="88"/>
      <x:c r="IA7" s="88"/>
      <x:c r="IB7" s="88"/>
      <x:c r="IC7" s="88"/>
      <x:c r="ID7" s="88"/>
      <x:c r="IE7" s="88"/>
      <x:c r="IF7" s="88"/>
      <x:c r="IG7" s="88"/>
      <x:c r="IH7" s="88"/>
      <x:c r="II7" s="88"/>
      <x:c r="IJ7" s="88"/>
      <x:c r="IK7" s="88"/>
      <x:c r="IL7" s="88"/>
      <x:c r="IM7" s="88"/>
      <x:c r="IN7" s="88"/>
      <x:c r="IO7" s="88"/>
      <x:c r="IP7" s="88"/>
      <x:c r="IQ7" s="88"/>
      <x:c r="IR7" s="88"/>
      <x:c r="IS7" s="88"/>
      <x:c r="IT7" s="88"/>
    </x:row>
    <x:row r="8" spans="1:21" s="54" customFormat="1" ht="39.950000000000003" customHeight="1">
      <x:c r="A8" s="10"/>
      <x:c r="B8" s="21" t="s">
        <x:v>6165</x:v>
      </x:c>
      <x:c r="C8" s="12" t="s">
        <x:v>7360</x:v>
      </x:c>
      <x:c r="D8" s="5">
        <x:f>IF(SUM(K8:M8)=SUM(N8:O8),SUM(K8:M8),"오답")</x:f>
        <x:v>1491.5999999999999</x:v>
      </x:c>
      <x:c r="E8" s="13" t="s">
        <x:v>1562</x:v>
      </x:c>
      <x:c r="F8" s="13" t="s">
        <x:v>5635</x:v>
      </x:c>
      <x:c r="G8" s="13"/>
      <x:c r="H8" s="13"/>
      <x:c r="I8" s="13"/>
      <x:c r="J8" s="13"/>
      <x:c r="K8" s="13"/>
      <x:c r="L8" s="8">
        <x:v>1491.5999999999999</x:v>
      </x:c>
      <x:c r="M8" s="8"/>
      <x:c r="N8" s="8"/>
      <x:c r="O8" s="8">
        <x:v>1491.5999999999999</x:v>
      </x:c>
      <x:c r="P8" s="8"/>
      <x:c r="Q8" s="8">
        <x:v>1491.5999999999999</x:v>
      </x:c>
      <x:c r="R8" s="8"/>
      <x:c r="S8" s="8"/>
      <x:c r="T8" s="17" t="s">
        <x:v>1547</x:v>
      </x:c>
      <x:c r="U8" s="10" t="s">
        <x:v>36</x:v>
      </x:c>
    </x:row>
    <x:row r="9" spans="1:254" s="90" customFormat="1" ht="39.950000000000003" customHeight="1">
      <x:c r="A9" s="190" t="s">
        <x:v>2439</x:v>
      </x:c>
      <x:c r="B9" s="191"/>
      <x:c r="C9" s="192"/>
      <x:c r="D9" s="91"/>
      <x:c r="E9" s="92"/>
      <x:c r="F9" s="92"/>
      <x:c r="G9" s="91"/>
      <x:c r="H9" s="91"/>
      <x:c r="I9" s="91"/>
      <x:c r="J9" s="91"/>
      <x:c r="K9" s="91"/>
      <x:c r="L9" s="91"/>
      <x:c r="M9" s="91"/>
      <x:c r="N9" s="91"/>
      <x:c r="O9" s="91"/>
      <x:c r="P9" s="91"/>
      <x:c r="Q9" s="91"/>
      <x:c r="R9" s="91"/>
      <x:c r="S9" s="91"/>
      <x:c r="T9" s="163"/>
      <x:c r="U9" s="93"/>
      <x:c r="V9" s="88"/>
      <x:c r="W9" s="88"/>
      <x:c r="X9" s="88"/>
      <x:c r="Y9" s="88"/>
      <x:c r="Z9" s="88"/>
      <x:c r="AA9" s="88"/>
      <x:c r="AB9" s="88"/>
      <x:c r="AC9" s="88"/>
      <x:c r="AD9" s="88"/>
      <x:c r="AE9" s="88"/>
      <x:c r="AF9" s="88"/>
      <x:c r="AG9" s="88"/>
      <x:c r="AH9" s="88"/>
      <x:c r="AI9" s="88"/>
      <x:c r="AJ9" s="88"/>
      <x:c r="AK9" s="88"/>
      <x:c r="AL9" s="88"/>
      <x:c r="AM9" s="88"/>
      <x:c r="AN9" s="88"/>
      <x:c r="AO9" s="88"/>
      <x:c r="AP9" s="88"/>
      <x:c r="AQ9" s="88"/>
      <x:c r="AR9" s="88"/>
      <x:c r="AS9" s="88"/>
      <x:c r="AT9" s="88"/>
      <x:c r="AU9" s="88"/>
      <x:c r="AV9" s="88"/>
      <x:c r="AW9" s="88"/>
      <x:c r="AX9" s="88"/>
      <x:c r="AY9" s="88"/>
      <x:c r="AZ9" s="88"/>
      <x:c r="BA9" s="88"/>
      <x:c r="BB9" s="88"/>
      <x:c r="BC9" s="88"/>
      <x:c r="BD9" s="88"/>
      <x:c r="BE9" s="88"/>
      <x:c r="BF9" s="88"/>
      <x:c r="BG9" s="88"/>
      <x:c r="BH9" s="88"/>
      <x:c r="BI9" s="88"/>
      <x:c r="BJ9" s="88"/>
      <x:c r="BK9" s="88"/>
      <x:c r="BL9" s="88"/>
      <x:c r="BM9" s="88"/>
      <x:c r="BN9" s="88"/>
      <x:c r="BO9" s="88"/>
      <x:c r="BP9" s="88"/>
      <x:c r="BQ9" s="88"/>
      <x:c r="BR9" s="88"/>
      <x:c r="BS9" s="88"/>
      <x:c r="BT9" s="88"/>
      <x:c r="BU9" s="88"/>
      <x:c r="BV9" s="88"/>
      <x:c r="BW9" s="88"/>
      <x:c r="BX9" s="88"/>
      <x:c r="BY9" s="88"/>
      <x:c r="BZ9" s="88"/>
      <x:c r="CA9" s="88"/>
      <x:c r="CB9" s="88"/>
      <x:c r="CC9" s="88"/>
      <x:c r="CD9" s="88"/>
      <x:c r="CE9" s="88"/>
      <x:c r="CF9" s="88"/>
      <x:c r="CG9" s="88"/>
      <x:c r="CH9" s="88"/>
      <x:c r="CI9" s="88"/>
      <x:c r="CJ9" s="88"/>
      <x:c r="CK9" s="88"/>
      <x:c r="CL9" s="88"/>
      <x:c r="CM9" s="88"/>
      <x:c r="CN9" s="88"/>
      <x:c r="CO9" s="88"/>
      <x:c r="CP9" s="88"/>
      <x:c r="CQ9" s="88"/>
      <x:c r="CR9" s="88"/>
      <x:c r="CS9" s="88"/>
      <x:c r="CT9" s="88"/>
      <x:c r="CU9" s="88"/>
      <x:c r="CV9" s="88"/>
      <x:c r="CW9" s="88"/>
      <x:c r="CX9" s="88"/>
      <x:c r="CY9" s="88"/>
      <x:c r="CZ9" s="88"/>
      <x:c r="DA9" s="88"/>
      <x:c r="DB9" s="88"/>
      <x:c r="DC9" s="88"/>
      <x:c r="DD9" s="88"/>
      <x:c r="DE9" s="88"/>
      <x:c r="DF9" s="88"/>
      <x:c r="DG9" s="88"/>
      <x:c r="DH9" s="88"/>
      <x:c r="DI9" s="88"/>
      <x:c r="DJ9" s="88"/>
      <x:c r="DK9" s="88"/>
      <x:c r="DL9" s="88"/>
      <x:c r="DM9" s="88"/>
      <x:c r="DN9" s="88"/>
      <x:c r="DO9" s="88"/>
      <x:c r="DP9" s="88"/>
      <x:c r="DQ9" s="88"/>
      <x:c r="DR9" s="88"/>
      <x:c r="DS9" s="88"/>
      <x:c r="DT9" s="88"/>
      <x:c r="DU9" s="88"/>
      <x:c r="DV9" s="88"/>
      <x:c r="DW9" s="88"/>
      <x:c r="DX9" s="88"/>
      <x:c r="DY9" s="88"/>
      <x:c r="DZ9" s="88"/>
      <x:c r="EA9" s="88"/>
      <x:c r="EB9" s="88"/>
      <x:c r="EC9" s="88"/>
      <x:c r="ED9" s="88"/>
      <x:c r="EE9" s="88"/>
      <x:c r="EF9" s="88"/>
      <x:c r="EG9" s="88"/>
      <x:c r="EH9" s="88"/>
      <x:c r="EI9" s="88"/>
      <x:c r="EJ9" s="88"/>
      <x:c r="EK9" s="88"/>
      <x:c r="EL9" s="88"/>
      <x:c r="EM9" s="88"/>
      <x:c r="EN9" s="88"/>
      <x:c r="EO9" s="88"/>
      <x:c r="EP9" s="88"/>
      <x:c r="EQ9" s="88"/>
      <x:c r="ER9" s="88"/>
      <x:c r="ES9" s="88"/>
      <x:c r="ET9" s="88"/>
      <x:c r="EU9" s="88"/>
      <x:c r="EV9" s="88"/>
      <x:c r="EW9" s="88"/>
      <x:c r="EX9" s="88"/>
      <x:c r="EY9" s="88"/>
      <x:c r="EZ9" s="88"/>
      <x:c r="FA9" s="88"/>
      <x:c r="FB9" s="88"/>
      <x:c r="FC9" s="88"/>
      <x:c r="FD9" s="88"/>
      <x:c r="FE9" s="88"/>
      <x:c r="FF9" s="88"/>
      <x:c r="FG9" s="88"/>
      <x:c r="FH9" s="88"/>
      <x:c r="FI9" s="88"/>
      <x:c r="FJ9" s="88"/>
      <x:c r="FK9" s="88"/>
      <x:c r="FL9" s="88"/>
      <x:c r="FM9" s="88"/>
      <x:c r="FN9" s="88"/>
      <x:c r="FO9" s="88"/>
      <x:c r="FP9" s="88"/>
      <x:c r="FQ9" s="88"/>
      <x:c r="FR9" s="88"/>
      <x:c r="FS9" s="88"/>
      <x:c r="FT9" s="88"/>
      <x:c r="FU9" s="88"/>
      <x:c r="FV9" s="88"/>
      <x:c r="FW9" s="88"/>
      <x:c r="FX9" s="88"/>
      <x:c r="FY9" s="88"/>
      <x:c r="FZ9" s="88"/>
      <x:c r="GA9" s="88"/>
      <x:c r="GB9" s="88"/>
      <x:c r="GC9" s="88"/>
      <x:c r="GD9" s="88"/>
      <x:c r="GE9" s="88"/>
      <x:c r="GF9" s="88"/>
      <x:c r="GG9" s="88"/>
      <x:c r="GH9" s="88"/>
      <x:c r="GI9" s="88"/>
      <x:c r="GJ9" s="88"/>
      <x:c r="GK9" s="88"/>
      <x:c r="GL9" s="88"/>
      <x:c r="GM9" s="88"/>
      <x:c r="GN9" s="88"/>
      <x:c r="GO9" s="88"/>
      <x:c r="GP9" s="88"/>
      <x:c r="GQ9" s="88"/>
      <x:c r="GR9" s="88"/>
      <x:c r="GS9" s="88"/>
      <x:c r="GT9" s="88"/>
      <x:c r="GU9" s="88"/>
      <x:c r="GV9" s="88"/>
      <x:c r="GW9" s="88"/>
      <x:c r="GX9" s="88"/>
      <x:c r="GY9" s="88"/>
      <x:c r="GZ9" s="88"/>
      <x:c r="HA9" s="88"/>
      <x:c r="HB9" s="88"/>
      <x:c r="HC9" s="88"/>
      <x:c r="HD9" s="88"/>
      <x:c r="HE9" s="88"/>
      <x:c r="HF9" s="88"/>
      <x:c r="HG9" s="88"/>
      <x:c r="HH9" s="88"/>
      <x:c r="HI9" s="88"/>
      <x:c r="HJ9" s="88"/>
      <x:c r="HK9" s="88"/>
      <x:c r="HL9" s="88"/>
      <x:c r="HM9" s="88"/>
      <x:c r="HN9" s="88"/>
      <x:c r="HO9" s="88"/>
      <x:c r="HP9" s="88"/>
      <x:c r="HQ9" s="88"/>
      <x:c r="HR9" s="88"/>
      <x:c r="HS9" s="88"/>
      <x:c r="HT9" s="88"/>
      <x:c r="HU9" s="88"/>
      <x:c r="HV9" s="88"/>
      <x:c r="HW9" s="88"/>
      <x:c r="HX9" s="88"/>
      <x:c r="HY9" s="88"/>
      <x:c r="HZ9" s="88"/>
      <x:c r="IA9" s="88"/>
      <x:c r="IB9" s="88"/>
      <x:c r="IC9" s="88"/>
      <x:c r="ID9" s="88"/>
      <x:c r="IE9" s="88"/>
      <x:c r="IF9" s="88"/>
      <x:c r="IG9" s="88"/>
      <x:c r="IH9" s="88"/>
      <x:c r="II9" s="88"/>
      <x:c r="IJ9" s="88"/>
      <x:c r="IK9" s="88"/>
      <x:c r="IL9" s="88"/>
      <x:c r="IM9" s="88"/>
      <x:c r="IN9" s="88"/>
      <x:c r="IO9" s="88"/>
      <x:c r="IP9" s="88"/>
      <x:c r="IQ9" s="88"/>
      <x:c r="IR9" s="88"/>
      <x:c r="IS9" s="88"/>
      <x:c r="IT9" s="88"/>
    </x:row>
    <x:row r="10" spans="1:21" s="54" customFormat="1" ht="39.950000000000003" customHeight="1">
      <x:c r="A10" s="10"/>
      <x:c r="B10" s="11" t="s">
        <x:v>2509</x:v>
      </x:c>
      <x:c r="C10" s="12" t="s">
        <x:v>7353</x:v>
      </x:c>
      <x:c r="D10" s="5">
        <x:f>IF(SUM(K10:M10)=SUM(N10:O10),SUM(K10:M10),"오답")</x:f>
        <x:v>596</x:v>
      </x:c>
      <x:c r="E10" s="16" t="s">
        <x:v>7422</x:v>
      </x:c>
      <x:c r="F10" s="16" t="s">
        <x:v>7422</x:v>
      </x:c>
      <x:c r="G10" s="13"/>
      <x:c r="H10" s="26"/>
      <x:c r="I10" s="16"/>
      <x:c r="J10" s="13"/>
      <x:c r="K10" s="13"/>
      <x:c r="L10" s="7">
        <x:v>596</x:v>
      </x:c>
      <x:c r="M10" s="45"/>
      <x:c r="N10" s="7">
        <x:v>596</x:v>
      </x:c>
      <x:c r="O10" s="45"/>
      <x:c r="P10" s="45"/>
      <x:c r="Q10" s="45"/>
      <x:c r="R10" s="45"/>
      <x:c r="S10" s="45"/>
      <x:c r="T10" s="17"/>
      <x:c r="U10" s="16"/>
    </x:row>
    <x:row r="11" spans="1:21" s="54" customFormat="1" ht="39.950000000000003" customHeight="1">
      <x:c r="A11" s="10"/>
      <x:c r="B11" s="11" t="s">
        <x:v>6431</x:v>
      </x:c>
      <x:c r="C11" s="12" t="s">
        <x:v>7370</x:v>
      </x:c>
      <x:c r="D11" s="5">
        <x:f t="shared" ref="D11:D19" si="0">IF(SUM(K11:M11)=SUM(N11:O11),SUM(K11:M11),"오답")</x:f>
        <x:v>932</x:v>
      </x:c>
      <x:c r="E11" s="16" t="s">
        <x:v>114</x:v>
      </x:c>
      <x:c r="F11" s="16" t="s">
        <x:v>114</x:v>
      </x:c>
      <x:c r="G11" s="13"/>
      <x:c r="H11" s="26"/>
      <x:c r="I11" s="16"/>
      <x:c r="J11" s="13"/>
      <x:c r="K11" s="13"/>
      <x:c r="L11" s="27">
        <x:v>932</x:v>
      </x:c>
      <x:c r="M11" s="45"/>
      <x:c r="N11" s="27">
        <x:v>932</x:v>
      </x:c>
      <x:c r="O11" s="45"/>
      <x:c r="P11" s="45"/>
      <x:c r="Q11" s="45"/>
      <x:c r="R11" s="45"/>
      <x:c r="S11" s="45"/>
      <x:c r="T11" s="17"/>
      <x:c r="U11" s="16"/>
    </x:row>
    <x:row r="12" spans="1:21" s="54" customFormat="1" ht="39.950000000000003" customHeight="1">
      <x:c r="A12" s="10"/>
      <x:c r="B12" s="11" t="s">
        <x:v>6431</x:v>
      </x:c>
      <x:c r="C12" s="12" t="s">
        <x:v>7382</x:v>
      </x:c>
      <x:c r="D12" s="5">
        <x:f t="shared" si="0"/>
        <x:v>1062</x:v>
      </x:c>
      <x:c r="E12" s="16" t="s">
        <x:v>114</x:v>
      </x:c>
      <x:c r="F12" s="16" t="s">
        <x:v>114</x:v>
      </x:c>
      <x:c r="G12" s="13"/>
      <x:c r="H12" s="26"/>
      <x:c r="I12" s="16"/>
      <x:c r="J12" s="13"/>
      <x:c r="K12" s="13"/>
      <x:c r="L12" s="25">
        <x:v>1062</x:v>
      </x:c>
      <x:c r="M12" s="45"/>
      <x:c r="N12" s="25">
        <x:v>1062</x:v>
      </x:c>
      <x:c r="O12" s="45"/>
      <x:c r="P12" s="45"/>
      <x:c r="Q12" s="45"/>
      <x:c r="R12" s="45"/>
      <x:c r="S12" s="45"/>
      <x:c r="T12" s="17"/>
      <x:c r="U12" s="16"/>
    </x:row>
    <x:row r="13" spans="1:21" s="54" customFormat="1" ht="39.950000000000003" customHeight="1">
      <x:c r="A13" s="10"/>
      <x:c r="B13" s="11" t="s">
        <x:v>2521</x:v>
      </x:c>
      <x:c r="C13" s="12" t="s">
        <x:v>7326</x:v>
      </x:c>
      <x:c r="D13" s="5">
        <x:f t="shared" si="0"/>
        <x:v>3632</x:v>
      </x:c>
      <x:c r="E13" s="16" t="s">
        <x:v>1576</x:v>
      </x:c>
      <x:c r="F13" s="16" t="s">
        <x:v>1576</x:v>
      </x:c>
      <x:c r="G13" s="13"/>
      <x:c r="H13" s="16" t="s">
        <x:v>1576</x:v>
      </x:c>
      <x:c r="I13" s="16"/>
      <x:c r="J13" s="13"/>
      <x:c r="K13" s="13"/>
      <x:c r="L13" s="25">
        <x:v>3632</x:v>
      </x:c>
      <x:c r="M13" s="45"/>
      <x:c r="N13" s="25">
        <x:v>3632</x:v>
      </x:c>
      <x:c r="O13" s="45"/>
      <x:c r="P13" s="45"/>
      <x:c r="Q13" s="45"/>
      <x:c r="R13" s="45"/>
      <x:c r="S13" s="45"/>
      <x:c r="T13" s="17"/>
      <x:c r="U13" s="16"/>
    </x:row>
    <x:row r="14" spans="1:21" s="54" customFormat="1" ht="39.950000000000003" customHeight="1">
      <x:c r="A14" s="10"/>
      <x:c r="B14" s="11" t="s">
        <x:v>2524</x:v>
      </x:c>
      <x:c r="C14" s="12" t="s">
        <x:v>7441</x:v>
      </x:c>
      <x:c r="D14" s="5">
        <x:f t="shared" si="0"/>
        <x:v>1229</x:v>
      </x:c>
      <x:c r="E14" s="16" t="s">
        <x:v>107</x:v>
      </x:c>
      <x:c r="F14" s="16" t="s">
        <x:v>107</x:v>
      </x:c>
      <x:c r="G14" s="13"/>
      <x:c r="H14" s="26"/>
      <x:c r="I14" s="16"/>
      <x:c r="J14" s="13"/>
      <x:c r="K14" s="13"/>
      <x:c r="L14" s="25">
        <x:v>1229</x:v>
      </x:c>
      <x:c r="M14" s="45"/>
      <x:c r="N14" s="25">
        <x:v>1229</x:v>
      </x:c>
      <x:c r="O14" s="45"/>
      <x:c r="P14" s="45"/>
      <x:c r="Q14" s="45"/>
      <x:c r="R14" s="45"/>
      <x:c r="S14" s="45"/>
      <x:c r="T14" s="17"/>
      <x:c r="U14" s="16"/>
    </x:row>
    <x:row r="15" spans="1:21" s="54" customFormat="1" ht="39.950000000000003" customHeight="1">
      <x:c r="A15" s="10"/>
      <x:c r="B15" s="11" t="s">
        <x:v>1486</x:v>
      </x:c>
      <x:c r="C15" s="12" t="s">
        <x:v>7442</x:v>
      </x:c>
      <x:c r="D15" s="5">
        <x:f t="shared" si="0"/>
        <x:v>1229</x:v>
      </x:c>
      <x:c r="E15" s="16" t="s">
        <x:v>3178</x:v>
      </x:c>
      <x:c r="F15" s="16" t="s">
        <x:v>3178</x:v>
      </x:c>
      <x:c r="G15" s="13"/>
      <x:c r="H15" s="26"/>
      <x:c r="I15" s="16"/>
      <x:c r="J15" s="13"/>
      <x:c r="K15" s="13"/>
      <x:c r="L15" s="25">
        <x:v>1229</x:v>
      </x:c>
      <x:c r="M15" s="45"/>
      <x:c r="N15" s="25">
        <x:v>1229</x:v>
      </x:c>
      <x:c r="O15" s="45"/>
      <x:c r="P15" s="45"/>
      <x:c r="Q15" s="45"/>
      <x:c r="R15" s="45"/>
      <x:c r="S15" s="45"/>
      <x:c r="T15" s="17"/>
      <x:c r="U15" s="16"/>
    </x:row>
    <x:row r="16" spans="1:21" s="54" customFormat="1" ht="39.950000000000003" customHeight="1">
      <x:c r="A16" s="10"/>
      <x:c r="B16" s="11" t="s">
        <x:v>2572</x:v>
      </x:c>
      <x:c r="C16" s="12" t="s">
        <x:v>1050</x:v>
      </x:c>
      <x:c r="D16" s="5">
        <x:f t="shared" si="0"/>
        <x:v>2376</x:v>
      </x:c>
      <x:c r="E16" s="16" t="s">
        <x:v>1042</x:v>
      </x:c>
      <x:c r="F16" s="16" t="s">
        <x:v>1042</x:v>
      </x:c>
      <x:c r="G16" s="13"/>
      <x:c r="H16" s="26"/>
      <x:c r="I16" s="16"/>
      <x:c r="J16" s="13"/>
      <x:c r="K16" s="13"/>
      <x:c r="L16" s="25">
        <x:v>2376</x:v>
      </x:c>
      <x:c r="M16" s="45"/>
      <x:c r="N16" s="25">
        <x:v>2376</x:v>
      </x:c>
      <x:c r="O16" s="45"/>
      <x:c r="P16" s="45"/>
      <x:c r="Q16" s="45"/>
      <x:c r="R16" s="45"/>
      <x:c r="S16" s="45"/>
      <x:c r="T16" s="17"/>
      <x:c r="U16" s="16"/>
    </x:row>
    <x:row r="17" spans="1:21" s="54" customFormat="1" ht="39.950000000000003" customHeight="1">
      <x:c r="A17" s="10"/>
      <x:c r="B17" s="11" t="s">
        <x:v>2478</x:v>
      </x:c>
      <x:c r="C17" s="12" t="s">
        <x:v>7198</x:v>
      </x:c>
      <x:c r="D17" s="5">
        <x:f t="shared" si="0"/>
        <x:v>1379</x:v>
      </x:c>
      <x:c r="E17" s="16" t="s">
        <x:v>2171</x:v>
      </x:c>
      <x:c r="F17" s="16" t="s">
        <x:v>2171</x:v>
      </x:c>
      <x:c r="G17" s="13"/>
      <x:c r="H17" s="26"/>
      <x:c r="I17" s="16"/>
      <x:c r="J17" s="13"/>
      <x:c r="K17" s="13"/>
      <x:c r="L17" s="25">
        <x:v>1379</x:v>
      </x:c>
      <x:c r="M17" s="45"/>
      <x:c r="N17" s="25">
        <x:v>1379</x:v>
      </x:c>
      <x:c r="O17" s="45"/>
      <x:c r="P17" s="45"/>
      <x:c r="Q17" s="45"/>
      <x:c r="R17" s="45"/>
      <x:c r="S17" s="45"/>
      <x:c r="T17" s="17"/>
      <x:c r="U17" s="16"/>
    </x:row>
    <x:row r="18" spans="1:21" s="54" customFormat="1" ht="39.950000000000003" customHeight="1">
      <x:c r="A18" s="10"/>
      <x:c r="B18" s="11" t="s">
        <x:v>3510</x:v>
      </x:c>
      <x:c r="C18" s="12" t="s">
        <x:v>115</x:v>
      </x:c>
      <x:c r="D18" s="5">
        <x:f t="shared" si="0"/>
        <x:v>632</x:v>
      </x:c>
      <x:c r="E18" s="16" t="s">
        <x:v>5629</x:v>
      </x:c>
      <x:c r="F18" s="16" t="s">
        <x:v>5586</x:v>
      </x:c>
      <x:c r="G18" s="13"/>
      <x:c r="H18" s="26"/>
      <x:c r="I18" s="16"/>
      <x:c r="J18" s="13"/>
      <x:c r="K18" s="27">
        <x:v>178</x:v>
      </x:c>
      <x:c r="L18" s="27">
        <x:v>0</x:v>
      </x:c>
      <x:c r="M18" s="27">
        <x:v>454</x:v>
      </x:c>
      <x:c r="N18" s="7"/>
      <x:c r="O18" s="27">
        <x:v>632</x:v>
      </x:c>
      <x:c r="P18" s="45"/>
      <x:c r="Q18" s="45"/>
      <x:c r="R18" s="45"/>
      <x:c r="S18" s="45"/>
      <x:c r="T18" s="17"/>
      <x:c r="U18" s="16"/>
    </x:row>
    <x:row r="19" spans="1:21" s="54" customFormat="1" ht="39.950000000000003" customHeight="1">
      <x:c r="A19" s="10"/>
      <x:c r="B19" s="11" t="s">
        <x:v>5742</x:v>
      </x:c>
      <x:c r="C19" s="12" t="s">
        <x:v>7231</x:v>
      </x:c>
      <x:c r="D19" s="5">
        <x:f t="shared" si="0"/>
        <x:v>2163</x:v>
      </x:c>
      <x:c r="E19" s="16" t="s">
        <x:v>5629</x:v>
      </x:c>
      <x:c r="F19" s="16" t="s">
        <x:v>5586</x:v>
      </x:c>
      <x:c r="G19" s="13"/>
      <x:c r="H19" s="26"/>
      <x:c r="I19" s="16"/>
      <x:c r="J19" s="13"/>
      <x:c r="K19" s="27">
        <x:v>0</x:v>
      </x:c>
      <x:c r="L19" s="27">
        <x:v>0</x:v>
      </x:c>
      <x:c r="M19" s="25">
        <x:v>2163</x:v>
      </x:c>
      <x:c r="N19" s="7"/>
      <x:c r="O19" s="25">
        <x:v>2163</x:v>
      </x:c>
      <x:c r="P19" s="45"/>
      <x:c r="Q19" s="45"/>
      <x:c r="R19" s="45"/>
      <x:c r="S19" s="45"/>
      <x:c r="T19" s="17"/>
      <x:c r="U19" s="16"/>
    </x:row>
    <x:row r="20" spans="1:254" s="90" customFormat="1" ht="39.950000000000003" customHeight="1">
      <x:c r="A20" s="193" t="s">
        <x:v>38</x:v>
      </x:c>
      <x:c r="B20" s="191"/>
      <x:c r="C20" s="192"/>
      <x:c r="D20" s="91"/>
      <x:c r="E20" s="92"/>
      <x:c r="F20" s="92"/>
      <x:c r="G20" s="91"/>
      <x:c r="H20" s="91"/>
      <x:c r="I20" s="91"/>
      <x:c r="J20" s="91"/>
      <x:c r="K20" s="91"/>
      <x:c r="L20" s="91"/>
      <x:c r="M20" s="91"/>
      <x:c r="N20" s="91"/>
      <x:c r="O20" s="91"/>
      <x:c r="P20" s="91"/>
      <x:c r="Q20" s="91"/>
      <x:c r="R20" s="91"/>
      <x:c r="S20" s="91"/>
      <x:c r="T20" s="163"/>
      <x:c r="U20" s="93"/>
      <x:c r="V20" s="88"/>
      <x:c r="W20" s="88"/>
      <x:c r="X20" s="88"/>
      <x:c r="Y20" s="88"/>
      <x:c r="Z20" s="88"/>
      <x:c r="AA20" s="88"/>
      <x:c r="AB20" s="88"/>
      <x:c r="AC20" s="88"/>
      <x:c r="AD20" s="88"/>
      <x:c r="AE20" s="88"/>
      <x:c r="AF20" s="88"/>
      <x:c r="AG20" s="88"/>
      <x:c r="AH20" s="88"/>
      <x:c r="AI20" s="88"/>
      <x:c r="AJ20" s="88"/>
      <x:c r="AK20" s="88"/>
      <x:c r="AL20" s="88"/>
      <x:c r="AM20" s="88"/>
      <x:c r="AN20" s="88"/>
      <x:c r="AO20" s="88"/>
      <x:c r="AP20" s="88"/>
      <x:c r="AQ20" s="88"/>
      <x:c r="AR20" s="88"/>
      <x:c r="AS20" s="88"/>
      <x:c r="AT20" s="88"/>
      <x:c r="AU20" s="88"/>
      <x:c r="AV20" s="88"/>
      <x:c r="AW20" s="88"/>
      <x:c r="AX20" s="88"/>
      <x:c r="AY20" s="88"/>
      <x:c r="AZ20" s="88"/>
      <x:c r="BA20" s="88"/>
      <x:c r="BB20" s="88"/>
      <x:c r="BC20" s="88"/>
      <x:c r="BD20" s="88"/>
      <x:c r="BE20" s="88"/>
      <x:c r="BF20" s="88"/>
      <x:c r="BG20" s="88"/>
      <x:c r="BH20" s="88"/>
      <x:c r="BI20" s="88"/>
      <x:c r="BJ20" s="88"/>
      <x:c r="BK20" s="88"/>
      <x:c r="BL20" s="88"/>
      <x:c r="BM20" s="88"/>
      <x:c r="BN20" s="88"/>
      <x:c r="BO20" s="88"/>
      <x:c r="BP20" s="88"/>
      <x:c r="BQ20" s="88"/>
      <x:c r="BR20" s="88"/>
      <x:c r="BS20" s="88"/>
      <x:c r="BT20" s="88"/>
      <x:c r="BU20" s="88"/>
      <x:c r="BV20" s="88"/>
      <x:c r="BW20" s="88"/>
      <x:c r="BX20" s="88"/>
      <x:c r="BY20" s="88"/>
      <x:c r="BZ20" s="88"/>
      <x:c r="CA20" s="88"/>
      <x:c r="CB20" s="88"/>
      <x:c r="CC20" s="88"/>
      <x:c r="CD20" s="88"/>
      <x:c r="CE20" s="88"/>
      <x:c r="CF20" s="88"/>
      <x:c r="CG20" s="88"/>
      <x:c r="CH20" s="88"/>
      <x:c r="CI20" s="88"/>
      <x:c r="CJ20" s="88"/>
      <x:c r="CK20" s="88"/>
      <x:c r="CL20" s="88"/>
      <x:c r="CM20" s="88"/>
      <x:c r="CN20" s="88"/>
      <x:c r="CO20" s="88"/>
      <x:c r="CP20" s="88"/>
      <x:c r="CQ20" s="88"/>
      <x:c r="CR20" s="88"/>
      <x:c r="CS20" s="88"/>
      <x:c r="CT20" s="88"/>
      <x:c r="CU20" s="88"/>
      <x:c r="CV20" s="88"/>
      <x:c r="CW20" s="88"/>
      <x:c r="CX20" s="88"/>
      <x:c r="CY20" s="88"/>
      <x:c r="CZ20" s="88"/>
      <x:c r="DA20" s="88"/>
      <x:c r="DB20" s="88"/>
      <x:c r="DC20" s="88"/>
      <x:c r="DD20" s="88"/>
      <x:c r="DE20" s="88"/>
      <x:c r="DF20" s="88"/>
      <x:c r="DG20" s="88"/>
      <x:c r="DH20" s="88"/>
      <x:c r="DI20" s="88"/>
      <x:c r="DJ20" s="88"/>
      <x:c r="DK20" s="88"/>
      <x:c r="DL20" s="88"/>
      <x:c r="DM20" s="88"/>
      <x:c r="DN20" s="88"/>
      <x:c r="DO20" s="88"/>
      <x:c r="DP20" s="88"/>
      <x:c r="DQ20" s="88"/>
      <x:c r="DR20" s="88"/>
      <x:c r="DS20" s="88"/>
      <x:c r="DT20" s="88"/>
      <x:c r="DU20" s="88"/>
      <x:c r="DV20" s="88"/>
      <x:c r="DW20" s="88"/>
      <x:c r="DX20" s="88"/>
      <x:c r="DY20" s="88"/>
      <x:c r="DZ20" s="88"/>
      <x:c r="EA20" s="88"/>
      <x:c r="EB20" s="88"/>
      <x:c r="EC20" s="88"/>
      <x:c r="ED20" s="88"/>
      <x:c r="EE20" s="88"/>
      <x:c r="EF20" s="88"/>
      <x:c r="EG20" s="88"/>
      <x:c r="EH20" s="88"/>
      <x:c r="EI20" s="88"/>
      <x:c r="EJ20" s="88"/>
      <x:c r="EK20" s="88"/>
      <x:c r="EL20" s="88"/>
      <x:c r="EM20" s="88"/>
      <x:c r="EN20" s="88"/>
      <x:c r="EO20" s="88"/>
      <x:c r="EP20" s="88"/>
      <x:c r="EQ20" s="88"/>
      <x:c r="ER20" s="88"/>
      <x:c r="ES20" s="88"/>
      <x:c r="ET20" s="88"/>
      <x:c r="EU20" s="88"/>
      <x:c r="EV20" s="88"/>
      <x:c r="EW20" s="88"/>
      <x:c r="EX20" s="88"/>
      <x:c r="EY20" s="88"/>
      <x:c r="EZ20" s="88"/>
      <x:c r="FA20" s="88"/>
      <x:c r="FB20" s="88"/>
      <x:c r="FC20" s="88"/>
      <x:c r="FD20" s="88"/>
      <x:c r="FE20" s="88"/>
      <x:c r="FF20" s="88"/>
      <x:c r="FG20" s="88"/>
      <x:c r="FH20" s="88"/>
      <x:c r="FI20" s="88"/>
      <x:c r="FJ20" s="88"/>
      <x:c r="FK20" s="88"/>
      <x:c r="FL20" s="88"/>
      <x:c r="FM20" s="88"/>
      <x:c r="FN20" s="88"/>
      <x:c r="FO20" s="88"/>
      <x:c r="FP20" s="88"/>
      <x:c r="FQ20" s="88"/>
      <x:c r="FR20" s="88"/>
      <x:c r="FS20" s="88"/>
      <x:c r="FT20" s="88"/>
      <x:c r="FU20" s="88"/>
      <x:c r="FV20" s="88"/>
      <x:c r="FW20" s="88"/>
      <x:c r="FX20" s="88"/>
      <x:c r="FY20" s="88"/>
      <x:c r="FZ20" s="88"/>
      <x:c r="GA20" s="88"/>
      <x:c r="GB20" s="88"/>
      <x:c r="GC20" s="88"/>
      <x:c r="GD20" s="88"/>
      <x:c r="GE20" s="88"/>
      <x:c r="GF20" s="88"/>
      <x:c r="GG20" s="88"/>
      <x:c r="GH20" s="88"/>
      <x:c r="GI20" s="88"/>
      <x:c r="GJ20" s="88"/>
      <x:c r="GK20" s="88"/>
      <x:c r="GL20" s="88"/>
      <x:c r="GM20" s="88"/>
      <x:c r="GN20" s="88"/>
      <x:c r="GO20" s="88"/>
      <x:c r="GP20" s="88"/>
      <x:c r="GQ20" s="88"/>
      <x:c r="GR20" s="88"/>
      <x:c r="GS20" s="88"/>
      <x:c r="GT20" s="88"/>
      <x:c r="GU20" s="88"/>
      <x:c r="GV20" s="88"/>
      <x:c r="GW20" s="88"/>
      <x:c r="GX20" s="88"/>
      <x:c r="GY20" s="88"/>
      <x:c r="GZ20" s="88"/>
      <x:c r="HA20" s="88"/>
      <x:c r="HB20" s="88"/>
      <x:c r="HC20" s="88"/>
      <x:c r="HD20" s="88"/>
      <x:c r="HE20" s="88"/>
      <x:c r="HF20" s="88"/>
      <x:c r="HG20" s="88"/>
      <x:c r="HH20" s="88"/>
      <x:c r="HI20" s="88"/>
      <x:c r="HJ20" s="88"/>
      <x:c r="HK20" s="88"/>
      <x:c r="HL20" s="88"/>
      <x:c r="HM20" s="88"/>
      <x:c r="HN20" s="88"/>
      <x:c r="HO20" s="88"/>
      <x:c r="HP20" s="88"/>
      <x:c r="HQ20" s="88"/>
      <x:c r="HR20" s="88"/>
      <x:c r="HS20" s="88"/>
      <x:c r="HT20" s="88"/>
      <x:c r="HU20" s="88"/>
      <x:c r="HV20" s="88"/>
      <x:c r="HW20" s="88"/>
      <x:c r="HX20" s="88"/>
      <x:c r="HY20" s="88"/>
      <x:c r="HZ20" s="88"/>
      <x:c r="IA20" s="88"/>
      <x:c r="IB20" s="88"/>
      <x:c r="IC20" s="88"/>
      <x:c r="ID20" s="88"/>
      <x:c r="IE20" s="88"/>
      <x:c r="IF20" s="88"/>
      <x:c r="IG20" s="88"/>
      <x:c r="IH20" s="88"/>
      <x:c r="II20" s="88"/>
      <x:c r="IJ20" s="88"/>
      <x:c r="IK20" s="88"/>
      <x:c r="IL20" s="88"/>
      <x:c r="IM20" s="88"/>
      <x:c r="IN20" s="88"/>
      <x:c r="IO20" s="88"/>
      <x:c r="IP20" s="88"/>
      <x:c r="IQ20" s="88"/>
      <x:c r="IR20" s="88"/>
      <x:c r="IS20" s="88"/>
      <x:c r="IT20" s="88"/>
    </x:row>
    <x:row r="21" spans="1:254" s="75" customFormat="1" ht="75.75" customHeight="1">
      <x:c r="A21" s="37"/>
      <x:c r="B21" s="18" t="s">
        <x:v>6205</x:v>
      </x:c>
      <x:c r="C21" s="28" t="s">
        <x:v>4226</x:v>
      </x:c>
      <x:c r="D21" s="5">
        <x:f>IF(SUM(K21:M21)=SUM(N21:O21),SUM(K21:M21),"오답")</x:f>
        <x:v>1343</x:v>
      </x:c>
      <x:c r="E21" s="24" t="s">
        <x:v>3338</x:v>
      </x:c>
      <x:c r="F21" s="24" t="s">
        <x:v>7542</x:v>
      </x:c>
      <x:c r="G21" s="29"/>
      <x:c r="H21" s="29"/>
      <x:c r="I21" s="29"/>
      <x:c r="J21" s="29"/>
      <x:c r="K21" s="29"/>
      <x:c r="L21" s="100">
        <x:v>1343</x:v>
      </x:c>
      <x:c r="M21" s="8"/>
      <x:c r="N21" s="101"/>
      <x:c r="O21" s="102">
        <x:v>1343</x:v>
      </x:c>
      <x:c r="P21" s="101"/>
      <x:c r="Q21" s="102">
        <x:v>1343</x:v>
      </x:c>
      <x:c r="R21" s="8"/>
      <x:c r="S21" s="8"/>
      <x:c r="T21" s="17" t="s">
        <x:v>5865</x:v>
      </x:c>
      <x:c r="U21" s="37"/>
      <x:c r="V21" s="54"/>
      <x:c r="W21" s="54"/>
      <x:c r="X21" s="54"/>
      <x:c r="Y21" s="54"/>
      <x:c r="Z21" s="54"/>
      <x:c r="AA21" s="54"/>
      <x:c r="AB21" s="54"/>
      <x:c r="AC21" s="54"/>
      <x:c r="AD21" s="54"/>
      <x:c r="AE21" s="54"/>
      <x:c r="AF21" s="54"/>
      <x:c r="AG21" s="54"/>
      <x:c r="AH21" s="54"/>
      <x:c r="AI21" s="54"/>
      <x:c r="AJ21" s="54"/>
      <x:c r="AK21" s="54"/>
      <x:c r="AL21" s="54"/>
      <x:c r="AM21" s="54"/>
      <x:c r="AN21" s="54"/>
      <x:c r="AO21" s="54"/>
      <x:c r="AP21" s="54"/>
      <x:c r="AQ21" s="54"/>
      <x:c r="AR21" s="54"/>
      <x:c r="AS21" s="54"/>
      <x:c r="AT21" s="54"/>
      <x:c r="AU21" s="54"/>
      <x:c r="AV21" s="54"/>
      <x:c r="AW21" s="54"/>
      <x:c r="AX21" s="54"/>
      <x:c r="AY21" s="54"/>
      <x:c r="AZ21" s="54"/>
      <x:c r="BA21" s="54"/>
      <x:c r="BB21" s="54"/>
      <x:c r="BC21" s="54"/>
      <x:c r="BD21" s="54"/>
      <x:c r="BE21" s="54"/>
      <x:c r="BF21" s="54"/>
      <x:c r="BG21" s="54"/>
      <x:c r="BH21" s="54"/>
      <x:c r="BI21" s="54"/>
      <x:c r="BJ21" s="54"/>
      <x:c r="BK21" s="54"/>
      <x:c r="BL21" s="54"/>
      <x:c r="BM21" s="54"/>
      <x:c r="BN21" s="54"/>
      <x:c r="BO21" s="54"/>
      <x:c r="BP21" s="54"/>
      <x:c r="BQ21" s="54"/>
      <x:c r="BR21" s="54"/>
      <x:c r="BS21" s="54"/>
      <x:c r="BT21" s="54"/>
      <x:c r="BU21" s="54"/>
      <x:c r="BV21" s="54"/>
      <x:c r="BW21" s="54"/>
      <x:c r="BX21" s="54"/>
      <x:c r="BY21" s="54"/>
      <x:c r="BZ21" s="54"/>
      <x:c r="CA21" s="54"/>
      <x:c r="CB21" s="54"/>
      <x:c r="CC21" s="54"/>
      <x:c r="CD21" s="54"/>
      <x:c r="CE21" s="54"/>
      <x:c r="CF21" s="54"/>
      <x:c r="CG21" s="54"/>
      <x:c r="CH21" s="54"/>
      <x:c r="CI21" s="54"/>
      <x:c r="CJ21" s="54"/>
      <x:c r="CK21" s="54"/>
      <x:c r="CL21" s="54"/>
      <x:c r="CM21" s="54"/>
      <x:c r="CN21" s="54"/>
      <x:c r="CO21" s="54"/>
      <x:c r="CP21" s="54"/>
      <x:c r="CQ21" s="54"/>
      <x:c r="CR21" s="54"/>
      <x:c r="CS21" s="54"/>
      <x:c r="CT21" s="54"/>
      <x:c r="CU21" s="54"/>
      <x:c r="CV21" s="54"/>
      <x:c r="CW21" s="54"/>
      <x:c r="CX21" s="54"/>
      <x:c r="CY21" s="54"/>
      <x:c r="CZ21" s="54"/>
      <x:c r="DA21" s="54"/>
      <x:c r="DB21" s="54"/>
      <x:c r="DC21" s="54"/>
      <x:c r="DD21" s="54"/>
      <x:c r="DE21" s="54"/>
      <x:c r="DF21" s="54"/>
      <x:c r="DG21" s="54"/>
      <x:c r="DH21" s="54"/>
      <x:c r="DI21" s="54"/>
      <x:c r="DJ21" s="54"/>
      <x:c r="DK21" s="54"/>
      <x:c r="DL21" s="54"/>
      <x:c r="DM21" s="54"/>
      <x:c r="DN21" s="54"/>
      <x:c r="DO21" s="54"/>
      <x:c r="DP21" s="54"/>
      <x:c r="DQ21" s="54"/>
      <x:c r="DR21" s="54"/>
      <x:c r="DS21" s="54"/>
      <x:c r="DT21" s="54"/>
      <x:c r="DU21" s="54"/>
      <x:c r="DV21" s="54"/>
      <x:c r="DW21" s="54"/>
      <x:c r="DX21" s="54"/>
      <x:c r="DY21" s="54"/>
      <x:c r="DZ21" s="54"/>
      <x:c r="EA21" s="54"/>
      <x:c r="EB21" s="54"/>
      <x:c r="EC21" s="54"/>
      <x:c r="ED21" s="54"/>
      <x:c r="EE21" s="54"/>
      <x:c r="EF21" s="54"/>
      <x:c r="EG21" s="54"/>
      <x:c r="EH21" s="54"/>
      <x:c r="EI21" s="54"/>
      <x:c r="EJ21" s="54"/>
      <x:c r="EK21" s="54"/>
      <x:c r="EL21" s="54"/>
      <x:c r="EM21" s="54"/>
      <x:c r="EN21" s="54"/>
      <x:c r="EO21" s="54"/>
      <x:c r="EP21" s="54"/>
      <x:c r="EQ21" s="54"/>
      <x:c r="ER21" s="54"/>
      <x:c r="ES21" s="54"/>
      <x:c r="ET21" s="54"/>
      <x:c r="EU21" s="54"/>
      <x:c r="EV21" s="54"/>
      <x:c r="EW21" s="54"/>
      <x:c r="EX21" s="54"/>
      <x:c r="EY21" s="54"/>
      <x:c r="EZ21" s="54"/>
      <x:c r="FA21" s="54"/>
      <x:c r="FB21" s="54"/>
      <x:c r="FC21" s="54"/>
      <x:c r="FD21" s="54"/>
      <x:c r="FE21" s="54"/>
      <x:c r="FF21" s="54"/>
      <x:c r="FG21" s="54"/>
      <x:c r="FH21" s="54"/>
      <x:c r="FI21" s="54"/>
      <x:c r="FJ21" s="54"/>
      <x:c r="FK21" s="54"/>
      <x:c r="FL21" s="54"/>
      <x:c r="FM21" s="54"/>
      <x:c r="FN21" s="54"/>
      <x:c r="FO21" s="54"/>
      <x:c r="FP21" s="54"/>
      <x:c r="FQ21" s="54"/>
      <x:c r="FR21" s="54"/>
      <x:c r="FS21" s="54"/>
      <x:c r="FT21" s="54"/>
      <x:c r="FU21" s="54"/>
      <x:c r="FV21" s="54"/>
      <x:c r="FW21" s="54"/>
      <x:c r="FX21" s="54"/>
      <x:c r="FY21" s="54"/>
      <x:c r="FZ21" s="54"/>
      <x:c r="GA21" s="54"/>
      <x:c r="GB21" s="54"/>
      <x:c r="GC21" s="54"/>
      <x:c r="GD21" s="54"/>
      <x:c r="GE21" s="54"/>
      <x:c r="GF21" s="54"/>
      <x:c r="GG21" s="54"/>
      <x:c r="GH21" s="54"/>
      <x:c r="GI21" s="54"/>
      <x:c r="GJ21" s="54"/>
      <x:c r="GK21" s="54"/>
      <x:c r="GL21" s="54"/>
      <x:c r="GM21" s="54"/>
      <x:c r="GN21" s="54"/>
      <x:c r="GO21" s="54"/>
      <x:c r="GP21" s="54"/>
      <x:c r="GQ21" s="54"/>
      <x:c r="GR21" s="54"/>
      <x:c r="GS21" s="54"/>
      <x:c r="GT21" s="54"/>
      <x:c r="GU21" s="54"/>
      <x:c r="GV21" s="54"/>
      <x:c r="GW21" s="54"/>
      <x:c r="GX21" s="54"/>
      <x:c r="GY21" s="54"/>
      <x:c r="GZ21" s="54"/>
      <x:c r="HA21" s="54"/>
      <x:c r="HB21" s="54"/>
      <x:c r="HC21" s="54"/>
      <x:c r="HD21" s="54"/>
      <x:c r="HE21" s="54"/>
      <x:c r="HF21" s="54"/>
      <x:c r="HG21" s="54"/>
      <x:c r="HH21" s="54"/>
      <x:c r="HI21" s="54"/>
      <x:c r="HJ21" s="54"/>
      <x:c r="HK21" s="54"/>
      <x:c r="HL21" s="54"/>
      <x:c r="HM21" s="54"/>
      <x:c r="HN21" s="54"/>
      <x:c r="HO21" s="54"/>
      <x:c r="HP21" s="54"/>
      <x:c r="HQ21" s="54"/>
      <x:c r="HR21" s="54"/>
      <x:c r="HS21" s="54"/>
      <x:c r="HT21" s="54"/>
      <x:c r="HU21" s="54"/>
      <x:c r="HV21" s="54"/>
      <x:c r="HW21" s="54"/>
      <x:c r="HX21" s="54"/>
      <x:c r="HY21" s="54"/>
      <x:c r="HZ21" s="54"/>
      <x:c r="IA21" s="54"/>
      <x:c r="IB21" s="54"/>
      <x:c r="IC21" s="54"/>
      <x:c r="ID21" s="54"/>
      <x:c r="IE21" s="54"/>
      <x:c r="IF21" s="54"/>
      <x:c r="IG21" s="54"/>
      <x:c r="IH21" s="54"/>
      <x:c r="II21" s="54"/>
      <x:c r="IJ21" s="54"/>
      <x:c r="IK21" s="54"/>
      <x:c r="IL21" s="54"/>
      <x:c r="IM21" s="54"/>
      <x:c r="IN21" s="54"/>
      <x:c r="IO21" s="54"/>
      <x:c r="IP21" s="54"/>
      <x:c r="IQ21" s="54"/>
      <x:c r="IR21" s="54"/>
      <x:c r="IS21" s="54"/>
      <x:c r="IT21" s="54"/>
    </x:row>
    <x:row r="22" spans="1:254" s="75" customFormat="1" ht="96" customHeight="1">
      <x:c r="A22" s="37"/>
      <x:c r="B22" s="18" t="s">
        <x:v>7463</x:v>
      </x:c>
      <x:c r="C22" s="28" t="s">
        <x:v>129</x:v>
      </x:c>
      <x:c r="D22" s="5">
        <x:f t="shared" ref="D22:D24" si="1">IF(SUM(K22:M22)=SUM(N22:O22),SUM(K22:M22),"오답")</x:f>
        <x:v>1366</x:v>
      </x:c>
      <x:c r="E22" s="30" t="s">
        <x:v>3403</x:v>
      </x:c>
      <x:c r="F22" s="24" t="s">
        <x:v>7544</x:v>
      </x:c>
      <x:c r="G22" s="29"/>
      <x:c r="H22" s="29"/>
      <x:c r="I22" s="29"/>
      <x:c r="J22" s="29"/>
      <x:c r="K22" s="29"/>
      <x:c r="L22" s="100"/>
      <x:c r="M22" s="47">
        <x:v>1366</x:v>
      </x:c>
      <x:c r="N22" s="101"/>
      <x:c r="O22" s="47">
        <x:v>1366</x:v>
      </x:c>
      <x:c r="P22" s="47">
        <x:v>1366</x:v>
      </x:c>
      <x:c r="Q22" s="102"/>
      <x:c r="R22" s="47"/>
      <x:c r="S22" s="47"/>
      <x:c r="T22" s="17" t="s">
        <x:v>5866</x:v>
      </x:c>
      <x:c r="U22" s="37"/>
      <x:c r="V22" s="54"/>
      <x:c r="W22" s="54"/>
      <x:c r="X22" s="54"/>
      <x:c r="Y22" s="54"/>
      <x:c r="Z22" s="54"/>
      <x:c r="AA22" s="54"/>
      <x:c r="AB22" s="54"/>
      <x:c r="AC22" s="54"/>
      <x:c r="AD22" s="54"/>
      <x:c r="AE22" s="54"/>
      <x:c r="AF22" s="54"/>
      <x:c r="AG22" s="54"/>
      <x:c r="AH22" s="54"/>
      <x:c r="AI22" s="54"/>
      <x:c r="AJ22" s="54"/>
      <x:c r="AK22" s="54"/>
      <x:c r="AL22" s="54"/>
      <x:c r="AM22" s="54"/>
      <x:c r="AN22" s="54"/>
      <x:c r="AO22" s="54"/>
      <x:c r="AP22" s="54"/>
      <x:c r="AQ22" s="54"/>
      <x:c r="AR22" s="54"/>
      <x:c r="AS22" s="54"/>
      <x:c r="AT22" s="54"/>
      <x:c r="AU22" s="54"/>
      <x:c r="AV22" s="54"/>
      <x:c r="AW22" s="54"/>
      <x:c r="AX22" s="54"/>
      <x:c r="AY22" s="54"/>
      <x:c r="AZ22" s="54"/>
      <x:c r="BA22" s="54"/>
      <x:c r="BB22" s="54"/>
      <x:c r="BC22" s="54"/>
      <x:c r="BD22" s="54"/>
      <x:c r="BE22" s="54"/>
      <x:c r="BF22" s="54"/>
      <x:c r="BG22" s="54"/>
      <x:c r="BH22" s="54"/>
      <x:c r="BI22" s="54"/>
      <x:c r="BJ22" s="54"/>
      <x:c r="BK22" s="54"/>
      <x:c r="BL22" s="54"/>
      <x:c r="BM22" s="54"/>
      <x:c r="BN22" s="54"/>
      <x:c r="BO22" s="54"/>
      <x:c r="BP22" s="54"/>
      <x:c r="BQ22" s="54"/>
      <x:c r="BR22" s="54"/>
      <x:c r="BS22" s="54"/>
      <x:c r="BT22" s="54"/>
      <x:c r="BU22" s="54"/>
      <x:c r="BV22" s="54"/>
      <x:c r="BW22" s="54"/>
      <x:c r="BX22" s="54"/>
      <x:c r="BY22" s="54"/>
      <x:c r="BZ22" s="54"/>
      <x:c r="CA22" s="54"/>
      <x:c r="CB22" s="54"/>
      <x:c r="CC22" s="54"/>
      <x:c r="CD22" s="54"/>
      <x:c r="CE22" s="54"/>
      <x:c r="CF22" s="54"/>
      <x:c r="CG22" s="54"/>
      <x:c r="CH22" s="54"/>
      <x:c r="CI22" s="54"/>
      <x:c r="CJ22" s="54"/>
      <x:c r="CK22" s="54"/>
      <x:c r="CL22" s="54"/>
      <x:c r="CM22" s="54"/>
      <x:c r="CN22" s="54"/>
      <x:c r="CO22" s="54"/>
      <x:c r="CP22" s="54"/>
      <x:c r="CQ22" s="54"/>
      <x:c r="CR22" s="54"/>
      <x:c r="CS22" s="54"/>
      <x:c r="CT22" s="54"/>
      <x:c r="CU22" s="54"/>
      <x:c r="CV22" s="54"/>
      <x:c r="CW22" s="54"/>
      <x:c r="CX22" s="54"/>
      <x:c r="CY22" s="54"/>
      <x:c r="CZ22" s="54"/>
      <x:c r="DA22" s="54"/>
      <x:c r="DB22" s="54"/>
      <x:c r="DC22" s="54"/>
      <x:c r="DD22" s="54"/>
      <x:c r="DE22" s="54"/>
      <x:c r="DF22" s="54"/>
      <x:c r="DG22" s="54"/>
      <x:c r="DH22" s="54"/>
      <x:c r="DI22" s="54"/>
      <x:c r="DJ22" s="54"/>
      <x:c r="DK22" s="54"/>
      <x:c r="DL22" s="54"/>
      <x:c r="DM22" s="54"/>
      <x:c r="DN22" s="54"/>
      <x:c r="DO22" s="54"/>
      <x:c r="DP22" s="54"/>
      <x:c r="DQ22" s="54"/>
      <x:c r="DR22" s="54"/>
      <x:c r="DS22" s="54"/>
      <x:c r="DT22" s="54"/>
      <x:c r="DU22" s="54"/>
      <x:c r="DV22" s="54"/>
      <x:c r="DW22" s="54"/>
      <x:c r="DX22" s="54"/>
      <x:c r="DY22" s="54"/>
      <x:c r="DZ22" s="54"/>
      <x:c r="EA22" s="54"/>
      <x:c r="EB22" s="54"/>
      <x:c r="EC22" s="54"/>
      <x:c r="ED22" s="54"/>
      <x:c r="EE22" s="54"/>
      <x:c r="EF22" s="54"/>
      <x:c r="EG22" s="54"/>
      <x:c r="EH22" s="54"/>
      <x:c r="EI22" s="54"/>
      <x:c r="EJ22" s="54"/>
      <x:c r="EK22" s="54"/>
      <x:c r="EL22" s="54"/>
      <x:c r="EM22" s="54"/>
      <x:c r="EN22" s="54"/>
      <x:c r="EO22" s="54"/>
      <x:c r="EP22" s="54"/>
      <x:c r="EQ22" s="54"/>
      <x:c r="ER22" s="54"/>
      <x:c r="ES22" s="54"/>
      <x:c r="ET22" s="54"/>
      <x:c r="EU22" s="54"/>
      <x:c r="EV22" s="54"/>
      <x:c r="EW22" s="54"/>
      <x:c r="EX22" s="54"/>
      <x:c r="EY22" s="54"/>
      <x:c r="EZ22" s="54"/>
      <x:c r="FA22" s="54"/>
      <x:c r="FB22" s="54"/>
      <x:c r="FC22" s="54"/>
      <x:c r="FD22" s="54"/>
      <x:c r="FE22" s="54"/>
      <x:c r="FF22" s="54"/>
      <x:c r="FG22" s="54"/>
      <x:c r="FH22" s="54"/>
      <x:c r="FI22" s="54"/>
      <x:c r="FJ22" s="54"/>
      <x:c r="FK22" s="54"/>
      <x:c r="FL22" s="54"/>
      <x:c r="FM22" s="54"/>
      <x:c r="FN22" s="54"/>
      <x:c r="FO22" s="54"/>
      <x:c r="FP22" s="54"/>
      <x:c r="FQ22" s="54"/>
      <x:c r="FR22" s="54"/>
      <x:c r="FS22" s="54"/>
      <x:c r="FT22" s="54"/>
      <x:c r="FU22" s="54"/>
      <x:c r="FV22" s="54"/>
      <x:c r="FW22" s="54"/>
      <x:c r="FX22" s="54"/>
      <x:c r="FY22" s="54"/>
      <x:c r="FZ22" s="54"/>
      <x:c r="GA22" s="54"/>
      <x:c r="GB22" s="54"/>
      <x:c r="GC22" s="54"/>
      <x:c r="GD22" s="54"/>
      <x:c r="GE22" s="54"/>
      <x:c r="GF22" s="54"/>
      <x:c r="GG22" s="54"/>
      <x:c r="GH22" s="54"/>
      <x:c r="GI22" s="54"/>
      <x:c r="GJ22" s="54"/>
      <x:c r="GK22" s="54"/>
      <x:c r="GL22" s="54"/>
      <x:c r="GM22" s="54"/>
      <x:c r="GN22" s="54"/>
      <x:c r="GO22" s="54"/>
      <x:c r="GP22" s="54"/>
      <x:c r="GQ22" s="54"/>
      <x:c r="GR22" s="54"/>
      <x:c r="GS22" s="54"/>
      <x:c r="GT22" s="54"/>
      <x:c r="GU22" s="54"/>
      <x:c r="GV22" s="54"/>
      <x:c r="GW22" s="54"/>
      <x:c r="GX22" s="54"/>
      <x:c r="GY22" s="54"/>
      <x:c r="GZ22" s="54"/>
      <x:c r="HA22" s="54"/>
      <x:c r="HB22" s="54"/>
      <x:c r="HC22" s="54"/>
      <x:c r="HD22" s="54"/>
      <x:c r="HE22" s="54"/>
      <x:c r="HF22" s="54"/>
      <x:c r="HG22" s="54"/>
      <x:c r="HH22" s="54"/>
      <x:c r="HI22" s="54"/>
      <x:c r="HJ22" s="54"/>
      <x:c r="HK22" s="54"/>
      <x:c r="HL22" s="54"/>
      <x:c r="HM22" s="54"/>
      <x:c r="HN22" s="54"/>
      <x:c r="HO22" s="54"/>
      <x:c r="HP22" s="54"/>
      <x:c r="HQ22" s="54"/>
      <x:c r="HR22" s="54"/>
      <x:c r="HS22" s="54"/>
      <x:c r="HT22" s="54"/>
      <x:c r="HU22" s="54"/>
      <x:c r="HV22" s="54"/>
      <x:c r="HW22" s="54"/>
      <x:c r="HX22" s="54"/>
      <x:c r="HY22" s="54"/>
      <x:c r="HZ22" s="54"/>
      <x:c r="IA22" s="54"/>
      <x:c r="IB22" s="54"/>
      <x:c r="IC22" s="54"/>
      <x:c r="ID22" s="54"/>
      <x:c r="IE22" s="54"/>
      <x:c r="IF22" s="54"/>
      <x:c r="IG22" s="54"/>
      <x:c r="IH22" s="54"/>
      <x:c r="II22" s="54"/>
      <x:c r="IJ22" s="54"/>
      <x:c r="IK22" s="54"/>
      <x:c r="IL22" s="54"/>
      <x:c r="IM22" s="54"/>
      <x:c r="IN22" s="54"/>
      <x:c r="IO22" s="54"/>
      <x:c r="IP22" s="54"/>
      <x:c r="IQ22" s="54"/>
      <x:c r="IR22" s="54"/>
      <x:c r="IS22" s="54"/>
      <x:c r="IT22" s="54"/>
    </x:row>
    <x:row r="23" spans="1:21" s="103" customFormat="1" ht="78" customHeight="1">
      <x:c r="A23" s="37"/>
      <x:c r="B23" s="11" t="s">
        <x:v>1536</x:v>
      </x:c>
      <x:c r="C23" s="12" t="s">
        <x:v>6188</x:v>
      </x:c>
      <x:c r="D23" s="5">
        <x:f t="shared" si="1"/>
        <x:v>808</x:v>
      </x:c>
      <x:c r="E23" s="16" t="s">
        <x:v>3257</x:v>
      </x:c>
      <x:c r="F23" s="16" t="s">
        <x:v>4357</x:v>
      </x:c>
      <x:c r="G23" s="30"/>
      <x:c r="H23" s="13"/>
      <x:c r="I23" s="13"/>
      <x:c r="J23" s="13"/>
      <x:c r="K23" s="13"/>
      <x:c r="L23" s="27">
        <x:v>808</x:v>
      </x:c>
      <x:c r="M23" s="5"/>
      <x:c r="N23" s="27"/>
      <x:c r="O23" s="27">
        <x:v>808</x:v>
      </x:c>
      <x:c r="P23" s="5"/>
      <x:c r="Q23" s="5"/>
      <x:c r="R23" s="5"/>
      <x:c r="S23" s="5"/>
      <x:c r="T23" s="17" t="s">
        <x:v>5873</x:v>
      </x:c>
      <x:c r="U23" s="10"/>
    </x:row>
    <x:row r="24" spans="1:21" s="103" customFormat="1" ht="92.25" customHeight="1">
      <x:c r="A24" s="37"/>
      <x:c r="B24" s="11" t="s">
        <x:v>6201</x:v>
      </x:c>
      <x:c r="C24" s="12" t="s">
        <x:v>6451</x:v>
      </x:c>
      <x:c r="D24" s="5">
        <x:f t="shared" si="1"/>
        <x:v>987</x:v>
      </x:c>
      <x:c r="E24" s="16" t="s">
        <x:v>3257</x:v>
      </x:c>
      <x:c r="F24" s="16" t="s">
        <x:v>4357</x:v>
      </x:c>
      <x:c r="G24" s="30"/>
      <x:c r="H24" s="13"/>
      <x:c r="I24" s="13"/>
      <x:c r="J24" s="13"/>
      <x:c r="K24" s="13"/>
      <x:c r="L24" s="27">
        <x:v>987</x:v>
      </x:c>
      <x:c r="M24" s="5"/>
      <x:c r="N24" s="27"/>
      <x:c r="O24" s="27">
        <x:v>987</x:v>
      </x:c>
      <x:c r="P24" s="5"/>
      <x:c r="Q24" s="5"/>
      <x:c r="R24" s="5"/>
      <x:c r="S24" s="5"/>
      <x:c r="T24" s="17" t="s">
        <x:v>5873</x:v>
      </x:c>
      <x:c r="U24" s="12"/>
    </x:row>
    <x:row r="25" spans="20:21" ht="47.25" customHeight="1">
      <x:c r="T25" s="164"/>
      <x:c r="U25" s="106"/>
    </x:row>
    <x:row r="26" spans="1:22" s="88" customFormat="1" ht="39.950000000000003" customHeight="1">
      <x:c r="A26" s="150" t="s">
        <x:v>5143</x:v>
      </x:c>
      <x:c r="B26" s="107"/>
      <x:c r="C26" s="155"/>
      <x:c r="D26" s="84"/>
      <x:c r="E26" s="85"/>
      <x:c r="F26" s="85"/>
      <x:c r="G26" s="85"/>
      <x:c r="H26" s="85"/>
      <x:c r="I26" s="85"/>
      <x:c r="J26" s="85"/>
      <x:c r="K26" s="85"/>
      <x:c r="L26" s="84"/>
      <x:c r="M26" s="84"/>
      <x:c r="N26" s="84"/>
      <x:c r="O26" s="84"/>
      <x:c r="P26" s="84"/>
      <x:c r="Q26" s="84"/>
      <x:c r="R26" s="84"/>
      <x:c r="S26" s="84"/>
      <x:c r="T26" s="155"/>
      <x:c r="U26" s="87"/>
      <x:c r="V26" s="89"/>
    </x:row>
    <x:row r="27" spans="1:22" s="88" customFormat="1" ht="39.950000000000003" customHeight="1">
      <x:c r="A27" s="1045" t="s">
        <x:v>19</x:v>
      </x:c>
      <x:c r="B27" s="1046" t="s">
        <x:v>6760</x:v>
      </x:c>
      <x:c r="C27" s="1044" t="s">
        <x:v>6699</x:v>
      </x:c>
      <x:c r="D27" s="1038" t="s">
        <x:v>6764</x:v>
      </x:c>
      <x:c r="E27" s="1047" t="s">
        <x:v>5151</x:v>
      </x:c>
      <x:c r="F27" s="1047" t="s">
        <x:v>7523</x:v>
      </x:c>
      <x:c r="G27" s="1048" t="s">
        <x:v>6767</x:v>
      </x:c>
      <x:c r="H27" s="1048" t="s">
        <x:v>6428</x:v>
      </x:c>
      <x:c r="I27" s="1048" t="s">
        <x:v>916</x:v>
      </x:c>
      <x:c r="J27" s="1044" t="s">
        <x:v>7511</x:v>
      </x:c>
      <x:c r="K27" s="1039" t="s">
        <x:v>5211</x:v>
      </x:c>
      <x:c r="L27" s="1041"/>
      <x:c r="M27" s="1041"/>
      <x:c r="N27" s="1039" t="s">
        <x:v>7469</x:v>
      </x:c>
      <x:c r="O27" s="1041"/>
      <x:c r="P27" s="1041"/>
      <x:c r="Q27" s="1040"/>
      <x:c r="R27" s="1039" t="s">
        <x:v>2724</x:v>
      </x:c>
      <x:c r="S27" s="1040"/>
      <x:c r="T27" s="1044" t="s">
        <x:v>651</x:v>
      </x:c>
      <x:c r="U27" s="1038" t="s">
        <x:v>2712</x:v>
      </x:c>
      <x:c r="V27" s="89"/>
    </x:row>
    <x:row r="28" spans="1:22" s="88" customFormat="1" ht="39.950000000000003" customHeight="1">
      <x:c r="A28" s="1045"/>
      <x:c r="B28" s="1046"/>
      <x:c r="C28" s="1044"/>
      <x:c r="D28" s="1038"/>
      <x:c r="E28" s="1047"/>
      <x:c r="F28" s="1047"/>
      <x:c r="G28" s="1049"/>
      <x:c r="H28" s="1049"/>
      <x:c r="I28" s="1049"/>
      <x:c r="J28" s="1044"/>
      <x:c r="K28" s="209" t="s">
        <x:v>33</x:v>
      </x:c>
      <x:c r="L28" s="42" t="s">
        <x:v>34</x:v>
      </x:c>
      <x:c r="M28" s="108" t="s">
        <x:v>74</x:v>
      </x:c>
      <x:c r="N28" s="42" t="s">
        <x:v>609</x:v>
      </x:c>
      <x:c r="O28" s="42" t="s">
        <x:v>629</x:v>
      </x:c>
      <x:c r="P28" s="42" t="s">
        <x:v>637</x:v>
      </x:c>
      <x:c r="Q28" s="42" t="s">
        <x:v>685</x:v>
      </x:c>
      <x:c r="R28" s="42" t="s">
        <x:v>607</x:v>
      </x:c>
      <x:c r="S28" s="42" t="s">
        <x:v>78</x:v>
      </x:c>
      <x:c r="T28" s="1044"/>
      <x:c r="U28" s="1038"/>
      <x:c r="V28" s="89"/>
    </x:row>
    <x:row r="29" spans="1:21" s="54" customFormat="1" ht="39.950000000000003" customHeight="1">
      <x:c r="A29" s="194" t="s">
        <x:v>43</x:v>
      </x:c>
      <x:c r="B29" s="195"/>
      <x:c r="C29" s="192"/>
      <x:c r="D29" s="96"/>
      <x:c r="E29" s="97"/>
      <x:c r="F29" s="97"/>
      <x:c r="G29" s="96"/>
      <x:c r="H29" s="96"/>
      <x:c r="I29" s="96"/>
      <x:c r="J29" s="96"/>
      <x:c r="K29" s="96"/>
      <x:c r="L29" s="96"/>
      <x:c r="M29" s="96"/>
      <x:c r="N29" s="96"/>
      <x:c r="O29" s="96"/>
      <x:c r="P29" s="96"/>
      <x:c r="Q29" s="96"/>
      <x:c r="R29" s="96"/>
      <x:c r="S29" s="96"/>
      <x:c r="T29" s="165"/>
      <x:c r="U29" s="109"/>
    </x:row>
    <x:row r="30" spans="1:21" s="54" customFormat="1" ht="39.950000000000003" customHeight="1">
      <x:c r="A30" s="10"/>
      <x:c r="B30" s="23" t="s">
        <x:v>2942</x:v>
      </x:c>
      <x:c r="C30" s="12" t="s">
        <x:v>6438</x:v>
      </x:c>
      <x:c r="D30" s="5">
        <x:f>IF(SUM(K30:M30)=SUM(N30:O30),SUM(K30:M30),"오답")</x:f>
        <x:v>1500</x:v>
      </x:c>
      <x:c r="E30" s="16" t="s">
        <x:v>98</x:v>
      </x:c>
      <x:c r="F30" s="16" t="s">
        <x:v>105</x:v>
      </x:c>
      <x:c r="G30" s="13"/>
      <x:c r="H30" s="13"/>
      <x:c r="I30" s="13"/>
      <x:c r="J30" s="13"/>
      <x:c r="K30" s="40">
        <x:v>1500</x:v>
      </x:c>
      <x:c r="L30" s="40"/>
      <x:c r="M30" s="39"/>
      <x:c r="N30" s="40"/>
      <x:c r="O30" s="40">
        <x:v>1500</x:v>
      </x:c>
      <x:c r="P30" s="5"/>
      <x:c r="Q30" s="14"/>
      <x:c r="R30" s="39"/>
      <x:c r="S30" s="39"/>
      <x:c r="T30" s="17" t="s">
        <x:v>2586</x:v>
      </x:c>
      <x:c r="U30" s="27"/>
    </x:row>
    <x:row r="31" spans="1:21" s="54" customFormat="1" ht="39.950000000000003" customHeight="1">
      <x:c r="A31" s="10"/>
      <x:c r="B31" s="23" t="s">
        <x:v>2942</x:v>
      </x:c>
      <x:c r="C31" s="12" t="s">
        <x:v>7444</x:v>
      </x:c>
      <x:c r="D31" s="5">
        <x:f t="shared" ref="D31:D35" si="2">IF(SUM(K31:M31)=SUM(N31:O31),SUM(K31:M31),"오답")</x:f>
        <x:v>1646</x:v>
      </x:c>
      <x:c r="E31" s="16" t="s">
        <x:v>2143</x:v>
      </x:c>
      <x:c r="F31" s="16" t="s">
        <x:v>108</x:v>
      </x:c>
      <x:c r="G31" s="13"/>
      <x:c r="H31" s="13"/>
      <x:c r="I31" s="13"/>
      <x:c r="J31" s="13"/>
      <x:c r="K31" s="40">
        <x:v>1646</x:v>
      </x:c>
      <x:c r="L31" s="40"/>
      <x:c r="M31" s="39"/>
      <x:c r="N31" s="40"/>
      <x:c r="O31" s="40">
        <x:v>1646</x:v>
      </x:c>
      <x:c r="P31" s="5"/>
      <x:c r="Q31" s="14"/>
      <x:c r="R31" s="39"/>
      <x:c r="S31" s="39"/>
      <x:c r="T31" s="17" t="s">
        <x:v>6426</x:v>
      </x:c>
      <x:c r="U31" s="27"/>
    </x:row>
    <x:row r="32" spans="1:21" s="54" customFormat="1" ht="39.950000000000003" customHeight="1">
      <x:c r="A32" s="10"/>
      <x:c r="B32" s="23" t="s">
        <x:v>2942</x:v>
      </x:c>
      <x:c r="C32" s="12" t="s">
        <x:v>124</x:v>
      </x:c>
      <x:c r="D32" s="5">
        <x:f t="shared" si="2"/>
        <x:v>1862</x:v>
      </x:c>
      <x:c r="E32" s="16" t="s">
        <x:v>3307</x:v>
      </x:c>
      <x:c r="F32" s="16" t="s">
        <x:v>3307</x:v>
      </x:c>
      <x:c r="G32" s="13"/>
      <x:c r="H32" s="13"/>
      <x:c r="I32" s="13"/>
      <x:c r="J32" s="13"/>
      <x:c r="K32" s="40">
        <x:v>1862</x:v>
      </x:c>
      <x:c r="L32" s="40"/>
      <x:c r="M32" s="39"/>
      <x:c r="N32" s="40"/>
      <x:c r="O32" s="40">
        <x:v>1862</x:v>
      </x:c>
      <x:c r="P32" s="5"/>
      <x:c r="Q32" s="14"/>
      <x:c r="R32" s="39"/>
      <x:c r="S32" s="39"/>
      <x:c r="T32" s="17" t="s">
        <x:v>6424</x:v>
      </x:c>
      <x:c r="U32" s="27"/>
    </x:row>
    <x:row r="33" spans="1:21" s="54" customFormat="1" ht="39.950000000000003" customHeight="1">
      <x:c r="A33" s="10"/>
      <x:c r="B33" s="23" t="s">
        <x:v>2942</x:v>
      </x:c>
      <x:c r="C33" s="12" t="s">
        <x:v>6448</x:v>
      </x:c>
      <x:c r="D33" s="5">
        <x:f t="shared" si="2"/>
        <x:v>3138</x:v>
      </x:c>
      <x:c r="E33" s="16" t="s">
        <x:v>1049</x:v>
      </x:c>
      <x:c r="F33" s="16" t="s">
        <x:v>1049</x:v>
      </x:c>
      <x:c r="G33" s="13"/>
      <x:c r="H33" s="13"/>
      <x:c r="I33" s="13"/>
      <x:c r="J33" s="13"/>
      <x:c r="K33" s="40">
        <x:v>3138</x:v>
      </x:c>
      <x:c r="L33" s="40"/>
      <x:c r="M33" s="39"/>
      <x:c r="N33" s="40"/>
      <x:c r="O33" s="40">
        <x:v>3138</x:v>
      </x:c>
      <x:c r="P33" s="5"/>
      <x:c r="Q33" s="14"/>
      <x:c r="R33" s="39"/>
      <x:c r="S33" s="39"/>
      <x:c r="T33" s="17" t="s">
        <x:v>2551</x:v>
      </x:c>
      <x:c r="U33" s="27"/>
    </x:row>
    <x:row r="34" spans="1:21" s="54" customFormat="1" ht="39.950000000000003" customHeight="1">
      <x:c r="A34" s="10"/>
      <x:c r="B34" s="23" t="s">
        <x:v>2942</x:v>
      </x:c>
      <x:c r="C34" s="12" t="s">
        <x:v>7402</x:v>
      </x:c>
      <x:c r="D34" s="5">
        <x:f t="shared" si="2"/>
        <x:v>1500</x:v>
      </x:c>
      <x:c r="E34" s="16" t="s">
        <x:v>7405</x:v>
      </x:c>
      <x:c r="F34" s="16" t="s">
        <x:v>7405</x:v>
      </x:c>
      <x:c r="G34" s="13"/>
      <x:c r="H34" s="13"/>
      <x:c r="I34" s="13"/>
      <x:c r="J34" s="13"/>
      <x:c r="K34" s="40">
        <x:v>1500</x:v>
      </x:c>
      <x:c r="L34" s="40"/>
      <x:c r="M34" s="39"/>
      <x:c r="N34" s="40"/>
      <x:c r="O34" s="40">
        <x:v>1500</x:v>
      </x:c>
      <x:c r="P34" s="5"/>
      <x:c r="Q34" s="14"/>
      <x:c r="R34" s="39"/>
      <x:c r="S34" s="39"/>
      <x:c r="T34" s="17" t="s">
        <x:v>2513</x:v>
      </x:c>
      <x:c r="U34" s="27"/>
    </x:row>
    <x:row r="35" spans="1:21" s="54" customFormat="1" ht="39.950000000000003" customHeight="1">
      <x:c r="A35" s="10"/>
      <x:c r="B35" s="23" t="s">
        <x:v>2942</x:v>
      </x:c>
      <x:c r="C35" s="12" t="s">
        <x:v>7399</x:v>
      </x:c>
      <x:c r="D35" s="5">
        <x:f t="shared" si="2"/>
        <x:v>5112</x:v>
      </x:c>
      <x:c r="E35" s="16" t="s">
        <x:v>7405</x:v>
      </x:c>
      <x:c r="F35" s="16" t="s">
        <x:v>7405</x:v>
      </x:c>
      <x:c r="G35" s="13"/>
      <x:c r="H35" s="13"/>
      <x:c r="I35" s="13"/>
      <x:c r="J35" s="13"/>
      <x:c r="K35" s="40">
        <x:v>5112</x:v>
      </x:c>
      <x:c r="L35" s="40"/>
      <x:c r="M35" s="39"/>
      <x:c r="N35" s="40"/>
      <x:c r="O35" s="40">
        <x:v>5112</x:v>
      </x:c>
      <x:c r="P35" s="5"/>
      <x:c r="Q35" s="14"/>
      <x:c r="R35" s="39"/>
      <x:c r="S35" s="39"/>
      <x:c r="T35" s="17" t="s">
        <x:v>2513</x:v>
      </x:c>
      <x:c r="U35" s="27"/>
    </x:row>
    <x:row r="36" spans="1:21" s="88" customFormat="1" ht="39.950000000000003" customHeight="1">
      <x:c r="A36" s="194" t="s">
        <x:v>18</x:v>
      </x:c>
      <x:c r="B36" s="195"/>
      <x:c r="C36" s="192"/>
      <x:c r="D36" s="96"/>
      <x:c r="E36" s="97"/>
      <x:c r="F36" s="97"/>
      <x:c r="G36" s="96"/>
      <x:c r="H36" s="96"/>
      <x:c r="I36" s="96"/>
      <x:c r="J36" s="96"/>
      <x:c r="K36" s="96"/>
      <x:c r="L36" s="96"/>
      <x:c r="M36" s="96"/>
      <x:c r="N36" s="96"/>
      <x:c r="O36" s="96"/>
      <x:c r="P36" s="96"/>
      <x:c r="Q36" s="96"/>
      <x:c r="R36" s="96"/>
      <x:c r="S36" s="96"/>
      <x:c r="T36" s="165"/>
      <x:c r="U36" s="109"/>
    </x:row>
    <x:row r="37" spans="1:21" s="54" customFormat="1" ht="39.950000000000003" customHeight="1">
      <x:c r="A37" s="10"/>
      <x:c r="B37" s="21" t="s">
        <x:v>72</x:v>
      </x:c>
      <x:c r="C37" s="12" t="s">
        <x:v>7070</x:v>
      </x:c>
      <x:c r="D37" s="5">
        <x:f>IF(SUM(K37:M37)=SUM(N37:O37),SUM(K37:M37),"오답")</x:f>
        <x:v>91</x:v>
      </x:c>
      <x:c r="E37" s="13" t="s">
        <x:v>7455</x:v>
      </x:c>
      <x:c r="F37" s="13"/>
      <x:c r="G37" s="13"/>
      <x:c r="H37" s="13"/>
      <x:c r="I37" s="13"/>
      <x:c r="J37" s="13"/>
      <x:c r="K37" s="13"/>
      <x:c r="L37" s="5">
        <x:v>91</x:v>
      </x:c>
      <x:c r="M37" s="5"/>
      <x:c r="N37" s="5"/>
      <x:c r="O37" s="5">
        <x:v>91</x:v>
      </x:c>
      <x:c r="P37" s="5"/>
      <x:c r="Q37" s="5">
        <x:f>O37</x:f>
        <x:v>91</x:v>
      </x:c>
      <x:c r="R37" s="5"/>
      <x:c r="S37" s="5"/>
      <x:c r="T37" s="17" t="s">
        <x:v>5879</x:v>
      </x:c>
      <x:c r="U37" s="10" t="s">
        <x:v>36</x:v>
      </x:c>
    </x:row>
    <x:row r="38" spans="1:21" s="54" customFormat="1" ht="39.950000000000003" customHeight="1">
      <x:c r="A38" s="10"/>
      <x:c r="B38" s="21" t="s">
        <x:v>6422</x:v>
      </x:c>
      <x:c r="C38" s="12" t="s">
        <x:v>7430</x:v>
      </x:c>
      <x:c r="D38" s="5">
        <x:f t="shared" ref="D38:D42" si="3">IF(SUM(K38:M38)=SUM(N38:O38),SUM(K38:M38),"오답")</x:f>
        <x:v>1529</x:v>
      </x:c>
      <x:c r="E38" s="13" t="s">
        <x:v>2086</x:v>
      </x:c>
      <x:c r="F38" s="13"/>
      <x:c r="G38" s="13"/>
      <x:c r="H38" s="13"/>
      <x:c r="I38" s="13"/>
      <x:c r="J38" s="13"/>
      <x:c r="K38" s="13"/>
      <x:c r="L38" s="5">
        <x:v>1529</x:v>
      </x:c>
      <x:c r="M38" s="5"/>
      <x:c r="N38" s="5"/>
      <x:c r="O38" s="5">
        <x:v>1529</x:v>
      </x:c>
      <x:c r="P38" s="5"/>
      <x:c r="Q38" s="5">
        <x:f>O38</x:f>
        <x:v>1529</x:v>
      </x:c>
      <x:c r="R38" s="5"/>
      <x:c r="S38" s="5"/>
      <x:c r="T38" s="17" t="s">
        <x:v>5850</x:v>
      </x:c>
      <x:c r="U38" s="10" t="s">
        <x:v>36</x:v>
      </x:c>
    </x:row>
    <x:row r="39" spans="1:21" s="54" customFormat="1" ht="39.950000000000003" customHeight="1">
      <x:c r="A39" s="10"/>
      <x:c r="B39" s="21" t="s">
        <x:v>6412</x:v>
      </x:c>
      <x:c r="C39" s="12" t="s">
        <x:v>7085</x:v>
      </x:c>
      <x:c r="D39" s="5">
        <x:f t="shared" si="3"/>
        <x:v>2230</x:v>
      </x:c>
      <x:c r="E39" s="13" t="s">
        <x:v>2086</x:v>
      </x:c>
      <x:c r="F39" s="13"/>
      <x:c r="G39" s="13"/>
      <x:c r="H39" s="13"/>
      <x:c r="I39" s="13"/>
      <x:c r="J39" s="13"/>
      <x:c r="K39" s="13"/>
      <x:c r="L39" s="5">
        <x:v>2230</x:v>
      </x:c>
      <x:c r="M39" s="5"/>
      <x:c r="N39" s="5"/>
      <x:c r="O39" s="5">
        <x:v>2230</x:v>
      </x:c>
      <x:c r="P39" s="5"/>
      <x:c r="Q39" s="5">
        <x:f>O39</x:f>
        <x:v>2230</x:v>
      </x:c>
      <x:c r="R39" s="5"/>
      <x:c r="S39" s="5"/>
      <x:c r="T39" s="17" t="s">
        <x:v>5850</x:v>
      </x:c>
      <x:c r="U39" s="10" t="s">
        <x:v>36</x:v>
      </x:c>
    </x:row>
    <x:row r="40" spans="1:21" s="54" customFormat="1" ht="39.950000000000003" customHeight="1">
      <x:c r="A40" s="10"/>
      <x:c r="B40" s="21" t="s">
        <x:v>6418</x:v>
      </x:c>
      <x:c r="C40" s="12" t="s">
        <x:v>7075</x:v>
      </x:c>
      <x:c r="D40" s="5">
        <x:f t="shared" si="3"/>
        <x:v>1900</x:v>
      </x:c>
      <x:c r="E40" s="13" t="s">
        <x:v>1264</x:v>
      </x:c>
      <x:c r="F40" s="13"/>
      <x:c r="G40" s="13"/>
      <x:c r="H40" s="13"/>
      <x:c r="I40" s="13"/>
      <x:c r="J40" s="13" t="s">
        <x:v>101</x:v>
      </x:c>
      <x:c r="K40" s="13"/>
      <x:c r="L40" s="5">
        <x:v>1900</x:v>
      </x:c>
      <x:c r="M40" s="5"/>
      <x:c r="N40" s="5"/>
      <x:c r="O40" s="5">
        <x:v>1900</x:v>
      </x:c>
      <x:c r="P40" s="5"/>
      <x:c r="Q40" s="5">
        <x:f>O40</x:f>
        <x:v>1900</x:v>
      </x:c>
      <x:c r="R40" s="5"/>
      <x:c r="S40" s="5"/>
      <x:c r="T40" s="17" t="s">
        <x:v>5192</x:v>
      </x:c>
      <x:c r="U40" s="10" t="s">
        <x:v>36</x:v>
      </x:c>
    </x:row>
    <x:row r="41" spans="1:21" s="54" customFormat="1" ht="39.950000000000003" customHeight="1">
      <x:c r="A41" s="10"/>
      <x:c r="B41" s="21" t="s">
        <x:v>6178</x:v>
      </x:c>
      <x:c r="C41" s="12" t="s">
        <x:v>6262</x:v>
      </x:c>
      <x:c r="D41" s="5">
        <x:f t="shared" si="3"/>
        <x:v>1965.4000000000001</x:v>
      </x:c>
      <x:c r="E41" s="13" t="s">
        <x:v>162</x:v>
      </x:c>
      <x:c r="F41" s="13"/>
      <x:c r="G41" s="13"/>
      <x:c r="H41" s="13"/>
      <x:c r="I41" s="13"/>
      <x:c r="J41" s="13"/>
      <x:c r="K41" s="13"/>
      <x:c r="L41" s="5">
        <x:v>1965.4000000000001</x:v>
      </x:c>
      <x:c r="M41" s="5"/>
      <x:c r="N41" s="5"/>
      <x:c r="O41" s="5">
        <x:v>1965.4000000000001</x:v>
      </x:c>
      <x:c r="P41" s="5"/>
      <x:c r="Q41" s="5">
        <x:f>O41</x:f>
        <x:v>1965.4000000000001</x:v>
      </x:c>
      <x:c r="R41" s="5"/>
      <x:c r="S41" s="5"/>
      <x:c r="T41" s="17" t="s">
        <x:v>4978</x:v>
      </x:c>
      <x:c r="U41" s="10" t="s">
        <x:v>36</x:v>
      </x:c>
    </x:row>
    <x:row r="42" spans="1:21" s="54" customFormat="1" ht="39.950000000000003" customHeight="1">
      <x:c r="A42" s="10"/>
      <x:c r="B42" s="21" t="s">
        <x:v>5240</x:v>
      </x:c>
      <x:c r="C42" s="12" t="s">
        <x:v>7393</x:v>
      </x:c>
      <x:c r="D42" s="5">
        <x:f t="shared" si="3"/>
        <x:v>5739.8999999999996</x:v>
      </x:c>
      <x:c r="E42" s="13" t="s">
        <x:v>112</x:v>
      </x:c>
      <x:c r="F42" s="13"/>
      <x:c r="G42" s="13"/>
      <x:c r="H42" s="13"/>
      <x:c r="I42" s="13"/>
      <x:c r="J42" s="13" t="s">
        <x:v>1062</x:v>
      </x:c>
      <x:c r="K42" s="13"/>
      <x:c r="L42" s="5">
        <x:v>5739.8999999999996</x:v>
      </x:c>
      <x:c r="M42" s="5"/>
      <x:c r="N42" s="5"/>
      <x:c r="O42" s="5">
        <x:v>5739.8999999999996</x:v>
      </x:c>
      <x:c r="P42" s="5"/>
      <x:c r="Q42" s="5"/>
      <x:c r="R42" s="5"/>
      <x:c r="S42" s="5"/>
      <x:c r="T42" s="15" t="s">
        <x:v>5184</x:v>
      </x:c>
      <x:c r="U42" s="10" t="s">
        <x:v>36</x:v>
      </x:c>
    </x:row>
    <x:row r="43" spans="1:21" s="88" customFormat="1" ht="39.950000000000003" customHeight="1">
      <x:c r="A43" s="196" t="s">
        <x:v>2439</x:v>
      </x:c>
      <x:c r="B43" s="197"/>
      <x:c r="C43" s="192"/>
      <x:c r="D43" s="96"/>
      <x:c r="E43" s="97"/>
      <x:c r="F43" s="97"/>
      <x:c r="G43" s="96"/>
      <x:c r="H43" s="96"/>
      <x:c r="I43" s="96"/>
      <x:c r="J43" s="96"/>
      <x:c r="K43" s="96"/>
      <x:c r="L43" s="96"/>
      <x:c r="M43" s="96"/>
      <x:c r="N43" s="96"/>
      <x:c r="O43" s="96"/>
      <x:c r="P43" s="96"/>
      <x:c r="Q43" s="96"/>
      <x:c r="R43" s="96"/>
      <x:c r="S43" s="96"/>
      <x:c r="T43" s="166"/>
      <x:c r="U43" s="110"/>
    </x:row>
    <x:row r="44" spans="1:21" s="54" customFormat="1" ht="39.950000000000003" customHeight="1">
      <x:c r="A44" s="10"/>
      <x:c r="B44" s="21" t="s">
        <x:v>5266</x:v>
      </x:c>
      <x:c r="C44" s="12" t="s">
        <x:v>127</x:v>
      </x:c>
      <x:c r="D44" s="5">
        <x:f>IF(SUM(K44:M44)=SUM(N44:O44),SUM(K44:M44),"오답")</x:f>
        <x:v>5397.6999999999998</x:v>
      </x:c>
      <x:c r="E44" s="13" t="s">
        <x:v>111</x:v>
      </x:c>
      <x:c r="F44" s="13" t="s">
        <x:v>7454</x:v>
      </x:c>
      <x:c r="G44" s="13" t="s">
        <x:v>520</x:v>
      </x:c>
      <x:c r="H44" s="42"/>
      <x:c r="I44" s="13"/>
      <x:c r="J44" s="13"/>
      <x:c r="K44" s="13"/>
      <x:c r="L44" s="19">
        <x:v>1555.7</x:v>
      </x:c>
      <x:c r="M44" s="19">
        <x:v>3842</x:v>
      </x:c>
      <x:c r="N44" s="19">
        <x:v>1555.7</x:v>
      </x:c>
      <x:c r="O44" s="19">
        <x:v>3842</x:v>
      </x:c>
      <x:c r="P44" s="19"/>
      <x:c r="Q44" s="19">
        <x:v>3842</x:v>
      </x:c>
      <x:c r="R44" s="5"/>
      <x:c r="S44" s="5"/>
      <x:c r="T44" s="15" t="s">
        <x:v>128</x:v>
      </x:c>
      <x:c r="U44" s="10" t="s">
        <x:v>36</x:v>
      </x:c>
    </x:row>
    <x:row r="45" spans="1:21" s="54" customFormat="1" ht="39.950000000000003" customHeight="1">
      <x:c r="A45" s="10"/>
      <x:c r="B45" s="21" t="s">
        <x:v>5225</x:v>
      </x:c>
      <x:c r="C45" s="12" t="s">
        <x:v>6271</x:v>
      </x:c>
      <x:c r="D45" s="5">
        <x:f>IF(SUM(K45:M45)=SUM(N45:O45),SUM(K45:M45),"오답")</x:f>
        <x:v>3266</x:v>
      </x:c>
      <x:c r="E45" s="13" t="s">
        <x:v>111</x:v>
      </x:c>
      <x:c r="F45" s="13" t="s">
        <x:v>121</x:v>
      </x:c>
      <x:c r="G45" s="13" t="s">
        <x:v>4809</x:v>
      </x:c>
      <x:c r="H45" s="42"/>
      <x:c r="I45" s="13"/>
      <x:c r="J45" s="13"/>
      <x:c r="K45" s="13"/>
      <x:c r="L45" s="19">
        <x:v>1669</x:v>
      </x:c>
      <x:c r="M45" s="19">
        <x:v>1597</x:v>
      </x:c>
      <x:c r="N45" s="19">
        <x:v>1669</x:v>
      </x:c>
      <x:c r="O45" s="19">
        <x:v>1597</x:v>
      </x:c>
      <x:c r="P45" s="19"/>
      <x:c r="Q45" s="19">
        <x:v>1597</x:v>
      </x:c>
      <x:c r="R45" s="5"/>
      <x:c r="S45" s="5"/>
      <x:c r="T45" s="15" t="s">
        <x:v>128</x:v>
      </x:c>
      <x:c r="U45" s="10" t="s">
        <x:v>36</x:v>
      </x:c>
    </x:row>
    <x:row r="46" spans="1:21" s="54" customFormat="1" ht="39.950000000000003" customHeight="1">
      <x:c r="A46" s="10"/>
      <x:c r="B46" s="11" t="s">
        <x:v>2522</x:v>
      </x:c>
      <x:c r="C46" s="12" t="s">
        <x:v>132</x:v>
      </x:c>
      <x:c r="D46" s="5">
        <x:f t="shared" ref="D46:D58" si="4">IF(SUM(K46:M46)=SUM(N46:O46),SUM(K46:M46),"오답")</x:f>
        <x:v>1500</x:v>
      </x:c>
      <x:c r="E46" s="16" t="s">
        <x:v>116</x:v>
      </x:c>
      <x:c r="F46" s="16" t="s">
        <x:v>116</x:v>
      </x:c>
      <x:c r="G46" s="13"/>
      <x:c r="H46" s="44"/>
      <x:c r="I46" s="13"/>
      <x:c r="J46" s="13"/>
      <x:c r="K46" s="13"/>
      <x:c r="L46" s="19"/>
      <x:c r="M46" s="45">
        <x:v>1500</x:v>
      </x:c>
      <x:c r="N46" s="19"/>
      <x:c r="O46" s="45">
        <x:v>1500</x:v>
      </x:c>
      <x:c r="P46" s="45"/>
      <x:c r="Q46" s="45"/>
      <x:c r="R46" s="5"/>
      <x:c r="S46" s="5"/>
      <x:c r="T46" s="167"/>
      <x:c r="U46" s="70"/>
    </x:row>
    <x:row r="47" spans="1:21" s="54" customFormat="1" ht="39.950000000000003" customHeight="1">
      <x:c r="A47" s="10"/>
      <x:c r="B47" s="11" t="s">
        <x:v>2564</x:v>
      </x:c>
      <x:c r="C47" s="12" t="s">
        <x:v>7435</x:v>
      </x:c>
      <x:c r="D47" s="5">
        <x:f t="shared" si="4"/>
        <x:v>5777</x:v>
      </x:c>
      <x:c r="E47" s="16" t="s">
        <x:v>1115</x:v>
      </x:c>
      <x:c r="F47" s="16" t="s">
        <x:v>1115</x:v>
      </x:c>
      <x:c r="G47" s="13"/>
      <x:c r="H47" s="44"/>
      <x:c r="I47" s="13"/>
      <x:c r="J47" s="13"/>
      <x:c r="K47" s="13"/>
      <x:c r="L47" s="25">
        <x:v>5777</x:v>
      </x:c>
      <x:c r="M47" s="45"/>
      <x:c r="N47" s="25">
        <x:v>5777</x:v>
      </x:c>
      <x:c r="O47" s="45"/>
      <x:c r="P47" s="45"/>
      <x:c r="Q47" s="45"/>
      <x:c r="R47" s="5"/>
      <x:c r="S47" s="5"/>
      <x:c r="T47" s="167"/>
      <x:c r="U47" s="70"/>
    </x:row>
    <x:row r="48" spans="1:21" s="54" customFormat="1" ht="39.950000000000003" customHeight="1">
      <x:c r="A48" s="10"/>
      <x:c r="B48" s="11" t="s">
        <x:v>6264</x:v>
      </x:c>
      <x:c r="C48" s="12" t="s">
        <x:v>165</x:v>
      </x:c>
      <x:c r="D48" s="5">
        <x:f t="shared" si="4"/>
        <x:v>2447</x:v>
      </x:c>
      <x:c r="E48" s="16" t="s">
        <x:v>7076</x:v>
      </x:c>
      <x:c r="F48" s="16" t="s">
        <x:v>110</x:v>
      </x:c>
      <x:c r="G48" s="13"/>
      <x:c r="H48" s="44"/>
      <x:c r="I48" s="13"/>
      <x:c r="J48" s="13"/>
      <x:c r="K48" s="13"/>
      <x:c r="L48" s="25">
        <x:v>2447</x:v>
      </x:c>
      <x:c r="M48" s="45"/>
      <x:c r="N48" s="25">
        <x:v>2447</x:v>
      </x:c>
      <x:c r="O48" s="45"/>
      <x:c r="P48" s="45"/>
      <x:c r="Q48" s="45"/>
      <x:c r="R48" s="5"/>
      <x:c r="S48" s="5"/>
      <x:c r="T48" s="167"/>
      <x:c r="U48" s="70"/>
    </x:row>
    <x:row r="49" spans="1:21" s="54" customFormat="1" ht="39.950000000000003" customHeight="1">
      <x:c r="A49" s="10"/>
      <x:c r="B49" s="11" t="s">
        <x:v>6431</x:v>
      </x:c>
      <x:c r="C49" s="12" t="s">
        <x:v>7069</x:v>
      </x:c>
      <x:c r="D49" s="5">
        <x:f t="shared" si="4"/>
        <x:v>6733</x:v>
      </x:c>
      <x:c r="E49" s="16" t="s">
        <x:v>1063</x:v>
      </x:c>
      <x:c r="F49" s="16" t="s">
        <x:v>1063</x:v>
      </x:c>
      <x:c r="G49" s="13"/>
      <x:c r="H49" s="44"/>
      <x:c r="I49" s="13"/>
      <x:c r="J49" s="13"/>
      <x:c r="K49" s="25">
        <x:v>6733</x:v>
      </x:c>
      <x:c r="L49" s="19"/>
      <x:c r="M49" s="45"/>
      <x:c r="N49" s="19"/>
      <x:c r="O49" s="25">
        <x:v>6733</x:v>
      </x:c>
      <x:c r="P49" s="45"/>
      <x:c r="Q49" s="45"/>
      <x:c r="R49" s="5"/>
      <x:c r="S49" s="5"/>
      <x:c r="T49" s="167"/>
      <x:c r="U49" s="70"/>
    </x:row>
    <x:row r="50" spans="1:21" s="54" customFormat="1" ht="39.950000000000003" customHeight="1">
      <x:c r="A50" s="10"/>
      <x:c r="B50" s="11" t="s">
        <x:v>6431</x:v>
      </x:c>
      <x:c r="C50" s="12" t="s">
        <x:v>7387</x:v>
      </x:c>
      <x:c r="D50" s="5">
        <x:f t="shared" si="4"/>
        <x:v>2977</x:v>
      </x:c>
      <x:c r="E50" s="16" t="s">
        <x:v>1063</x:v>
      </x:c>
      <x:c r="F50" s="16" t="s">
        <x:v>1063</x:v>
      </x:c>
      <x:c r="G50" s="13"/>
      <x:c r="H50" s="44"/>
      <x:c r="I50" s="13"/>
      <x:c r="J50" s="13"/>
      <x:c r="K50" s="25">
        <x:v>2977</x:v>
      </x:c>
      <x:c r="L50" s="19"/>
      <x:c r="M50" s="45"/>
      <x:c r="N50" s="19"/>
      <x:c r="O50" s="25">
        <x:v>2977</x:v>
      </x:c>
      <x:c r="P50" s="45"/>
      <x:c r="Q50" s="45"/>
      <x:c r="R50" s="5"/>
      <x:c r="S50" s="5"/>
      <x:c r="T50" s="167"/>
      <x:c r="U50" s="70"/>
    </x:row>
    <x:row r="51" spans="1:21" s="54" customFormat="1" ht="39.950000000000003" customHeight="1">
      <x:c r="A51" s="10"/>
      <x:c r="B51" s="11" t="s">
        <x:v>2511</x:v>
      </x:c>
      <x:c r="C51" s="12" t="s">
        <x:v>7440</x:v>
      </x:c>
      <x:c r="D51" s="5">
        <x:f t="shared" si="4"/>
        <x:v>2615</x:v>
      </x:c>
      <x:c r="E51" s="16" t="s">
        <x:v>1576</x:v>
      </x:c>
      <x:c r="F51" s="16" t="s">
        <x:v>1576</x:v>
      </x:c>
      <x:c r="G51" s="13"/>
      <x:c r="H51" s="44"/>
      <x:c r="I51" s="13"/>
      <x:c r="J51" s="13"/>
      <x:c r="K51" s="13"/>
      <x:c r="L51" s="25">
        <x:v>2615</x:v>
      </x:c>
      <x:c r="M51" s="45"/>
      <x:c r="N51" s="25">
        <x:v>2615</x:v>
      </x:c>
      <x:c r="O51" s="45"/>
      <x:c r="P51" s="45"/>
      <x:c r="Q51" s="45"/>
      <x:c r="R51" s="5"/>
      <x:c r="S51" s="5"/>
      <x:c r="T51" s="167"/>
      <x:c r="U51" s="70"/>
    </x:row>
    <x:row r="52" spans="1:21" s="54" customFormat="1" ht="39.950000000000003" customHeight="1">
      <x:c r="A52" s="10"/>
      <x:c r="B52" s="11" t="s">
        <x:v>2565</x:v>
      </x:c>
      <x:c r="C52" s="12" t="s">
        <x:v>7082</x:v>
      </x:c>
      <x:c r="D52" s="5">
        <x:f t="shared" si="4"/>
        <x:v>4026</x:v>
      </x:c>
      <x:c r="E52" s="16" t="s">
        <x:v>1576</x:v>
      </x:c>
      <x:c r="F52" s="16" t="s">
        <x:v>1576</x:v>
      </x:c>
      <x:c r="G52" s="13"/>
      <x:c r="H52" s="44"/>
      <x:c r="I52" s="13"/>
      <x:c r="J52" s="13"/>
      <x:c r="K52" s="13"/>
      <x:c r="L52" s="25">
        <x:v>4026</x:v>
      </x:c>
      <x:c r="M52" s="45"/>
      <x:c r="N52" s="25">
        <x:v>4026</x:v>
      </x:c>
      <x:c r="O52" s="45"/>
      <x:c r="P52" s="45"/>
      <x:c r="Q52" s="45"/>
      <x:c r="R52" s="5"/>
      <x:c r="S52" s="5"/>
      <x:c r="T52" s="167"/>
      <x:c r="U52" s="70"/>
    </x:row>
    <x:row r="53" spans="1:21" s="54" customFormat="1" ht="39.950000000000003" customHeight="1">
      <x:c r="A53" s="10"/>
      <x:c r="B53" s="11" t="s">
        <x:v>2548</x:v>
      </x:c>
      <x:c r="C53" s="12" t="s">
        <x:v>7094</x:v>
      </x:c>
      <x:c r="D53" s="5">
        <x:f t="shared" si="4"/>
        <x:v>1500</x:v>
      </x:c>
      <x:c r="E53" s="16" t="s">
        <x:v>1576</x:v>
      </x:c>
      <x:c r="F53" s="16" t="s">
        <x:v>1576</x:v>
      </x:c>
      <x:c r="G53" s="13"/>
      <x:c r="H53" s="44"/>
      <x:c r="I53" s="13"/>
      <x:c r="J53" s="13"/>
      <x:c r="K53" s="13"/>
      <x:c r="L53" s="25">
        <x:v>1500</x:v>
      </x:c>
      <x:c r="M53" s="45"/>
      <x:c r="N53" s="25">
        <x:v>1500</x:v>
      </x:c>
      <x:c r="O53" s="45"/>
      <x:c r="P53" s="45"/>
      <x:c r="Q53" s="45"/>
      <x:c r="R53" s="5"/>
      <x:c r="S53" s="5"/>
      <x:c r="T53" s="167"/>
      <x:c r="U53" s="70"/>
    </x:row>
    <x:row r="54" spans="1:21" s="54" customFormat="1" ht="38.100000000000001" customHeight="1">
      <x:c r="A54" s="10"/>
      <x:c r="B54" s="11" t="s">
        <x:v>2595</x:v>
      </x:c>
      <x:c r="C54" s="12" t="s">
        <x:v>7428</x:v>
      </x:c>
      <x:c r="D54" s="5">
        <x:f t="shared" si="4"/>
        <x:v>6076</x:v>
      </x:c>
      <x:c r="E54" s="16" t="s">
        <x:v>1576</x:v>
      </x:c>
      <x:c r="F54" s="16" t="s">
        <x:v>1576</x:v>
      </x:c>
      <x:c r="G54" s="13"/>
      <x:c r="H54" s="44"/>
      <x:c r="I54" s="13"/>
      <x:c r="J54" s="13"/>
      <x:c r="K54" s="13"/>
      <x:c r="L54" s="25">
        <x:v>6076</x:v>
      </x:c>
      <x:c r="M54" s="45"/>
      <x:c r="N54" s="25">
        <x:v>6076</x:v>
      </x:c>
      <x:c r="O54" s="45"/>
      <x:c r="P54" s="45"/>
      <x:c r="Q54" s="45"/>
      <x:c r="R54" s="5"/>
      <x:c r="S54" s="5"/>
      <x:c r="T54" s="167"/>
      <x:c r="U54" s="70"/>
    </x:row>
    <x:row r="55" spans="1:21" s="54" customFormat="1" ht="38.100000000000001" customHeight="1">
      <x:c r="A55" s="10"/>
      <x:c r="B55" s="11" t="s">
        <x:v>2546</x:v>
      </x:c>
      <x:c r="C55" s="12" t="s">
        <x:v>7389</x:v>
      </x:c>
      <x:c r="D55" s="5">
        <x:f t="shared" si="4"/>
        <x:v>4826</x:v>
      </x:c>
      <x:c r="E55" s="16" t="s">
        <x:v>7520</x:v>
      </x:c>
      <x:c r="F55" s="16" t="s">
        <x:v>156</x:v>
      </x:c>
      <x:c r="G55" s="13"/>
      <x:c r="H55" s="44"/>
      <x:c r="I55" s="13"/>
      <x:c r="J55" s="13"/>
      <x:c r="K55" s="13"/>
      <x:c r="L55" s="25">
        <x:v>4826</x:v>
      </x:c>
      <x:c r="M55" s="45"/>
      <x:c r="N55" s="25">
        <x:v>4826</x:v>
      </x:c>
      <x:c r="O55" s="45"/>
      <x:c r="P55" s="45"/>
      <x:c r="Q55" s="45"/>
      <x:c r="R55" s="5"/>
      <x:c r="S55" s="5"/>
      <x:c r="T55" s="167"/>
      <x:c r="U55" s="70"/>
    </x:row>
    <x:row r="56" spans="1:21" s="54" customFormat="1" ht="38.100000000000001" customHeight="1">
      <x:c r="A56" s="10"/>
      <x:c r="B56" s="11" t="s">
        <x:v>2942</x:v>
      </x:c>
      <x:c r="C56" s="12" t="s">
        <x:v>7066</x:v>
      </x:c>
      <x:c r="D56" s="5">
        <x:f t="shared" si="4"/>
        <x:v>5921</x:v>
      </x:c>
      <x:c r="E56" s="16" t="s">
        <x:v>1115</x:v>
      </x:c>
      <x:c r="F56" s="16" t="s">
        <x:v>1115</x:v>
      </x:c>
      <x:c r="G56" s="13"/>
      <x:c r="H56" s="44"/>
      <x:c r="I56" s="13"/>
      <x:c r="J56" s="13"/>
      <x:c r="K56" s="13"/>
      <x:c r="L56" s="25">
        <x:v>5921</x:v>
      </x:c>
      <x:c r="M56" s="45"/>
      <x:c r="N56" s="25">
        <x:v>5921</x:v>
      </x:c>
      <x:c r="O56" s="45"/>
      <x:c r="P56" s="45"/>
      <x:c r="Q56" s="45"/>
      <x:c r="R56" s="5"/>
      <x:c r="S56" s="5"/>
      <x:c r="T56" s="167"/>
      <x:c r="U56" s="70"/>
    </x:row>
    <x:row r="57" spans="1:21" s="54" customFormat="1" ht="38.100000000000001" customHeight="1">
      <x:c r="A57" s="10"/>
      <x:c r="B57" s="11" t="s">
        <x:v>2942</x:v>
      </x:c>
      <x:c r="C57" s="12" t="s">
        <x:v>7451</x:v>
      </x:c>
      <x:c r="D57" s="5">
        <x:f t="shared" si="4"/>
        <x:v>5776</x:v>
      </x:c>
      <x:c r="E57" s="16" t="s">
        <x:v>1115</x:v>
      </x:c>
      <x:c r="F57" s="16" t="s">
        <x:v>1115</x:v>
      </x:c>
      <x:c r="G57" s="13"/>
      <x:c r="H57" s="44"/>
      <x:c r="I57" s="13"/>
      <x:c r="J57" s="13"/>
      <x:c r="K57" s="13"/>
      <x:c r="L57" s="25">
        <x:v>5776</x:v>
      </x:c>
      <x:c r="M57" s="45"/>
      <x:c r="N57" s="25">
        <x:v>5776</x:v>
      </x:c>
      <x:c r="O57" s="45"/>
      <x:c r="P57" s="45"/>
      <x:c r="Q57" s="45"/>
      <x:c r="R57" s="5"/>
      <x:c r="S57" s="5"/>
      <x:c r="T57" s="167"/>
      <x:c r="U57" s="70"/>
    </x:row>
    <x:row r="58" spans="1:21" s="54" customFormat="1" ht="38.100000000000001" customHeight="1">
      <x:c r="A58" s="10"/>
      <x:c r="B58" s="11" t="s">
        <x:v>2544</x:v>
      </x:c>
      <x:c r="C58" s="12" t="s">
        <x:v>7067</x:v>
      </x:c>
      <x:c r="D58" s="5">
        <x:f t="shared" si="4"/>
        <x:v>3160</x:v>
      </x:c>
      <x:c r="E58" s="16" t="s">
        <x:v>1042</x:v>
      </x:c>
      <x:c r="F58" s="16" t="s">
        <x:v>1042</x:v>
      </x:c>
      <x:c r="G58" s="13"/>
      <x:c r="H58" s="44"/>
      <x:c r="I58" s="13"/>
      <x:c r="J58" s="13"/>
      <x:c r="K58" s="13"/>
      <x:c r="L58" s="25">
        <x:v>3160</x:v>
      </x:c>
      <x:c r="M58" s="45"/>
      <x:c r="N58" s="25">
        <x:v>3160</x:v>
      </x:c>
      <x:c r="O58" s="45"/>
      <x:c r="P58" s="45"/>
      <x:c r="Q58" s="45"/>
      <x:c r="R58" s="5"/>
      <x:c r="S58" s="5"/>
      <x:c r="T58" s="167"/>
      <x:c r="U58" s="70"/>
    </x:row>
    <x:row r="59" spans="1:21" s="88" customFormat="1" ht="39.950000000000003" customHeight="1">
      <x:c r="A59" s="198" t="s">
        <x:v>30</x:v>
      </x:c>
      <x:c r="B59" s="197" t="s">
        <x:v>620</x:v>
      </x:c>
      <x:c r="C59" s="192"/>
      <x:c r="D59" s="96"/>
      <x:c r="E59" s="97"/>
      <x:c r="F59" s="97"/>
      <x:c r="G59" s="96"/>
      <x:c r="H59" s="96"/>
      <x:c r="I59" s="96"/>
      <x:c r="J59" s="96"/>
      <x:c r="K59" s="96"/>
      <x:c r="L59" s="96"/>
      <x:c r="M59" s="96"/>
      <x:c r="N59" s="96"/>
      <x:c r="O59" s="96"/>
      <x:c r="P59" s="96"/>
      <x:c r="Q59" s="96"/>
      <x:c r="R59" s="96"/>
      <x:c r="S59" s="96"/>
      <x:c r="T59" s="166"/>
      <x:c r="U59" s="110"/>
    </x:row>
    <x:row r="60" spans="1:21" s="54" customFormat="1" ht="38.100000000000001" customHeight="1">
      <x:c r="A60" s="10"/>
      <x:c r="B60" s="21" t="s">
        <x:v>7420</x:v>
      </x:c>
      <x:c r="C60" s="12" t="s">
        <x:v>6261</x:v>
      </x:c>
      <x:c r="D60" s="36">
        <x:f>IF(SUM(K60:M60)=SUM(N60:O60),SUM(K60:M60),"오답")</x:f>
        <x:v>492.60000000000002</x:v>
      </x:c>
      <x:c r="E60" s="30" t="s">
        <x:v>7457</x:v>
      </x:c>
      <x:c r="F60" s="30" t="s">
        <x:v>3363</x:v>
      </x:c>
      <x:c r="G60" s="30"/>
      <x:c r="H60" s="30"/>
      <x:c r="I60" s="30"/>
      <x:c r="J60" s="30" t="s">
        <x:v>2021</x:v>
      </x:c>
      <x:c r="K60" s="36">
        <x:v>492.60000000000002</x:v>
      </x:c>
      <x:c r="L60" s="36"/>
      <x:c r="M60" s="36"/>
      <x:c r="N60" s="36">
        <x:v>492.60000000000002</x:v>
      </x:c>
      <x:c r="O60" s="36"/>
      <x:c r="P60" s="36"/>
      <x:c r="Q60" s="36"/>
      <x:c r="R60" s="36"/>
      <x:c r="S60" s="36"/>
      <x:c r="T60" s="15" t="s">
        <x:v>5022</x:v>
      </x:c>
      <x:c r="U60" s="10" t="s">
        <x:v>36</x:v>
      </x:c>
    </x:row>
    <x:row r="61" spans="1:21" s="54" customFormat="1" ht="38.100000000000001" customHeight="1">
      <x:c r="A61" s="10"/>
      <x:c r="B61" s="49" t="s">
        <x:v>2555</x:v>
      </x:c>
      <x:c r="C61" s="12" t="s">
        <x:v>7391</x:v>
      </x:c>
      <x:c r="D61" s="36">
        <x:f t="shared" ref="D61:D63" si="5">IF(SUM(K61:M61)=SUM(N61:O61),SUM(K61:M61),"오답")</x:f>
        <x:v>8820</x:v>
      </x:c>
      <x:c r="E61" s="30" t="s">
        <x:v>7065</x:v>
      </x:c>
      <x:c r="F61" s="30" t="s">
        <x:v>2040</x:v>
      </x:c>
      <x:c r="G61" s="30"/>
      <x:c r="H61" s="30"/>
      <x:c r="I61" s="30"/>
      <x:c r="J61" s="30"/>
      <x:c r="K61" s="30"/>
      <x:c r="L61" s="48"/>
      <x:c r="M61" s="36">
        <x:v>8820</x:v>
      </x:c>
      <x:c r="N61" s="36"/>
      <x:c r="O61" s="36">
        <x:v>8820</x:v>
      </x:c>
      <x:c r="P61" s="36"/>
      <x:c r="Q61" s="36"/>
      <x:c r="R61" s="36"/>
      <x:c r="S61" s="36"/>
      <x:c r="T61" s="15"/>
      <x:c r="U61" s="10" t="s">
        <x:v>36</x:v>
      </x:c>
    </x:row>
    <x:row r="62" spans="1:21" s="54" customFormat="1" ht="38.100000000000001" customHeight="1">
      <x:c r="A62" s="10"/>
      <x:c r="B62" s="49" t="s">
        <x:v>2545</x:v>
      </x:c>
      <x:c r="C62" s="12" t="s">
        <x:v>2085</x:v>
      </x:c>
      <x:c r="D62" s="36">
        <x:f t="shared" si="5"/>
        <x:v>2453</x:v>
      </x:c>
      <x:c r="E62" s="30" t="s">
        <x:v>2250</x:v>
      </x:c>
      <x:c r="F62" s="30" t="s">
        <x:v>2040</x:v>
      </x:c>
      <x:c r="G62" s="30"/>
      <x:c r="H62" s="30"/>
      <x:c r="I62" s="30"/>
      <x:c r="J62" s="33"/>
      <x:c r="K62" s="33"/>
      <x:c r="L62" s="48"/>
      <x:c r="M62" s="36">
        <x:v>2453</x:v>
      </x:c>
      <x:c r="N62" s="36"/>
      <x:c r="O62" s="36">
        <x:v>2453</x:v>
      </x:c>
      <x:c r="P62" s="36"/>
      <x:c r="Q62" s="36">
        <x:v>2453</x:v>
      </x:c>
      <x:c r="R62" s="36"/>
      <x:c r="S62" s="36"/>
      <x:c r="T62" s="15" t="s">
        <x:v>2568</x:v>
      </x:c>
      <x:c r="U62" s="10" t="s">
        <x:v>36</x:v>
      </x:c>
    </x:row>
    <x:row r="63" spans="1:21" s="54" customFormat="1" ht="38.100000000000001" customHeight="1">
      <x:c r="A63" s="10"/>
      <x:c r="B63" s="49" t="s">
        <x:v>5215</x:v>
      </x:c>
      <x:c r="C63" s="12" t="s">
        <x:v>183</x:v>
      </x:c>
      <x:c r="D63" s="36">
        <x:f t="shared" si="5"/>
        <x:v>2756</x:v>
      </x:c>
      <x:c r="E63" s="30" t="s">
        <x:v>5491</x:v>
      </x:c>
      <x:c r="F63" s="30" t="s">
        <x:v>1796</x:v>
      </x:c>
      <x:c r="G63" s="33"/>
      <x:c r="H63" s="33"/>
      <x:c r="I63" s="33"/>
      <x:c r="J63" s="30" t="s">
        <x:v>185</x:v>
      </x:c>
      <x:c r="K63" s="30"/>
      <x:c r="L63" s="48"/>
      <x:c r="M63" s="36">
        <x:v>2756</x:v>
      </x:c>
      <x:c r="N63" s="36"/>
      <x:c r="O63" s="36">
        <x:v>2756</x:v>
      </x:c>
      <x:c r="P63" s="36"/>
      <x:c r="Q63" s="36">
        <x:v>2756</x:v>
      </x:c>
      <x:c r="R63" s="36"/>
      <x:c r="S63" s="36"/>
      <x:c r="T63" s="15" t="s">
        <x:v>2538</x:v>
      </x:c>
      <x:c r="U63" s="10" t="s">
        <x:v>36</x:v>
      </x:c>
    </x:row>
    <x:row r="64" spans="1:21" s="88" customFormat="1" ht="39.950000000000003" customHeight="1">
      <x:c r="A64" s="198" t="s">
        <x:v>38</x:v>
      </x:c>
      <x:c r="B64" s="197" t="s">
        <x:v>620</x:v>
      </x:c>
      <x:c r="C64" s="192"/>
      <x:c r="D64" s="96"/>
      <x:c r="E64" s="97"/>
      <x:c r="F64" s="97"/>
      <x:c r="G64" s="96"/>
      <x:c r="H64" s="96"/>
      <x:c r="I64" s="96"/>
      <x:c r="J64" s="96"/>
      <x:c r="K64" s="96"/>
      <x:c r="L64" s="96"/>
      <x:c r="M64" s="96"/>
      <x:c r="N64" s="96"/>
      <x:c r="O64" s="96"/>
      <x:c r="P64" s="96"/>
      <x:c r="Q64" s="96"/>
      <x:c r="R64" s="96"/>
      <x:c r="S64" s="96"/>
      <x:c r="T64" s="166"/>
      <x:c r="U64" s="110"/>
    </x:row>
    <x:row r="65" spans="1:254" s="75" customFormat="1" ht="38.100000000000001" customHeight="1">
      <x:c r="A65" s="32"/>
      <x:c r="B65" s="11" t="s">
        <x:v>2554</x:v>
      </x:c>
      <x:c r="C65" s="12" t="s">
        <x:v>1757</x:v>
      </x:c>
      <x:c r="D65" s="5">
        <x:f>IF(SUM(K65:M65)=SUM(N65:O65),SUM(K65:M65),"오답")</x:f>
        <x:v>6136</x:v>
      </x:c>
      <x:c r="E65" s="30" t="s">
        <x:v>2211</x:v>
      </x:c>
      <x:c r="F65" s="30" t="s">
        <x:v>7080</x:v>
      </x:c>
      <x:c r="G65" s="30"/>
      <x:c r="H65" s="30"/>
      <x:c r="I65" s="30"/>
      <x:c r="J65" s="30" t="s">
        <x:v>1773</x:v>
      </x:c>
      <x:c r="K65" s="30"/>
      <x:c r="L65" s="36">
        <x:v>3000.5</x:v>
      </x:c>
      <x:c r="M65" s="36">
        <x:v>3135.5</x:v>
      </x:c>
      <x:c r="N65" s="36">
        <x:v>3000.5</x:v>
      </x:c>
      <x:c r="O65" s="36">
        <x:v>3135.5</x:v>
      </x:c>
      <x:c r="P65" s="36"/>
      <x:c r="Q65" s="36">
        <x:v>3135.5</x:v>
      </x:c>
      <x:c r="R65" s="36"/>
      <x:c r="S65" s="36"/>
      <x:c r="T65" s="15" t="s">
        <x:v>1739</x:v>
      </x:c>
      <x:c r="U65" s="10" t="s">
        <x:v>36</x:v>
      </x:c>
      <x:c r="V65" s="54"/>
      <x:c r="W65" s="54"/>
      <x:c r="X65" s="54"/>
      <x:c r="Y65" s="54"/>
      <x:c r="Z65" s="54"/>
      <x:c r="AA65" s="54"/>
      <x:c r="AB65" s="54"/>
      <x:c r="AC65" s="54"/>
      <x:c r="AD65" s="54"/>
      <x:c r="AE65" s="54"/>
      <x:c r="AF65" s="54"/>
      <x:c r="AG65" s="54"/>
      <x:c r="AH65" s="54"/>
      <x:c r="AI65" s="54"/>
      <x:c r="AJ65" s="54"/>
      <x:c r="AK65" s="54"/>
      <x:c r="AL65" s="54"/>
      <x:c r="AM65" s="54"/>
      <x:c r="AN65" s="54"/>
      <x:c r="AO65" s="54"/>
      <x:c r="AP65" s="54"/>
      <x:c r="AQ65" s="54"/>
      <x:c r="AR65" s="54"/>
      <x:c r="AS65" s="54"/>
      <x:c r="AT65" s="54"/>
      <x:c r="AU65" s="54"/>
      <x:c r="AV65" s="54"/>
      <x:c r="AW65" s="54"/>
      <x:c r="AX65" s="54"/>
      <x:c r="AY65" s="54"/>
      <x:c r="AZ65" s="54"/>
      <x:c r="BA65" s="54"/>
      <x:c r="BB65" s="54"/>
      <x:c r="BC65" s="54"/>
      <x:c r="BD65" s="54"/>
      <x:c r="BE65" s="54"/>
      <x:c r="BF65" s="54"/>
      <x:c r="BG65" s="54"/>
      <x:c r="BH65" s="54"/>
      <x:c r="BI65" s="54"/>
      <x:c r="BJ65" s="54"/>
      <x:c r="BK65" s="54"/>
      <x:c r="BL65" s="54"/>
      <x:c r="BM65" s="54"/>
      <x:c r="BN65" s="54"/>
      <x:c r="BO65" s="54"/>
      <x:c r="BP65" s="54"/>
      <x:c r="BQ65" s="54"/>
      <x:c r="BR65" s="54"/>
      <x:c r="BS65" s="54"/>
      <x:c r="BT65" s="54"/>
      <x:c r="BU65" s="54"/>
      <x:c r="BV65" s="54"/>
      <x:c r="BW65" s="54"/>
      <x:c r="BX65" s="54"/>
      <x:c r="BY65" s="54"/>
      <x:c r="BZ65" s="54"/>
      <x:c r="CA65" s="54"/>
      <x:c r="CB65" s="54"/>
      <x:c r="CC65" s="54"/>
      <x:c r="CD65" s="54"/>
      <x:c r="CE65" s="54"/>
      <x:c r="CF65" s="54"/>
      <x:c r="CG65" s="54"/>
      <x:c r="CH65" s="54"/>
      <x:c r="CI65" s="54"/>
      <x:c r="CJ65" s="54"/>
      <x:c r="CK65" s="54"/>
      <x:c r="CL65" s="54"/>
      <x:c r="CM65" s="54"/>
      <x:c r="CN65" s="54"/>
      <x:c r="CO65" s="54"/>
      <x:c r="CP65" s="54"/>
      <x:c r="CQ65" s="54"/>
      <x:c r="CR65" s="54"/>
      <x:c r="CS65" s="54"/>
      <x:c r="CT65" s="54"/>
      <x:c r="CU65" s="54"/>
      <x:c r="CV65" s="54"/>
      <x:c r="CW65" s="54"/>
      <x:c r="CX65" s="54"/>
      <x:c r="CY65" s="54"/>
      <x:c r="CZ65" s="54"/>
      <x:c r="DA65" s="54"/>
      <x:c r="DB65" s="54"/>
      <x:c r="DC65" s="54"/>
      <x:c r="DD65" s="54"/>
      <x:c r="DE65" s="54"/>
      <x:c r="DF65" s="54"/>
      <x:c r="DG65" s="54"/>
      <x:c r="DH65" s="54"/>
      <x:c r="DI65" s="54"/>
      <x:c r="DJ65" s="54"/>
      <x:c r="DK65" s="54"/>
      <x:c r="DL65" s="54"/>
      <x:c r="DM65" s="54"/>
      <x:c r="DN65" s="54"/>
      <x:c r="DO65" s="54"/>
      <x:c r="DP65" s="54"/>
      <x:c r="DQ65" s="54"/>
      <x:c r="DR65" s="54"/>
      <x:c r="DS65" s="54"/>
      <x:c r="DT65" s="54"/>
      <x:c r="DU65" s="54"/>
      <x:c r="DV65" s="54"/>
      <x:c r="DW65" s="54"/>
      <x:c r="DX65" s="54"/>
      <x:c r="DY65" s="54"/>
      <x:c r="DZ65" s="54"/>
      <x:c r="EA65" s="54"/>
      <x:c r="EB65" s="54"/>
      <x:c r="EC65" s="54"/>
      <x:c r="ED65" s="54"/>
      <x:c r="EE65" s="54"/>
      <x:c r="EF65" s="54"/>
      <x:c r="EG65" s="54"/>
      <x:c r="EH65" s="54"/>
      <x:c r="EI65" s="54"/>
      <x:c r="EJ65" s="54"/>
      <x:c r="EK65" s="54"/>
      <x:c r="EL65" s="54"/>
      <x:c r="EM65" s="54"/>
      <x:c r="EN65" s="54"/>
      <x:c r="EO65" s="54"/>
      <x:c r="EP65" s="54"/>
      <x:c r="EQ65" s="54"/>
      <x:c r="ER65" s="54"/>
      <x:c r="ES65" s="54"/>
      <x:c r="ET65" s="54"/>
      <x:c r="EU65" s="54"/>
      <x:c r="EV65" s="54"/>
      <x:c r="EW65" s="54"/>
      <x:c r="EX65" s="54"/>
      <x:c r="EY65" s="54"/>
      <x:c r="EZ65" s="54"/>
      <x:c r="FA65" s="54"/>
      <x:c r="FB65" s="54"/>
      <x:c r="FC65" s="54"/>
      <x:c r="FD65" s="54"/>
      <x:c r="FE65" s="54"/>
      <x:c r="FF65" s="54"/>
      <x:c r="FG65" s="54"/>
      <x:c r="FH65" s="54"/>
      <x:c r="FI65" s="54"/>
      <x:c r="FJ65" s="54"/>
      <x:c r="FK65" s="54"/>
      <x:c r="FL65" s="54"/>
      <x:c r="FM65" s="54"/>
      <x:c r="FN65" s="54"/>
      <x:c r="FO65" s="54"/>
      <x:c r="FP65" s="54"/>
      <x:c r="FQ65" s="54"/>
      <x:c r="FR65" s="54"/>
      <x:c r="FS65" s="54"/>
      <x:c r="FT65" s="54"/>
      <x:c r="FU65" s="54"/>
      <x:c r="FV65" s="54"/>
      <x:c r="FW65" s="54"/>
      <x:c r="FX65" s="54"/>
      <x:c r="FY65" s="54"/>
      <x:c r="FZ65" s="54"/>
      <x:c r="GA65" s="54"/>
      <x:c r="GB65" s="54"/>
      <x:c r="GC65" s="54"/>
      <x:c r="GD65" s="54"/>
      <x:c r="GE65" s="54"/>
      <x:c r="GF65" s="54"/>
      <x:c r="GG65" s="54"/>
      <x:c r="GH65" s="54"/>
      <x:c r="GI65" s="54"/>
      <x:c r="GJ65" s="54"/>
      <x:c r="GK65" s="54"/>
      <x:c r="GL65" s="54"/>
      <x:c r="GM65" s="54"/>
      <x:c r="GN65" s="54"/>
      <x:c r="GO65" s="54"/>
      <x:c r="GP65" s="54"/>
      <x:c r="GQ65" s="54"/>
      <x:c r="GR65" s="54"/>
      <x:c r="GS65" s="54"/>
      <x:c r="GT65" s="54"/>
      <x:c r="GU65" s="54"/>
      <x:c r="GV65" s="54"/>
      <x:c r="GW65" s="54"/>
      <x:c r="GX65" s="54"/>
      <x:c r="GY65" s="54"/>
      <x:c r="GZ65" s="54"/>
      <x:c r="HA65" s="54"/>
      <x:c r="HB65" s="54"/>
      <x:c r="HC65" s="54"/>
      <x:c r="HD65" s="54"/>
      <x:c r="HE65" s="54"/>
      <x:c r="HF65" s="54"/>
      <x:c r="HG65" s="54"/>
      <x:c r="HH65" s="54"/>
      <x:c r="HI65" s="54"/>
      <x:c r="HJ65" s="54"/>
      <x:c r="HK65" s="54"/>
      <x:c r="HL65" s="54"/>
      <x:c r="HM65" s="54"/>
      <x:c r="HN65" s="54"/>
      <x:c r="HO65" s="54"/>
      <x:c r="HP65" s="54"/>
      <x:c r="HQ65" s="54"/>
      <x:c r="HR65" s="54"/>
      <x:c r="HS65" s="54"/>
      <x:c r="HT65" s="54"/>
      <x:c r="HU65" s="54"/>
      <x:c r="HV65" s="54"/>
      <x:c r="HW65" s="54"/>
      <x:c r="HX65" s="54"/>
      <x:c r="HY65" s="54"/>
      <x:c r="HZ65" s="54"/>
      <x:c r="IA65" s="54"/>
      <x:c r="IB65" s="54"/>
      <x:c r="IC65" s="54"/>
      <x:c r="ID65" s="54"/>
      <x:c r="IE65" s="54"/>
      <x:c r="IF65" s="54"/>
      <x:c r="IG65" s="54"/>
      <x:c r="IH65" s="54"/>
      <x:c r="II65" s="54"/>
      <x:c r="IJ65" s="54"/>
      <x:c r="IK65" s="54"/>
      <x:c r="IL65" s="54"/>
      <x:c r="IM65" s="54"/>
      <x:c r="IN65" s="54"/>
      <x:c r="IO65" s="54"/>
      <x:c r="IP65" s="54"/>
      <x:c r="IQ65" s="54"/>
      <x:c r="IR65" s="54"/>
      <x:c r="IS65" s="54"/>
      <x:c r="IT65" s="54"/>
    </x:row>
    <x:row r="66" spans="1:254" s="75" customFormat="1" ht="38.100000000000001" customHeight="1">
      <x:c r="A66" s="32"/>
      <x:c r="B66" s="11" t="s">
        <x:v>1749</x:v>
      </x:c>
      <x:c r="C66" s="12" t="s">
        <x:v>1776</x:v>
      </x:c>
      <x:c r="D66" s="5">
        <x:f t="shared" ref="D66:D80" si="6">IF(SUM(K66:M66)=SUM(N66:O66),SUM(K66:M66),"오답")</x:f>
        <x:v>5448</x:v>
      </x:c>
      <x:c r="E66" s="30" t="s">
        <x:v>3338</x:v>
      </x:c>
      <x:c r="F66" s="30" t="s">
        <x:v>989</x:v>
      </x:c>
      <x:c r="G66" s="33"/>
      <x:c r="H66" s="33"/>
      <x:c r="I66" s="33"/>
      <x:c r="J66" s="33"/>
      <x:c r="K66" s="33"/>
      <x:c r="L66" s="36"/>
      <x:c r="M66" s="36">
        <x:v>5448</x:v>
      </x:c>
      <x:c r="N66" s="36"/>
      <x:c r="O66" s="36">
        <x:v>5448</x:v>
      </x:c>
      <x:c r="P66" s="36"/>
      <x:c r="Q66" s="36">
        <x:v>5448</x:v>
      </x:c>
      <x:c r="R66" s="36"/>
      <x:c r="S66" s="36"/>
      <x:c r="T66" s="15" t="s">
        <x:v>286</x:v>
      </x:c>
      <x:c r="U66" s="10" t="s">
        <x:v>36</x:v>
      </x:c>
      <x:c r="V66" s="54"/>
      <x:c r="W66" s="54"/>
      <x:c r="X66" s="54"/>
      <x:c r="Y66" s="54"/>
      <x:c r="Z66" s="54"/>
      <x:c r="AA66" s="54"/>
      <x:c r="AB66" s="54"/>
      <x:c r="AC66" s="54"/>
      <x:c r="AD66" s="54"/>
      <x:c r="AE66" s="54"/>
      <x:c r="AF66" s="54"/>
      <x:c r="AG66" s="54"/>
      <x:c r="AH66" s="54"/>
      <x:c r="AI66" s="54"/>
      <x:c r="AJ66" s="54"/>
      <x:c r="AK66" s="54"/>
      <x:c r="AL66" s="54"/>
      <x:c r="AM66" s="54"/>
      <x:c r="AN66" s="54"/>
      <x:c r="AO66" s="54"/>
      <x:c r="AP66" s="54"/>
      <x:c r="AQ66" s="54"/>
      <x:c r="AR66" s="54"/>
      <x:c r="AS66" s="54"/>
      <x:c r="AT66" s="54"/>
      <x:c r="AU66" s="54"/>
      <x:c r="AV66" s="54"/>
      <x:c r="AW66" s="54"/>
      <x:c r="AX66" s="54"/>
      <x:c r="AY66" s="54"/>
      <x:c r="AZ66" s="54"/>
      <x:c r="BA66" s="54"/>
      <x:c r="BB66" s="54"/>
      <x:c r="BC66" s="54"/>
      <x:c r="BD66" s="54"/>
      <x:c r="BE66" s="54"/>
      <x:c r="BF66" s="54"/>
      <x:c r="BG66" s="54"/>
      <x:c r="BH66" s="54"/>
      <x:c r="BI66" s="54"/>
      <x:c r="BJ66" s="54"/>
      <x:c r="BK66" s="54"/>
      <x:c r="BL66" s="54"/>
      <x:c r="BM66" s="54"/>
      <x:c r="BN66" s="54"/>
      <x:c r="BO66" s="54"/>
      <x:c r="BP66" s="54"/>
      <x:c r="BQ66" s="54"/>
      <x:c r="BR66" s="54"/>
      <x:c r="BS66" s="54"/>
      <x:c r="BT66" s="54"/>
      <x:c r="BU66" s="54"/>
      <x:c r="BV66" s="54"/>
      <x:c r="BW66" s="54"/>
      <x:c r="BX66" s="54"/>
      <x:c r="BY66" s="54"/>
      <x:c r="BZ66" s="54"/>
      <x:c r="CA66" s="54"/>
      <x:c r="CB66" s="54"/>
      <x:c r="CC66" s="54"/>
      <x:c r="CD66" s="54"/>
      <x:c r="CE66" s="54"/>
      <x:c r="CF66" s="54"/>
      <x:c r="CG66" s="54"/>
      <x:c r="CH66" s="54"/>
      <x:c r="CI66" s="54"/>
      <x:c r="CJ66" s="54"/>
      <x:c r="CK66" s="54"/>
      <x:c r="CL66" s="54"/>
      <x:c r="CM66" s="54"/>
      <x:c r="CN66" s="54"/>
      <x:c r="CO66" s="54"/>
      <x:c r="CP66" s="54"/>
      <x:c r="CQ66" s="54"/>
      <x:c r="CR66" s="54"/>
      <x:c r="CS66" s="54"/>
      <x:c r="CT66" s="54"/>
      <x:c r="CU66" s="54"/>
      <x:c r="CV66" s="54"/>
      <x:c r="CW66" s="54"/>
      <x:c r="CX66" s="54"/>
      <x:c r="CY66" s="54"/>
      <x:c r="CZ66" s="54"/>
      <x:c r="DA66" s="54"/>
      <x:c r="DB66" s="54"/>
      <x:c r="DC66" s="54"/>
      <x:c r="DD66" s="54"/>
      <x:c r="DE66" s="54"/>
      <x:c r="DF66" s="54"/>
      <x:c r="DG66" s="54"/>
      <x:c r="DH66" s="54"/>
      <x:c r="DI66" s="54"/>
      <x:c r="DJ66" s="54"/>
      <x:c r="DK66" s="54"/>
      <x:c r="DL66" s="54"/>
      <x:c r="DM66" s="54"/>
      <x:c r="DN66" s="54"/>
      <x:c r="DO66" s="54"/>
      <x:c r="DP66" s="54"/>
      <x:c r="DQ66" s="54"/>
      <x:c r="DR66" s="54"/>
      <x:c r="DS66" s="54"/>
      <x:c r="DT66" s="54"/>
      <x:c r="DU66" s="54"/>
      <x:c r="DV66" s="54"/>
      <x:c r="DW66" s="54"/>
      <x:c r="DX66" s="54"/>
      <x:c r="DY66" s="54"/>
      <x:c r="DZ66" s="54"/>
      <x:c r="EA66" s="54"/>
      <x:c r="EB66" s="54"/>
      <x:c r="EC66" s="54"/>
      <x:c r="ED66" s="54"/>
      <x:c r="EE66" s="54"/>
      <x:c r="EF66" s="54"/>
      <x:c r="EG66" s="54"/>
      <x:c r="EH66" s="54"/>
      <x:c r="EI66" s="54"/>
      <x:c r="EJ66" s="54"/>
      <x:c r="EK66" s="54"/>
      <x:c r="EL66" s="54"/>
      <x:c r="EM66" s="54"/>
      <x:c r="EN66" s="54"/>
      <x:c r="EO66" s="54"/>
      <x:c r="EP66" s="54"/>
      <x:c r="EQ66" s="54"/>
      <x:c r="ER66" s="54"/>
      <x:c r="ES66" s="54"/>
      <x:c r="ET66" s="54"/>
      <x:c r="EU66" s="54"/>
      <x:c r="EV66" s="54"/>
      <x:c r="EW66" s="54"/>
      <x:c r="EX66" s="54"/>
      <x:c r="EY66" s="54"/>
      <x:c r="EZ66" s="54"/>
      <x:c r="FA66" s="54"/>
      <x:c r="FB66" s="54"/>
      <x:c r="FC66" s="54"/>
      <x:c r="FD66" s="54"/>
      <x:c r="FE66" s="54"/>
      <x:c r="FF66" s="54"/>
      <x:c r="FG66" s="54"/>
      <x:c r="FH66" s="54"/>
      <x:c r="FI66" s="54"/>
      <x:c r="FJ66" s="54"/>
      <x:c r="FK66" s="54"/>
      <x:c r="FL66" s="54"/>
      <x:c r="FM66" s="54"/>
      <x:c r="FN66" s="54"/>
      <x:c r="FO66" s="54"/>
      <x:c r="FP66" s="54"/>
      <x:c r="FQ66" s="54"/>
      <x:c r="FR66" s="54"/>
      <x:c r="FS66" s="54"/>
      <x:c r="FT66" s="54"/>
      <x:c r="FU66" s="54"/>
      <x:c r="FV66" s="54"/>
      <x:c r="FW66" s="54"/>
      <x:c r="FX66" s="54"/>
      <x:c r="FY66" s="54"/>
      <x:c r="FZ66" s="54"/>
      <x:c r="GA66" s="54"/>
      <x:c r="GB66" s="54"/>
      <x:c r="GC66" s="54"/>
      <x:c r="GD66" s="54"/>
      <x:c r="GE66" s="54"/>
      <x:c r="GF66" s="54"/>
      <x:c r="GG66" s="54"/>
      <x:c r="GH66" s="54"/>
      <x:c r="GI66" s="54"/>
      <x:c r="GJ66" s="54"/>
      <x:c r="GK66" s="54"/>
      <x:c r="GL66" s="54"/>
      <x:c r="GM66" s="54"/>
      <x:c r="GN66" s="54"/>
      <x:c r="GO66" s="54"/>
      <x:c r="GP66" s="54"/>
      <x:c r="GQ66" s="54"/>
      <x:c r="GR66" s="54"/>
      <x:c r="GS66" s="54"/>
      <x:c r="GT66" s="54"/>
      <x:c r="GU66" s="54"/>
      <x:c r="GV66" s="54"/>
      <x:c r="GW66" s="54"/>
      <x:c r="GX66" s="54"/>
      <x:c r="GY66" s="54"/>
      <x:c r="GZ66" s="54"/>
      <x:c r="HA66" s="54"/>
      <x:c r="HB66" s="54"/>
      <x:c r="HC66" s="54"/>
      <x:c r="HD66" s="54"/>
      <x:c r="HE66" s="54"/>
      <x:c r="HF66" s="54"/>
      <x:c r="HG66" s="54"/>
      <x:c r="HH66" s="54"/>
      <x:c r="HI66" s="54"/>
      <x:c r="HJ66" s="54"/>
      <x:c r="HK66" s="54"/>
      <x:c r="HL66" s="54"/>
      <x:c r="HM66" s="54"/>
      <x:c r="HN66" s="54"/>
      <x:c r="HO66" s="54"/>
      <x:c r="HP66" s="54"/>
      <x:c r="HQ66" s="54"/>
      <x:c r="HR66" s="54"/>
      <x:c r="HS66" s="54"/>
      <x:c r="HT66" s="54"/>
      <x:c r="HU66" s="54"/>
      <x:c r="HV66" s="54"/>
      <x:c r="HW66" s="54"/>
      <x:c r="HX66" s="54"/>
      <x:c r="HY66" s="54"/>
      <x:c r="HZ66" s="54"/>
      <x:c r="IA66" s="54"/>
      <x:c r="IB66" s="54"/>
      <x:c r="IC66" s="54"/>
      <x:c r="ID66" s="54"/>
      <x:c r="IE66" s="54"/>
      <x:c r="IF66" s="54"/>
      <x:c r="IG66" s="54"/>
      <x:c r="IH66" s="54"/>
      <x:c r="II66" s="54"/>
      <x:c r="IJ66" s="54"/>
      <x:c r="IK66" s="54"/>
      <x:c r="IL66" s="54"/>
      <x:c r="IM66" s="54"/>
      <x:c r="IN66" s="54"/>
      <x:c r="IO66" s="54"/>
      <x:c r="IP66" s="54"/>
      <x:c r="IQ66" s="54"/>
      <x:c r="IR66" s="54"/>
      <x:c r="IS66" s="54"/>
      <x:c r="IT66" s="54"/>
    </x:row>
    <x:row r="67" spans="1:254" s="75" customFormat="1" ht="38.100000000000001" customHeight="1">
      <x:c r="A67" s="32"/>
      <x:c r="B67" s="11" t="s">
        <x:v>7541</x:v>
      </x:c>
      <x:c r="C67" s="12" t="s">
        <x:v>1776</x:v>
      </x:c>
      <x:c r="D67" s="5">
        <x:f t="shared" si="6"/>
        <x:v>3132</x:v>
      </x:c>
      <x:c r="E67" s="30" t="s">
        <x:v>3338</x:v>
      </x:c>
      <x:c r="F67" s="30" t="s">
        <x:v>989</x:v>
      </x:c>
      <x:c r="G67" s="33"/>
      <x:c r="H67" s="33"/>
      <x:c r="I67" s="33"/>
      <x:c r="J67" s="33"/>
      <x:c r="K67" s="33"/>
      <x:c r="L67" s="36"/>
      <x:c r="M67" s="36">
        <x:v>3132</x:v>
      </x:c>
      <x:c r="N67" s="36"/>
      <x:c r="O67" s="36">
        <x:v>3132</x:v>
      </x:c>
      <x:c r="P67" s="36"/>
      <x:c r="Q67" s="36">
        <x:v>3132</x:v>
      </x:c>
      <x:c r="R67" s="36"/>
      <x:c r="S67" s="36"/>
      <x:c r="T67" s="15" t="s">
        <x:v>289</x:v>
      </x:c>
      <x:c r="U67" s="10" t="s">
        <x:v>36</x:v>
      </x:c>
      <x:c r="V67" s="54"/>
      <x:c r="W67" s="54"/>
      <x:c r="X67" s="54"/>
      <x:c r="Y67" s="54"/>
      <x:c r="Z67" s="54"/>
      <x:c r="AA67" s="54"/>
      <x:c r="AB67" s="54"/>
      <x:c r="AC67" s="54"/>
      <x:c r="AD67" s="54"/>
      <x:c r="AE67" s="54"/>
      <x:c r="AF67" s="54"/>
      <x:c r="AG67" s="54"/>
      <x:c r="AH67" s="54"/>
      <x:c r="AI67" s="54"/>
      <x:c r="AJ67" s="54"/>
      <x:c r="AK67" s="54"/>
      <x:c r="AL67" s="54"/>
      <x:c r="AM67" s="54"/>
      <x:c r="AN67" s="54"/>
      <x:c r="AO67" s="54"/>
      <x:c r="AP67" s="54"/>
      <x:c r="AQ67" s="54"/>
      <x:c r="AR67" s="54"/>
      <x:c r="AS67" s="54"/>
      <x:c r="AT67" s="54"/>
      <x:c r="AU67" s="54"/>
      <x:c r="AV67" s="54"/>
      <x:c r="AW67" s="54"/>
      <x:c r="AX67" s="54"/>
      <x:c r="AY67" s="54"/>
      <x:c r="AZ67" s="54"/>
      <x:c r="BA67" s="54"/>
      <x:c r="BB67" s="54"/>
      <x:c r="BC67" s="54"/>
      <x:c r="BD67" s="54"/>
      <x:c r="BE67" s="54"/>
      <x:c r="BF67" s="54"/>
      <x:c r="BG67" s="54"/>
      <x:c r="BH67" s="54"/>
      <x:c r="BI67" s="54"/>
      <x:c r="BJ67" s="54"/>
      <x:c r="BK67" s="54"/>
      <x:c r="BL67" s="54"/>
      <x:c r="BM67" s="54"/>
      <x:c r="BN67" s="54"/>
      <x:c r="BO67" s="54"/>
      <x:c r="BP67" s="54"/>
      <x:c r="BQ67" s="54"/>
      <x:c r="BR67" s="54"/>
      <x:c r="BS67" s="54"/>
      <x:c r="BT67" s="54"/>
      <x:c r="BU67" s="54"/>
      <x:c r="BV67" s="54"/>
      <x:c r="BW67" s="54"/>
      <x:c r="BX67" s="54"/>
      <x:c r="BY67" s="54"/>
      <x:c r="BZ67" s="54"/>
      <x:c r="CA67" s="54"/>
      <x:c r="CB67" s="54"/>
      <x:c r="CC67" s="54"/>
      <x:c r="CD67" s="54"/>
      <x:c r="CE67" s="54"/>
      <x:c r="CF67" s="54"/>
      <x:c r="CG67" s="54"/>
      <x:c r="CH67" s="54"/>
      <x:c r="CI67" s="54"/>
      <x:c r="CJ67" s="54"/>
      <x:c r="CK67" s="54"/>
      <x:c r="CL67" s="54"/>
      <x:c r="CM67" s="54"/>
      <x:c r="CN67" s="54"/>
      <x:c r="CO67" s="54"/>
      <x:c r="CP67" s="54"/>
      <x:c r="CQ67" s="54"/>
      <x:c r="CR67" s="54"/>
      <x:c r="CS67" s="54"/>
      <x:c r="CT67" s="54"/>
      <x:c r="CU67" s="54"/>
      <x:c r="CV67" s="54"/>
      <x:c r="CW67" s="54"/>
      <x:c r="CX67" s="54"/>
      <x:c r="CY67" s="54"/>
      <x:c r="CZ67" s="54"/>
      <x:c r="DA67" s="54"/>
      <x:c r="DB67" s="54"/>
      <x:c r="DC67" s="54"/>
      <x:c r="DD67" s="54"/>
      <x:c r="DE67" s="54"/>
      <x:c r="DF67" s="54"/>
      <x:c r="DG67" s="54"/>
      <x:c r="DH67" s="54"/>
      <x:c r="DI67" s="54"/>
      <x:c r="DJ67" s="54"/>
      <x:c r="DK67" s="54"/>
      <x:c r="DL67" s="54"/>
      <x:c r="DM67" s="54"/>
      <x:c r="DN67" s="54"/>
      <x:c r="DO67" s="54"/>
      <x:c r="DP67" s="54"/>
      <x:c r="DQ67" s="54"/>
      <x:c r="DR67" s="54"/>
      <x:c r="DS67" s="54"/>
      <x:c r="DT67" s="54"/>
      <x:c r="DU67" s="54"/>
      <x:c r="DV67" s="54"/>
      <x:c r="DW67" s="54"/>
      <x:c r="DX67" s="54"/>
      <x:c r="DY67" s="54"/>
      <x:c r="DZ67" s="54"/>
      <x:c r="EA67" s="54"/>
      <x:c r="EB67" s="54"/>
      <x:c r="EC67" s="54"/>
      <x:c r="ED67" s="54"/>
      <x:c r="EE67" s="54"/>
      <x:c r="EF67" s="54"/>
      <x:c r="EG67" s="54"/>
      <x:c r="EH67" s="54"/>
      <x:c r="EI67" s="54"/>
      <x:c r="EJ67" s="54"/>
      <x:c r="EK67" s="54"/>
      <x:c r="EL67" s="54"/>
      <x:c r="EM67" s="54"/>
      <x:c r="EN67" s="54"/>
      <x:c r="EO67" s="54"/>
      <x:c r="EP67" s="54"/>
      <x:c r="EQ67" s="54"/>
      <x:c r="ER67" s="54"/>
      <x:c r="ES67" s="54"/>
      <x:c r="ET67" s="54"/>
      <x:c r="EU67" s="54"/>
      <x:c r="EV67" s="54"/>
      <x:c r="EW67" s="54"/>
      <x:c r="EX67" s="54"/>
      <x:c r="EY67" s="54"/>
      <x:c r="EZ67" s="54"/>
      <x:c r="FA67" s="54"/>
      <x:c r="FB67" s="54"/>
      <x:c r="FC67" s="54"/>
      <x:c r="FD67" s="54"/>
      <x:c r="FE67" s="54"/>
      <x:c r="FF67" s="54"/>
      <x:c r="FG67" s="54"/>
      <x:c r="FH67" s="54"/>
      <x:c r="FI67" s="54"/>
      <x:c r="FJ67" s="54"/>
      <x:c r="FK67" s="54"/>
      <x:c r="FL67" s="54"/>
      <x:c r="FM67" s="54"/>
      <x:c r="FN67" s="54"/>
      <x:c r="FO67" s="54"/>
      <x:c r="FP67" s="54"/>
      <x:c r="FQ67" s="54"/>
      <x:c r="FR67" s="54"/>
      <x:c r="FS67" s="54"/>
      <x:c r="FT67" s="54"/>
      <x:c r="FU67" s="54"/>
      <x:c r="FV67" s="54"/>
      <x:c r="FW67" s="54"/>
      <x:c r="FX67" s="54"/>
      <x:c r="FY67" s="54"/>
      <x:c r="FZ67" s="54"/>
      <x:c r="GA67" s="54"/>
      <x:c r="GB67" s="54"/>
      <x:c r="GC67" s="54"/>
      <x:c r="GD67" s="54"/>
      <x:c r="GE67" s="54"/>
      <x:c r="GF67" s="54"/>
      <x:c r="GG67" s="54"/>
      <x:c r="GH67" s="54"/>
      <x:c r="GI67" s="54"/>
      <x:c r="GJ67" s="54"/>
      <x:c r="GK67" s="54"/>
      <x:c r="GL67" s="54"/>
      <x:c r="GM67" s="54"/>
      <x:c r="GN67" s="54"/>
      <x:c r="GO67" s="54"/>
      <x:c r="GP67" s="54"/>
      <x:c r="GQ67" s="54"/>
      <x:c r="GR67" s="54"/>
      <x:c r="GS67" s="54"/>
      <x:c r="GT67" s="54"/>
      <x:c r="GU67" s="54"/>
      <x:c r="GV67" s="54"/>
      <x:c r="GW67" s="54"/>
      <x:c r="GX67" s="54"/>
      <x:c r="GY67" s="54"/>
      <x:c r="GZ67" s="54"/>
      <x:c r="HA67" s="54"/>
      <x:c r="HB67" s="54"/>
      <x:c r="HC67" s="54"/>
      <x:c r="HD67" s="54"/>
      <x:c r="HE67" s="54"/>
      <x:c r="HF67" s="54"/>
      <x:c r="HG67" s="54"/>
      <x:c r="HH67" s="54"/>
      <x:c r="HI67" s="54"/>
      <x:c r="HJ67" s="54"/>
      <x:c r="HK67" s="54"/>
      <x:c r="HL67" s="54"/>
      <x:c r="HM67" s="54"/>
      <x:c r="HN67" s="54"/>
      <x:c r="HO67" s="54"/>
      <x:c r="HP67" s="54"/>
      <x:c r="HQ67" s="54"/>
      <x:c r="HR67" s="54"/>
      <x:c r="HS67" s="54"/>
      <x:c r="HT67" s="54"/>
      <x:c r="HU67" s="54"/>
      <x:c r="HV67" s="54"/>
      <x:c r="HW67" s="54"/>
      <x:c r="HX67" s="54"/>
      <x:c r="HY67" s="54"/>
      <x:c r="HZ67" s="54"/>
      <x:c r="IA67" s="54"/>
      <x:c r="IB67" s="54"/>
      <x:c r="IC67" s="54"/>
      <x:c r="ID67" s="54"/>
      <x:c r="IE67" s="54"/>
      <x:c r="IF67" s="54"/>
      <x:c r="IG67" s="54"/>
      <x:c r="IH67" s="54"/>
      <x:c r="II67" s="54"/>
      <x:c r="IJ67" s="54"/>
      <x:c r="IK67" s="54"/>
      <x:c r="IL67" s="54"/>
      <x:c r="IM67" s="54"/>
      <x:c r="IN67" s="54"/>
      <x:c r="IO67" s="54"/>
      <x:c r="IP67" s="54"/>
      <x:c r="IQ67" s="54"/>
      <x:c r="IR67" s="54"/>
      <x:c r="IS67" s="54"/>
      <x:c r="IT67" s="54"/>
    </x:row>
    <x:row r="68" spans="1:254" s="75" customFormat="1" ht="38.100000000000001" customHeight="1">
      <x:c r="A68" s="32"/>
      <x:c r="B68" s="11" t="s">
        <x:v>7449</x:v>
      </x:c>
      <x:c r="C68" s="12" t="s">
        <x:v>7533</x:v>
      </x:c>
      <x:c r="D68" s="5">
        <x:f t="shared" si="6"/>
        <x:v>4233</x:v>
      </x:c>
      <x:c r="E68" s="30" t="s">
        <x:v>3338</x:v>
      </x:c>
      <x:c r="F68" s="30" t="s">
        <x:v>989</x:v>
      </x:c>
      <x:c r="G68" s="33"/>
      <x:c r="H68" s="33"/>
      <x:c r="I68" s="33"/>
      <x:c r="J68" s="33"/>
      <x:c r="K68" s="33"/>
      <x:c r="L68" s="36"/>
      <x:c r="M68" s="36">
        <x:v>4233</x:v>
      </x:c>
      <x:c r="N68" s="36"/>
      <x:c r="O68" s="36">
        <x:v>4233</x:v>
      </x:c>
      <x:c r="P68" s="36"/>
      <x:c r="Q68" s="36">
        <x:v>4233</x:v>
      </x:c>
      <x:c r="R68" s="36"/>
      <x:c r="S68" s="36"/>
      <x:c r="T68" s="15" t="s">
        <x:v>146</x:v>
      </x:c>
      <x:c r="U68" s="10" t="s">
        <x:v>36</x:v>
      </x:c>
      <x:c r="V68" s="54"/>
      <x:c r="W68" s="54"/>
      <x:c r="X68" s="54"/>
      <x:c r="Y68" s="54"/>
      <x:c r="Z68" s="54"/>
      <x:c r="AA68" s="54"/>
      <x:c r="AB68" s="54"/>
      <x:c r="AC68" s="54"/>
      <x:c r="AD68" s="54"/>
      <x:c r="AE68" s="54"/>
      <x:c r="AF68" s="54"/>
      <x:c r="AG68" s="54"/>
      <x:c r="AH68" s="54"/>
      <x:c r="AI68" s="54"/>
      <x:c r="AJ68" s="54"/>
      <x:c r="AK68" s="54"/>
      <x:c r="AL68" s="54"/>
      <x:c r="AM68" s="54"/>
      <x:c r="AN68" s="54"/>
      <x:c r="AO68" s="54"/>
      <x:c r="AP68" s="54"/>
      <x:c r="AQ68" s="54"/>
      <x:c r="AR68" s="54"/>
      <x:c r="AS68" s="54"/>
      <x:c r="AT68" s="54"/>
      <x:c r="AU68" s="54"/>
      <x:c r="AV68" s="54"/>
      <x:c r="AW68" s="54"/>
      <x:c r="AX68" s="54"/>
      <x:c r="AY68" s="54"/>
      <x:c r="AZ68" s="54"/>
      <x:c r="BA68" s="54"/>
      <x:c r="BB68" s="54"/>
      <x:c r="BC68" s="54"/>
      <x:c r="BD68" s="54"/>
      <x:c r="BE68" s="54"/>
      <x:c r="BF68" s="54"/>
      <x:c r="BG68" s="54"/>
      <x:c r="BH68" s="54"/>
      <x:c r="BI68" s="54"/>
      <x:c r="BJ68" s="54"/>
      <x:c r="BK68" s="54"/>
      <x:c r="BL68" s="54"/>
      <x:c r="BM68" s="54"/>
      <x:c r="BN68" s="54"/>
      <x:c r="BO68" s="54"/>
      <x:c r="BP68" s="54"/>
      <x:c r="BQ68" s="54"/>
      <x:c r="BR68" s="54"/>
      <x:c r="BS68" s="54"/>
      <x:c r="BT68" s="54"/>
      <x:c r="BU68" s="54"/>
      <x:c r="BV68" s="54"/>
      <x:c r="BW68" s="54"/>
      <x:c r="BX68" s="54"/>
      <x:c r="BY68" s="54"/>
      <x:c r="BZ68" s="54"/>
      <x:c r="CA68" s="54"/>
      <x:c r="CB68" s="54"/>
      <x:c r="CC68" s="54"/>
      <x:c r="CD68" s="54"/>
      <x:c r="CE68" s="54"/>
      <x:c r="CF68" s="54"/>
      <x:c r="CG68" s="54"/>
      <x:c r="CH68" s="54"/>
      <x:c r="CI68" s="54"/>
      <x:c r="CJ68" s="54"/>
      <x:c r="CK68" s="54"/>
      <x:c r="CL68" s="54"/>
      <x:c r="CM68" s="54"/>
      <x:c r="CN68" s="54"/>
      <x:c r="CO68" s="54"/>
      <x:c r="CP68" s="54"/>
      <x:c r="CQ68" s="54"/>
      <x:c r="CR68" s="54"/>
      <x:c r="CS68" s="54"/>
      <x:c r="CT68" s="54"/>
      <x:c r="CU68" s="54"/>
      <x:c r="CV68" s="54"/>
      <x:c r="CW68" s="54"/>
      <x:c r="CX68" s="54"/>
      <x:c r="CY68" s="54"/>
      <x:c r="CZ68" s="54"/>
      <x:c r="DA68" s="54"/>
      <x:c r="DB68" s="54"/>
      <x:c r="DC68" s="54"/>
      <x:c r="DD68" s="54"/>
      <x:c r="DE68" s="54"/>
      <x:c r="DF68" s="54"/>
      <x:c r="DG68" s="54"/>
      <x:c r="DH68" s="54"/>
      <x:c r="DI68" s="54"/>
      <x:c r="DJ68" s="54"/>
      <x:c r="DK68" s="54"/>
      <x:c r="DL68" s="54"/>
      <x:c r="DM68" s="54"/>
      <x:c r="DN68" s="54"/>
      <x:c r="DO68" s="54"/>
      <x:c r="DP68" s="54"/>
      <x:c r="DQ68" s="54"/>
      <x:c r="DR68" s="54"/>
      <x:c r="DS68" s="54"/>
      <x:c r="DT68" s="54"/>
      <x:c r="DU68" s="54"/>
      <x:c r="DV68" s="54"/>
      <x:c r="DW68" s="54"/>
      <x:c r="DX68" s="54"/>
      <x:c r="DY68" s="54"/>
      <x:c r="DZ68" s="54"/>
      <x:c r="EA68" s="54"/>
      <x:c r="EB68" s="54"/>
      <x:c r="EC68" s="54"/>
      <x:c r="ED68" s="54"/>
      <x:c r="EE68" s="54"/>
      <x:c r="EF68" s="54"/>
      <x:c r="EG68" s="54"/>
      <x:c r="EH68" s="54"/>
      <x:c r="EI68" s="54"/>
      <x:c r="EJ68" s="54"/>
      <x:c r="EK68" s="54"/>
      <x:c r="EL68" s="54"/>
      <x:c r="EM68" s="54"/>
      <x:c r="EN68" s="54"/>
      <x:c r="EO68" s="54"/>
      <x:c r="EP68" s="54"/>
      <x:c r="EQ68" s="54"/>
      <x:c r="ER68" s="54"/>
      <x:c r="ES68" s="54"/>
      <x:c r="ET68" s="54"/>
      <x:c r="EU68" s="54"/>
      <x:c r="EV68" s="54"/>
      <x:c r="EW68" s="54"/>
      <x:c r="EX68" s="54"/>
      <x:c r="EY68" s="54"/>
      <x:c r="EZ68" s="54"/>
      <x:c r="FA68" s="54"/>
      <x:c r="FB68" s="54"/>
      <x:c r="FC68" s="54"/>
      <x:c r="FD68" s="54"/>
      <x:c r="FE68" s="54"/>
      <x:c r="FF68" s="54"/>
      <x:c r="FG68" s="54"/>
      <x:c r="FH68" s="54"/>
      <x:c r="FI68" s="54"/>
      <x:c r="FJ68" s="54"/>
      <x:c r="FK68" s="54"/>
      <x:c r="FL68" s="54"/>
      <x:c r="FM68" s="54"/>
      <x:c r="FN68" s="54"/>
      <x:c r="FO68" s="54"/>
      <x:c r="FP68" s="54"/>
      <x:c r="FQ68" s="54"/>
      <x:c r="FR68" s="54"/>
      <x:c r="FS68" s="54"/>
      <x:c r="FT68" s="54"/>
      <x:c r="FU68" s="54"/>
      <x:c r="FV68" s="54"/>
      <x:c r="FW68" s="54"/>
      <x:c r="FX68" s="54"/>
      <x:c r="FY68" s="54"/>
      <x:c r="FZ68" s="54"/>
      <x:c r="GA68" s="54"/>
      <x:c r="GB68" s="54"/>
      <x:c r="GC68" s="54"/>
      <x:c r="GD68" s="54"/>
      <x:c r="GE68" s="54"/>
      <x:c r="GF68" s="54"/>
      <x:c r="GG68" s="54"/>
      <x:c r="GH68" s="54"/>
      <x:c r="GI68" s="54"/>
      <x:c r="GJ68" s="54"/>
      <x:c r="GK68" s="54"/>
      <x:c r="GL68" s="54"/>
      <x:c r="GM68" s="54"/>
      <x:c r="GN68" s="54"/>
      <x:c r="GO68" s="54"/>
      <x:c r="GP68" s="54"/>
      <x:c r="GQ68" s="54"/>
      <x:c r="GR68" s="54"/>
      <x:c r="GS68" s="54"/>
      <x:c r="GT68" s="54"/>
      <x:c r="GU68" s="54"/>
      <x:c r="GV68" s="54"/>
      <x:c r="GW68" s="54"/>
      <x:c r="GX68" s="54"/>
      <x:c r="GY68" s="54"/>
      <x:c r="GZ68" s="54"/>
      <x:c r="HA68" s="54"/>
      <x:c r="HB68" s="54"/>
      <x:c r="HC68" s="54"/>
      <x:c r="HD68" s="54"/>
      <x:c r="HE68" s="54"/>
      <x:c r="HF68" s="54"/>
      <x:c r="HG68" s="54"/>
      <x:c r="HH68" s="54"/>
      <x:c r="HI68" s="54"/>
      <x:c r="HJ68" s="54"/>
      <x:c r="HK68" s="54"/>
      <x:c r="HL68" s="54"/>
      <x:c r="HM68" s="54"/>
      <x:c r="HN68" s="54"/>
      <x:c r="HO68" s="54"/>
      <x:c r="HP68" s="54"/>
      <x:c r="HQ68" s="54"/>
      <x:c r="HR68" s="54"/>
      <x:c r="HS68" s="54"/>
      <x:c r="HT68" s="54"/>
      <x:c r="HU68" s="54"/>
      <x:c r="HV68" s="54"/>
      <x:c r="HW68" s="54"/>
      <x:c r="HX68" s="54"/>
      <x:c r="HY68" s="54"/>
      <x:c r="HZ68" s="54"/>
      <x:c r="IA68" s="54"/>
      <x:c r="IB68" s="54"/>
      <x:c r="IC68" s="54"/>
      <x:c r="ID68" s="54"/>
      <x:c r="IE68" s="54"/>
      <x:c r="IF68" s="54"/>
      <x:c r="IG68" s="54"/>
      <x:c r="IH68" s="54"/>
      <x:c r="II68" s="54"/>
      <x:c r="IJ68" s="54"/>
      <x:c r="IK68" s="54"/>
      <x:c r="IL68" s="54"/>
      <x:c r="IM68" s="54"/>
      <x:c r="IN68" s="54"/>
      <x:c r="IO68" s="54"/>
      <x:c r="IP68" s="54"/>
      <x:c r="IQ68" s="54"/>
      <x:c r="IR68" s="54"/>
      <x:c r="IS68" s="54"/>
      <x:c r="IT68" s="54"/>
    </x:row>
    <x:row r="69" spans="1:254" s="75" customFormat="1" ht="38.100000000000001" customHeight="1">
      <x:c r="A69" s="32"/>
      <x:c r="B69" s="11" t="s">
        <x:v>1745</x:v>
      </x:c>
      <x:c r="C69" s="12" t="s">
        <x:v>7093</x:v>
      </x:c>
      <x:c r="D69" s="5">
        <x:f t="shared" si="6"/>
        <x:v>3216</x:v>
      </x:c>
      <x:c r="E69" s="30" t="s">
        <x:v>3403</x:v>
      </x:c>
      <x:c r="F69" s="16" t="s">
        <x:v>282</x:v>
      </x:c>
      <x:c r="G69" s="33"/>
      <x:c r="H69" s="33"/>
      <x:c r="I69" s="33"/>
      <x:c r="J69" s="33"/>
      <x:c r="K69" s="33"/>
      <x:c r="L69" s="36"/>
      <x:c r="M69" s="51">
        <x:v>3216</x:v>
      </x:c>
      <x:c r="N69" s="36"/>
      <x:c r="O69" s="51">
        <x:v>3216</x:v>
      </x:c>
      <x:c r="P69" s="51">
        <x:v>3216</x:v>
      </x:c>
      <x:c r="Q69" s="52"/>
      <x:c r="R69" s="51"/>
      <x:c r="S69" s="51"/>
      <x:c r="T69" s="17" t="s">
        <x:v>148</x:v>
      </x:c>
      <x:c r="U69" s="10" t="s">
        <x:v>36</x:v>
      </x:c>
      <x:c r="V69" s="54"/>
      <x:c r="W69" s="54"/>
      <x:c r="X69" s="54"/>
      <x:c r="Y69" s="54"/>
      <x:c r="Z69" s="54"/>
      <x:c r="AA69" s="54"/>
      <x:c r="AB69" s="54"/>
      <x:c r="AC69" s="54"/>
      <x:c r="AD69" s="54"/>
      <x:c r="AE69" s="54"/>
      <x:c r="AF69" s="54"/>
      <x:c r="AG69" s="54"/>
      <x:c r="AH69" s="54"/>
      <x:c r="AI69" s="54"/>
      <x:c r="AJ69" s="54"/>
      <x:c r="AK69" s="54"/>
      <x:c r="AL69" s="54"/>
      <x:c r="AM69" s="54"/>
      <x:c r="AN69" s="54"/>
      <x:c r="AO69" s="54"/>
      <x:c r="AP69" s="54"/>
      <x:c r="AQ69" s="54"/>
      <x:c r="AR69" s="54"/>
      <x:c r="AS69" s="54"/>
      <x:c r="AT69" s="54"/>
      <x:c r="AU69" s="54"/>
      <x:c r="AV69" s="54"/>
      <x:c r="AW69" s="54"/>
      <x:c r="AX69" s="54"/>
      <x:c r="AY69" s="54"/>
      <x:c r="AZ69" s="54"/>
      <x:c r="BA69" s="54"/>
      <x:c r="BB69" s="54"/>
      <x:c r="BC69" s="54"/>
      <x:c r="BD69" s="54"/>
      <x:c r="BE69" s="54"/>
      <x:c r="BF69" s="54"/>
      <x:c r="BG69" s="54"/>
      <x:c r="BH69" s="54"/>
      <x:c r="BI69" s="54"/>
      <x:c r="BJ69" s="54"/>
      <x:c r="BK69" s="54"/>
      <x:c r="BL69" s="54"/>
      <x:c r="BM69" s="54"/>
      <x:c r="BN69" s="54"/>
      <x:c r="BO69" s="54"/>
      <x:c r="BP69" s="54"/>
      <x:c r="BQ69" s="54"/>
      <x:c r="BR69" s="54"/>
      <x:c r="BS69" s="54"/>
      <x:c r="BT69" s="54"/>
      <x:c r="BU69" s="54"/>
      <x:c r="BV69" s="54"/>
      <x:c r="BW69" s="54"/>
      <x:c r="BX69" s="54"/>
      <x:c r="BY69" s="54"/>
      <x:c r="BZ69" s="54"/>
      <x:c r="CA69" s="54"/>
      <x:c r="CB69" s="54"/>
      <x:c r="CC69" s="54"/>
      <x:c r="CD69" s="54"/>
      <x:c r="CE69" s="54"/>
      <x:c r="CF69" s="54"/>
      <x:c r="CG69" s="54"/>
      <x:c r="CH69" s="54"/>
      <x:c r="CI69" s="54"/>
      <x:c r="CJ69" s="54"/>
      <x:c r="CK69" s="54"/>
      <x:c r="CL69" s="54"/>
      <x:c r="CM69" s="54"/>
      <x:c r="CN69" s="54"/>
      <x:c r="CO69" s="54"/>
      <x:c r="CP69" s="54"/>
      <x:c r="CQ69" s="54"/>
      <x:c r="CR69" s="54"/>
      <x:c r="CS69" s="54"/>
      <x:c r="CT69" s="54"/>
      <x:c r="CU69" s="54"/>
      <x:c r="CV69" s="54"/>
      <x:c r="CW69" s="54"/>
      <x:c r="CX69" s="54"/>
      <x:c r="CY69" s="54"/>
      <x:c r="CZ69" s="54"/>
      <x:c r="DA69" s="54"/>
      <x:c r="DB69" s="54"/>
      <x:c r="DC69" s="54"/>
      <x:c r="DD69" s="54"/>
      <x:c r="DE69" s="54"/>
      <x:c r="DF69" s="54"/>
      <x:c r="DG69" s="54"/>
      <x:c r="DH69" s="54"/>
      <x:c r="DI69" s="54"/>
      <x:c r="DJ69" s="54"/>
      <x:c r="DK69" s="54"/>
      <x:c r="DL69" s="54"/>
      <x:c r="DM69" s="54"/>
      <x:c r="DN69" s="54"/>
      <x:c r="DO69" s="54"/>
      <x:c r="DP69" s="54"/>
      <x:c r="DQ69" s="54"/>
      <x:c r="DR69" s="54"/>
      <x:c r="DS69" s="54"/>
      <x:c r="DT69" s="54"/>
      <x:c r="DU69" s="54"/>
      <x:c r="DV69" s="54"/>
      <x:c r="DW69" s="54"/>
      <x:c r="DX69" s="54"/>
      <x:c r="DY69" s="54"/>
      <x:c r="DZ69" s="54"/>
      <x:c r="EA69" s="54"/>
      <x:c r="EB69" s="54"/>
      <x:c r="EC69" s="54"/>
      <x:c r="ED69" s="54"/>
      <x:c r="EE69" s="54"/>
      <x:c r="EF69" s="54"/>
      <x:c r="EG69" s="54"/>
      <x:c r="EH69" s="54"/>
      <x:c r="EI69" s="54"/>
      <x:c r="EJ69" s="54"/>
      <x:c r="EK69" s="54"/>
      <x:c r="EL69" s="54"/>
      <x:c r="EM69" s="54"/>
      <x:c r="EN69" s="54"/>
      <x:c r="EO69" s="54"/>
      <x:c r="EP69" s="54"/>
      <x:c r="EQ69" s="54"/>
      <x:c r="ER69" s="54"/>
      <x:c r="ES69" s="54"/>
      <x:c r="ET69" s="54"/>
      <x:c r="EU69" s="54"/>
      <x:c r="EV69" s="54"/>
      <x:c r="EW69" s="54"/>
      <x:c r="EX69" s="54"/>
      <x:c r="EY69" s="54"/>
      <x:c r="EZ69" s="54"/>
      <x:c r="FA69" s="54"/>
      <x:c r="FB69" s="54"/>
      <x:c r="FC69" s="54"/>
      <x:c r="FD69" s="54"/>
      <x:c r="FE69" s="54"/>
      <x:c r="FF69" s="54"/>
      <x:c r="FG69" s="54"/>
      <x:c r="FH69" s="54"/>
      <x:c r="FI69" s="54"/>
      <x:c r="FJ69" s="54"/>
      <x:c r="FK69" s="54"/>
      <x:c r="FL69" s="54"/>
      <x:c r="FM69" s="54"/>
      <x:c r="FN69" s="54"/>
      <x:c r="FO69" s="54"/>
      <x:c r="FP69" s="54"/>
      <x:c r="FQ69" s="54"/>
      <x:c r="FR69" s="54"/>
      <x:c r="FS69" s="54"/>
      <x:c r="FT69" s="54"/>
      <x:c r="FU69" s="54"/>
      <x:c r="FV69" s="54"/>
      <x:c r="FW69" s="54"/>
      <x:c r="FX69" s="54"/>
      <x:c r="FY69" s="54"/>
      <x:c r="FZ69" s="54"/>
      <x:c r="GA69" s="54"/>
      <x:c r="GB69" s="54"/>
      <x:c r="GC69" s="54"/>
      <x:c r="GD69" s="54"/>
      <x:c r="GE69" s="54"/>
      <x:c r="GF69" s="54"/>
      <x:c r="GG69" s="54"/>
      <x:c r="GH69" s="54"/>
      <x:c r="GI69" s="54"/>
      <x:c r="GJ69" s="54"/>
      <x:c r="GK69" s="54"/>
      <x:c r="GL69" s="54"/>
      <x:c r="GM69" s="54"/>
      <x:c r="GN69" s="54"/>
      <x:c r="GO69" s="54"/>
      <x:c r="GP69" s="54"/>
      <x:c r="GQ69" s="54"/>
      <x:c r="GR69" s="54"/>
      <x:c r="GS69" s="54"/>
      <x:c r="GT69" s="54"/>
      <x:c r="GU69" s="54"/>
      <x:c r="GV69" s="54"/>
      <x:c r="GW69" s="54"/>
      <x:c r="GX69" s="54"/>
      <x:c r="GY69" s="54"/>
      <x:c r="GZ69" s="54"/>
      <x:c r="HA69" s="54"/>
      <x:c r="HB69" s="54"/>
      <x:c r="HC69" s="54"/>
      <x:c r="HD69" s="54"/>
      <x:c r="HE69" s="54"/>
      <x:c r="HF69" s="54"/>
      <x:c r="HG69" s="54"/>
      <x:c r="HH69" s="54"/>
      <x:c r="HI69" s="54"/>
      <x:c r="HJ69" s="54"/>
      <x:c r="HK69" s="54"/>
      <x:c r="HL69" s="54"/>
      <x:c r="HM69" s="54"/>
      <x:c r="HN69" s="54"/>
      <x:c r="HO69" s="54"/>
      <x:c r="HP69" s="54"/>
      <x:c r="HQ69" s="54"/>
      <x:c r="HR69" s="54"/>
      <x:c r="HS69" s="54"/>
      <x:c r="HT69" s="54"/>
      <x:c r="HU69" s="54"/>
      <x:c r="HV69" s="54"/>
      <x:c r="HW69" s="54"/>
      <x:c r="HX69" s="54"/>
      <x:c r="HY69" s="54"/>
      <x:c r="HZ69" s="54"/>
      <x:c r="IA69" s="54"/>
      <x:c r="IB69" s="54"/>
      <x:c r="IC69" s="54"/>
      <x:c r="ID69" s="54"/>
      <x:c r="IE69" s="54"/>
      <x:c r="IF69" s="54"/>
      <x:c r="IG69" s="54"/>
      <x:c r="IH69" s="54"/>
      <x:c r="II69" s="54"/>
      <x:c r="IJ69" s="54"/>
      <x:c r="IK69" s="54"/>
      <x:c r="IL69" s="54"/>
      <x:c r="IM69" s="54"/>
      <x:c r="IN69" s="54"/>
      <x:c r="IO69" s="54"/>
      <x:c r="IP69" s="54"/>
      <x:c r="IQ69" s="54"/>
      <x:c r="IR69" s="54"/>
      <x:c r="IS69" s="54"/>
      <x:c r="IT69" s="54"/>
    </x:row>
    <x:row r="70" spans="1:253" s="185" customFormat="1" ht="38.100000000000001" customHeight="1">
      <x:c r="A70" s="177"/>
      <x:c r="B70" s="178" t="s">
        <x:v>7548</x:v>
      </x:c>
      <x:c r="C70" s="173" t="s">
        <x:v>1740</x:v>
      </x:c>
      <x:c r="D70" s="5">
        <x:f t="shared" si="6"/>
        <x:v>2162</x:v>
      </x:c>
      <x:c r="E70" s="30" t="s">
        <x:v>3403</x:v>
      </x:c>
      <x:c r="F70" s="16" t="s">
        <x:v>282</x:v>
      </x:c>
      <x:c r="G70" s="179"/>
      <x:c r="H70" s="179"/>
      <x:c r="I70" s="179"/>
      <x:c r="J70" s="179"/>
      <x:c r="K70" s="179"/>
      <x:c r="L70" s="180"/>
      <x:c r="M70" s="181">
        <x:v>2162</x:v>
      </x:c>
      <x:c r="N70" s="180"/>
      <x:c r="O70" s="181">
        <x:v>2162</x:v>
      </x:c>
      <x:c r="P70" s="181">
        <x:v>2162</x:v>
      </x:c>
      <x:c r="Q70" s="182"/>
      <x:c r="R70" s="181"/>
      <x:c r="S70" s="181"/>
      <x:c r="T70" s="173" t="s">
        <x:v>5890</x:v>
      </x:c>
      <x:c r="U70" s="43" t="s">
        <x:v>36</x:v>
      </x:c>
      <x:c r="V70" s="184"/>
      <x:c r="W70" s="184"/>
      <x:c r="X70" s="184"/>
      <x:c r="Y70" s="184"/>
      <x:c r="Z70" s="184"/>
      <x:c r="AA70" s="184"/>
      <x:c r="AB70" s="184"/>
      <x:c r="AC70" s="184"/>
      <x:c r="AD70" s="184"/>
      <x:c r="AE70" s="184"/>
      <x:c r="AF70" s="184"/>
      <x:c r="AG70" s="184"/>
      <x:c r="AH70" s="184"/>
      <x:c r="AI70" s="184"/>
      <x:c r="AJ70" s="184"/>
      <x:c r="AK70" s="184"/>
      <x:c r="AL70" s="184"/>
      <x:c r="AM70" s="184"/>
      <x:c r="AN70" s="184"/>
      <x:c r="AO70" s="184"/>
      <x:c r="AP70" s="184"/>
      <x:c r="AQ70" s="184"/>
      <x:c r="AR70" s="184"/>
      <x:c r="AS70" s="184"/>
      <x:c r="AT70" s="184"/>
      <x:c r="AU70" s="184"/>
      <x:c r="AV70" s="184"/>
      <x:c r="AW70" s="184"/>
      <x:c r="AX70" s="184"/>
      <x:c r="AY70" s="184"/>
      <x:c r="AZ70" s="184"/>
      <x:c r="BA70" s="184"/>
      <x:c r="BB70" s="184"/>
      <x:c r="BC70" s="184"/>
      <x:c r="BD70" s="184"/>
      <x:c r="BE70" s="184"/>
      <x:c r="BF70" s="184"/>
      <x:c r="BG70" s="184"/>
      <x:c r="BH70" s="184"/>
      <x:c r="BI70" s="184"/>
      <x:c r="BJ70" s="184"/>
      <x:c r="BK70" s="184"/>
      <x:c r="BL70" s="184"/>
      <x:c r="BM70" s="184"/>
      <x:c r="BN70" s="184"/>
      <x:c r="BO70" s="184"/>
      <x:c r="BP70" s="184"/>
      <x:c r="BQ70" s="184"/>
      <x:c r="BR70" s="184"/>
      <x:c r="BS70" s="184"/>
      <x:c r="BT70" s="184"/>
      <x:c r="BU70" s="184"/>
      <x:c r="BV70" s="184"/>
      <x:c r="BW70" s="184"/>
      <x:c r="BX70" s="184"/>
      <x:c r="BY70" s="184"/>
      <x:c r="BZ70" s="184"/>
      <x:c r="CA70" s="184"/>
      <x:c r="CB70" s="184"/>
      <x:c r="CC70" s="184"/>
      <x:c r="CD70" s="184"/>
      <x:c r="CE70" s="184"/>
      <x:c r="CF70" s="184"/>
      <x:c r="CG70" s="184"/>
      <x:c r="CH70" s="184"/>
      <x:c r="CI70" s="184"/>
      <x:c r="CJ70" s="184"/>
      <x:c r="CK70" s="184"/>
      <x:c r="CL70" s="184"/>
      <x:c r="CM70" s="184"/>
      <x:c r="CN70" s="184"/>
      <x:c r="CO70" s="184"/>
      <x:c r="CP70" s="184"/>
      <x:c r="CQ70" s="184"/>
      <x:c r="CR70" s="184"/>
      <x:c r="CS70" s="184"/>
      <x:c r="CT70" s="184"/>
      <x:c r="CU70" s="184"/>
      <x:c r="CV70" s="184"/>
      <x:c r="CW70" s="184"/>
      <x:c r="CX70" s="184"/>
      <x:c r="CY70" s="184"/>
      <x:c r="CZ70" s="184"/>
      <x:c r="DA70" s="184"/>
      <x:c r="DB70" s="184"/>
      <x:c r="DC70" s="184"/>
      <x:c r="DD70" s="184"/>
      <x:c r="DE70" s="184"/>
      <x:c r="DF70" s="184"/>
      <x:c r="DG70" s="184"/>
      <x:c r="DH70" s="184"/>
      <x:c r="DI70" s="184"/>
      <x:c r="DJ70" s="184"/>
      <x:c r="DK70" s="184"/>
      <x:c r="DL70" s="184"/>
      <x:c r="DM70" s="184"/>
      <x:c r="DN70" s="184"/>
      <x:c r="DO70" s="184"/>
      <x:c r="DP70" s="184"/>
      <x:c r="DQ70" s="184"/>
      <x:c r="DR70" s="184"/>
      <x:c r="DS70" s="184"/>
      <x:c r="DT70" s="184"/>
      <x:c r="DU70" s="184"/>
      <x:c r="DV70" s="184"/>
      <x:c r="DW70" s="184"/>
      <x:c r="DX70" s="184"/>
      <x:c r="DY70" s="184"/>
      <x:c r="DZ70" s="184"/>
      <x:c r="EA70" s="184"/>
      <x:c r="EB70" s="184"/>
      <x:c r="EC70" s="184"/>
      <x:c r="ED70" s="184"/>
      <x:c r="EE70" s="184"/>
      <x:c r="EF70" s="184"/>
      <x:c r="EG70" s="184"/>
      <x:c r="EH70" s="184"/>
      <x:c r="EI70" s="184"/>
      <x:c r="EJ70" s="184"/>
      <x:c r="EK70" s="184"/>
      <x:c r="EL70" s="184"/>
      <x:c r="EM70" s="184"/>
      <x:c r="EN70" s="184"/>
      <x:c r="EO70" s="184"/>
      <x:c r="EP70" s="184"/>
      <x:c r="EQ70" s="184"/>
      <x:c r="ER70" s="184"/>
      <x:c r="ES70" s="184"/>
      <x:c r="ET70" s="184"/>
      <x:c r="EU70" s="184"/>
      <x:c r="EV70" s="184"/>
      <x:c r="EW70" s="184"/>
      <x:c r="EX70" s="184"/>
      <x:c r="EY70" s="184"/>
      <x:c r="EZ70" s="184"/>
      <x:c r="FA70" s="184"/>
      <x:c r="FB70" s="184"/>
      <x:c r="FC70" s="184"/>
      <x:c r="FD70" s="184"/>
      <x:c r="FE70" s="184"/>
      <x:c r="FF70" s="184"/>
      <x:c r="FG70" s="184"/>
      <x:c r="FH70" s="184"/>
      <x:c r="FI70" s="184"/>
      <x:c r="FJ70" s="184"/>
      <x:c r="FK70" s="184"/>
      <x:c r="FL70" s="184"/>
      <x:c r="FM70" s="184"/>
      <x:c r="FN70" s="184"/>
      <x:c r="FO70" s="184"/>
      <x:c r="FP70" s="184"/>
      <x:c r="FQ70" s="184"/>
      <x:c r="FR70" s="184"/>
      <x:c r="FS70" s="184"/>
      <x:c r="FT70" s="184"/>
      <x:c r="FU70" s="184"/>
      <x:c r="FV70" s="184"/>
      <x:c r="FW70" s="184"/>
      <x:c r="FX70" s="184"/>
      <x:c r="FY70" s="184"/>
      <x:c r="FZ70" s="184"/>
      <x:c r="GA70" s="184"/>
      <x:c r="GB70" s="184"/>
      <x:c r="GC70" s="184"/>
      <x:c r="GD70" s="184"/>
      <x:c r="GE70" s="184"/>
      <x:c r="GF70" s="184"/>
      <x:c r="GG70" s="184"/>
      <x:c r="GH70" s="184"/>
      <x:c r="GI70" s="184"/>
      <x:c r="GJ70" s="184"/>
      <x:c r="GK70" s="184"/>
      <x:c r="GL70" s="184"/>
      <x:c r="GM70" s="184"/>
      <x:c r="GN70" s="184"/>
      <x:c r="GO70" s="184"/>
      <x:c r="GP70" s="184"/>
      <x:c r="GQ70" s="184"/>
      <x:c r="GR70" s="184"/>
      <x:c r="GS70" s="184"/>
      <x:c r="GT70" s="184"/>
      <x:c r="GU70" s="184"/>
      <x:c r="GV70" s="184"/>
      <x:c r="GW70" s="184"/>
      <x:c r="GX70" s="184"/>
      <x:c r="GY70" s="184"/>
      <x:c r="GZ70" s="184"/>
      <x:c r="HA70" s="184"/>
      <x:c r="HB70" s="184"/>
      <x:c r="HC70" s="184"/>
      <x:c r="HD70" s="184"/>
      <x:c r="HE70" s="184"/>
      <x:c r="HF70" s="184"/>
      <x:c r="HG70" s="184"/>
      <x:c r="HH70" s="184"/>
      <x:c r="HI70" s="184"/>
      <x:c r="HJ70" s="184"/>
      <x:c r="HK70" s="184"/>
      <x:c r="HL70" s="184"/>
      <x:c r="HM70" s="184"/>
      <x:c r="HN70" s="184"/>
      <x:c r="HO70" s="184"/>
      <x:c r="HP70" s="184"/>
      <x:c r="HQ70" s="184"/>
      <x:c r="HR70" s="184"/>
      <x:c r="HS70" s="184"/>
      <x:c r="HT70" s="184"/>
      <x:c r="HU70" s="184"/>
      <x:c r="HV70" s="184"/>
      <x:c r="HW70" s="184"/>
      <x:c r="HX70" s="184"/>
      <x:c r="HY70" s="184"/>
      <x:c r="HZ70" s="184"/>
      <x:c r="IA70" s="184"/>
      <x:c r="IB70" s="184"/>
      <x:c r="IC70" s="184"/>
      <x:c r="ID70" s="184"/>
      <x:c r="IE70" s="184"/>
      <x:c r="IF70" s="184"/>
      <x:c r="IG70" s="184"/>
      <x:c r="IH70" s="184"/>
      <x:c r="II70" s="184"/>
      <x:c r="IJ70" s="184"/>
      <x:c r="IK70" s="184"/>
      <x:c r="IL70" s="184"/>
      <x:c r="IM70" s="184"/>
      <x:c r="IN70" s="184"/>
      <x:c r="IO70" s="184"/>
      <x:c r="IP70" s="184"/>
      <x:c r="IQ70" s="184"/>
      <x:c r="IR70" s="184"/>
      <x:c r="IS70" s="184"/>
    </x:row>
    <x:row r="71" spans="1:253" s="185" customFormat="1" ht="38.100000000000001" customHeight="1">
      <x:c r="A71" s="177"/>
      <x:c r="B71" s="178" t="s">
        <x:v>5343</x:v>
      </x:c>
      <x:c r="C71" s="173" t="s">
        <x:v>3196</x:v>
      </x:c>
      <x:c r="D71" s="5">
        <x:f t="shared" si="6"/>
        <x:v>2692</x:v>
      </x:c>
      <x:c r="E71" s="179" t="s">
        <x:v>5849</x:v>
      </x:c>
      <x:c r="F71" s="179" t="s">
        <x:v>7544</x:v>
      </x:c>
      <x:c r="G71" s="179"/>
      <x:c r="H71" s="179"/>
      <x:c r="I71" s="179"/>
      <x:c r="J71" s="179"/>
      <x:c r="K71" s="179"/>
      <x:c r="L71" s="180"/>
      <x:c r="M71" s="181">
        <x:v>2692</x:v>
      </x:c>
      <x:c r="N71" s="180"/>
      <x:c r="O71" s="181">
        <x:v>2692</x:v>
      </x:c>
      <x:c r="P71" s="181">
        <x:v>2692</x:v>
      </x:c>
      <x:c r="Q71" s="182"/>
      <x:c r="R71" s="181"/>
      <x:c r="S71" s="181"/>
      <x:c r="T71" s="173" t="s">
        <x:v>5193</x:v>
      </x:c>
      <x:c r="U71" s="43" t="s">
        <x:v>36</x:v>
      </x:c>
      <x:c r="V71" s="184"/>
      <x:c r="W71" s="184"/>
      <x:c r="X71" s="184"/>
      <x:c r="Y71" s="184"/>
      <x:c r="Z71" s="184"/>
      <x:c r="AA71" s="184"/>
      <x:c r="AB71" s="184"/>
      <x:c r="AC71" s="184"/>
      <x:c r="AD71" s="184"/>
      <x:c r="AE71" s="184"/>
      <x:c r="AF71" s="184"/>
      <x:c r="AG71" s="184"/>
      <x:c r="AH71" s="184"/>
      <x:c r="AI71" s="184"/>
      <x:c r="AJ71" s="184"/>
      <x:c r="AK71" s="184"/>
      <x:c r="AL71" s="184"/>
      <x:c r="AM71" s="184"/>
      <x:c r="AN71" s="184"/>
      <x:c r="AO71" s="184"/>
      <x:c r="AP71" s="184"/>
      <x:c r="AQ71" s="184"/>
      <x:c r="AR71" s="184"/>
      <x:c r="AS71" s="184"/>
      <x:c r="AT71" s="184"/>
      <x:c r="AU71" s="184"/>
      <x:c r="AV71" s="184"/>
      <x:c r="AW71" s="184"/>
      <x:c r="AX71" s="184"/>
      <x:c r="AY71" s="184"/>
      <x:c r="AZ71" s="184"/>
      <x:c r="BA71" s="184"/>
      <x:c r="BB71" s="184"/>
      <x:c r="BC71" s="184"/>
      <x:c r="BD71" s="184"/>
      <x:c r="BE71" s="184"/>
      <x:c r="BF71" s="184"/>
      <x:c r="BG71" s="184"/>
      <x:c r="BH71" s="184"/>
      <x:c r="BI71" s="184"/>
      <x:c r="BJ71" s="184"/>
      <x:c r="BK71" s="184"/>
      <x:c r="BL71" s="184"/>
      <x:c r="BM71" s="184"/>
      <x:c r="BN71" s="184"/>
      <x:c r="BO71" s="184"/>
      <x:c r="BP71" s="184"/>
      <x:c r="BQ71" s="184"/>
      <x:c r="BR71" s="184"/>
      <x:c r="BS71" s="184"/>
      <x:c r="BT71" s="184"/>
      <x:c r="BU71" s="184"/>
      <x:c r="BV71" s="184"/>
      <x:c r="BW71" s="184"/>
      <x:c r="BX71" s="184"/>
      <x:c r="BY71" s="184"/>
      <x:c r="BZ71" s="184"/>
      <x:c r="CA71" s="184"/>
      <x:c r="CB71" s="184"/>
      <x:c r="CC71" s="184"/>
      <x:c r="CD71" s="184"/>
      <x:c r="CE71" s="184"/>
      <x:c r="CF71" s="184"/>
      <x:c r="CG71" s="184"/>
      <x:c r="CH71" s="184"/>
      <x:c r="CI71" s="184"/>
      <x:c r="CJ71" s="184"/>
      <x:c r="CK71" s="184"/>
      <x:c r="CL71" s="184"/>
      <x:c r="CM71" s="184"/>
      <x:c r="CN71" s="184"/>
      <x:c r="CO71" s="184"/>
      <x:c r="CP71" s="184"/>
      <x:c r="CQ71" s="184"/>
      <x:c r="CR71" s="184"/>
      <x:c r="CS71" s="184"/>
      <x:c r="CT71" s="184"/>
      <x:c r="CU71" s="184"/>
      <x:c r="CV71" s="184"/>
      <x:c r="CW71" s="184"/>
      <x:c r="CX71" s="184"/>
      <x:c r="CY71" s="184"/>
      <x:c r="CZ71" s="184"/>
      <x:c r="DA71" s="184"/>
      <x:c r="DB71" s="184"/>
      <x:c r="DC71" s="184"/>
      <x:c r="DD71" s="184"/>
      <x:c r="DE71" s="184"/>
      <x:c r="DF71" s="184"/>
      <x:c r="DG71" s="184"/>
      <x:c r="DH71" s="184"/>
      <x:c r="DI71" s="184"/>
      <x:c r="DJ71" s="184"/>
      <x:c r="DK71" s="184"/>
      <x:c r="DL71" s="184"/>
      <x:c r="DM71" s="184"/>
      <x:c r="DN71" s="184"/>
      <x:c r="DO71" s="184"/>
      <x:c r="DP71" s="184"/>
      <x:c r="DQ71" s="184"/>
      <x:c r="DR71" s="184"/>
      <x:c r="DS71" s="184"/>
      <x:c r="DT71" s="184"/>
      <x:c r="DU71" s="184"/>
      <x:c r="DV71" s="184"/>
      <x:c r="DW71" s="184"/>
      <x:c r="DX71" s="184"/>
      <x:c r="DY71" s="184"/>
      <x:c r="DZ71" s="184"/>
      <x:c r="EA71" s="184"/>
      <x:c r="EB71" s="184"/>
      <x:c r="EC71" s="184"/>
      <x:c r="ED71" s="184"/>
      <x:c r="EE71" s="184"/>
      <x:c r="EF71" s="184"/>
      <x:c r="EG71" s="184"/>
      <x:c r="EH71" s="184"/>
      <x:c r="EI71" s="184"/>
      <x:c r="EJ71" s="184"/>
      <x:c r="EK71" s="184"/>
      <x:c r="EL71" s="184"/>
      <x:c r="EM71" s="184"/>
      <x:c r="EN71" s="184"/>
      <x:c r="EO71" s="184"/>
      <x:c r="EP71" s="184"/>
      <x:c r="EQ71" s="184"/>
      <x:c r="ER71" s="184"/>
      <x:c r="ES71" s="184"/>
      <x:c r="ET71" s="184"/>
      <x:c r="EU71" s="184"/>
      <x:c r="EV71" s="184"/>
      <x:c r="EW71" s="184"/>
      <x:c r="EX71" s="184"/>
      <x:c r="EY71" s="184"/>
      <x:c r="EZ71" s="184"/>
      <x:c r="FA71" s="184"/>
      <x:c r="FB71" s="184"/>
      <x:c r="FC71" s="184"/>
      <x:c r="FD71" s="184"/>
      <x:c r="FE71" s="184"/>
      <x:c r="FF71" s="184"/>
      <x:c r="FG71" s="184"/>
      <x:c r="FH71" s="184"/>
      <x:c r="FI71" s="184"/>
      <x:c r="FJ71" s="184"/>
      <x:c r="FK71" s="184"/>
      <x:c r="FL71" s="184"/>
      <x:c r="FM71" s="184"/>
      <x:c r="FN71" s="184"/>
      <x:c r="FO71" s="184"/>
      <x:c r="FP71" s="184"/>
      <x:c r="FQ71" s="184"/>
      <x:c r="FR71" s="184"/>
      <x:c r="FS71" s="184"/>
      <x:c r="FT71" s="184"/>
      <x:c r="FU71" s="184"/>
      <x:c r="FV71" s="184"/>
      <x:c r="FW71" s="184"/>
      <x:c r="FX71" s="184"/>
      <x:c r="FY71" s="184"/>
      <x:c r="FZ71" s="184"/>
      <x:c r="GA71" s="184"/>
      <x:c r="GB71" s="184"/>
      <x:c r="GC71" s="184"/>
      <x:c r="GD71" s="184"/>
      <x:c r="GE71" s="184"/>
      <x:c r="GF71" s="184"/>
      <x:c r="GG71" s="184"/>
      <x:c r="GH71" s="184"/>
      <x:c r="GI71" s="184"/>
      <x:c r="GJ71" s="184"/>
      <x:c r="GK71" s="184"/>
      <x:c r="GL71" s="184"/>
      <x:c r="GM71" s="184"/>
      <x:c r="GN71" s="184"/>
      <x:c r="GO71" s="184"/>
      <x:c r="GP71" s="184"/>
      <x:c r="GQ71" s="184"/>
      <x:c r="GR71" s="184"/>
      <x:c r="GS71" s="184"/>
      <x:c r="GT71" s="184"/>
      <x:c r="GU71" s="184"/>
      <x:c r="GV71" s="184"/>
      <x:c r="GW71" s="184"/>
      <x:c r="GX71" s="184"/>
      <x:c r="GY71" s="184"/>
      <x:c r="GZ71" s="184"/>
      <x:c r="HA71" s="184"/>
      <x:c r="HB71" s="184"/>
      <x:c r="HC71" s="184"/>
      <x:c r="HD71" s="184"/>
      <x:c r="HE71" s="184"/>
      <x:c r="HF71" s="184"/>
      <x:c r="HG71" s="184"/>
      <x:c r="HH71" s="184"/>
      <x:c r="HI71" s="184"/>
      <x:c r="HJ71" s="184"/>
      <x:c r="HK71" s="184"/>
      <x:c r="HL71" s="184"/>
      <x:c r="HM71" s="184"/>
      <x:c r="HN71" s="184"/>
      <x:c r="HO71" s="184"/>
      <x:c r="HP71" s="184"/>
      <x:c r="HQ71" s="184"/>
      <x:c r="HR71" s="184"/>
      <x:c r="HS71" s="184"/>
      <x:c r="HT71" s="184"/>
      <x:c r="HU71" s="184"/>
      <x:c r="HV71" s="184"/>
      <x:c r="HW71" s="184"/>
      <x:c r="HX71" s="184"/>
      <x:c r="HY71" s="184"/>
      <x:c r="HZ71" s="184"/>
      <x:c r="IA71" s="184"/>
      <x:c r="IB71" s="184"/>
      <x:c r="IC71" s="184"/>
      <x:c r="ID71" s="184"/>
      <x:c r="IE71" s="184"/>
      <x:c r="IF71" s="184"/>
      <x:c r="IG71" s="184"/>
      <x:c r="IH71" s="184"/>
      <x:c r="II71" s="184"/>
      <x:c r="IJ71" s="184"/>
      <x:c r="IK71" s="184"/>
      <x:c r="IL71" s="184"/>
      <x:c r="IM71" s="184"/>
      <x:c r="IN71" s="184"/>
      <x:c r="IO71" s="184"/>
      <x:c r="IP71" s="184"/>
      <x:c r="IQ71" s="184"/>
      <x:c r="IR71" s="184"/>
      <x:c r="IS71" s="184"/>
    </x:row>
    <x:row r="72" spans="1:21" s="103" customFormat="1" ht="38.100000000000001" customHeight="1">
      <x:c r="A72" s="32"/>
      <x:c r="B72" s="11" t="s">
        <x:v>5081</x:v>
      </x:c>
      <x:c r="C72" s="12" t="s">
        <x:v>4982</x:v>
      </x:c>
      <x:c r="D72" s="5">
        <x:v>1510</x:v>
      </x:c>
      <x:c r="E72" s="16" t="s">
        <x:v>1070</x:v>
      </x:c>
      <x:c r="F72" s="16" t="s">
        <x:v>1070</x:v>
      </x:c>
      <x:c r="G72" s="30"/>
      <x:c r="H72" s="13"/>
      <x:c r="I72" s="30"/>
      <x:c r="J72" s="30"/>
      <x:c r="K72" s="13"/>
      <x:c r="L72" s="14"/>
      <x:c r="M72" s="25">
        <x:v>1510</x:v>
      </x:c>
      <x:c r="N72" s="25">
        <x:v>1510</x:v>
      </x:c>
      <x:c r="O72" s="5"/>
      <x:c r="P72" s="5"/>
      <x:c r="Q72" s="14"/>
      <x:c r="R72" s="14"/>
      <x:c r="S72" s="14"/>
      <x:c r="T72" s="17"/>
      <x:c r="U72" s="98"/>
    </x:row>
    <x:row r="73" spans="1:21" s="103" customFormat="1" ht="38.100000000000001" customHeight="1">
      <x:c r="A73" s="32"/>
      <x:c r="B73" s="11" t="s">
        <x:v>4500</x:v>
      </x:c>
      <x:c r="C73" s="12" t="s">
        <x:v>4976</x:v>
      </x:c>
      <x:c r="D73" s="5">
        <x:v>1955</x:v>
      </x:c>
      <x:c r="E73" s="16" t="s">
        <x:v>1070</x:v>
      </x:c>
      <x:c r="F73" s="16" t="s">
        <x:v>1070</x:v>
      </x:c>
      <x:c r="G73" s="30"/>
      <x:c r="H73" s="13"/>
      <x:c r="I73" s="30"/>
      <x:c r="J73" s="30"/>
      <x:c r="K73" s="13"/>
      <x:c r="L73" s="14"/>
      <x:c r="M73" s="25">
        <x:v>1955</x:v>
      </x:c>
      <x:c r="N73" s="25">
        <x:v>1955</x:v>
      </x:c>
      <x:c r="O73" s="5"/>
      <x:c r="P73" s="5"/>
      <x:c r="Q73" s="14"/>
      <x:c r="R73" s="14"/>
      <x:c r="S73" s="14"/>
      <x:c r="T73" s="17"/>
      <x:c r="U73" s="98"/>
    </x:row>
    <x:row r="74" spans="1:21" s="103" customFormat="1" ht="38.100000000000001" customHeight="1">
      <x:c r="A74" s="32"/>
      <x:c r="B74" s="11" t="s">
        <x:v>5086</x:v>
      </x:c>
      <x:c r="C74" s="12" t="s">
        <x:v>443</x:v>
      </x:c>
      <x:c r="D74" s="5">
        <x:v>2348</x:v>
      </x:c>
      <x:c r="E74" s="16" t="s">
        <x:v>1070</x:v>
      </x:c>
      <x:c r="F74" s="16" t="s">
        <x:v>3239</x:v>
      </x:c>
      <x:c r="G74" s="30"/>
      <x:c r="H74" s="13"/>
      <x:c r="I74" s="30"/>
      <x:c r="J74" s="30"/>
      <x:c r="K74" s="13"/>
      <x:c r="L74" s="14"/>
      <x:c r="M74" s="25">
        <x:v>2348</x:v>
      </x:c>
      <x:c r="N74" s="25">
        <x:v>2348</x:v>
      </x:c>
      <x:c r="O74" s="5"/>
      <x:c r="P74" s="5"/>
      <x:c r="Q74" s="14"/>
      <x:c r="R74" s="14"/>
      <x:c r="S74" s="14"/>
      <x:c r="T74" s="17"/>
      <x:c r="U74" s="98"/>
    </x:row>
    <x:row r="75" spans="1:21" s="103" customFormat="1" ht="38.100000000000001" customHeight="1">
      <x:c r="A75" s="32"/>
      <x:c r="B75" s="11" t="s">
        <x:v>5060</x:v>
      </x:c>
      <x:c r="C75" s="12" t="s">
        <x:v>4993</x:v>
      </x:c>
      <x:c r="D75" s="5">
        <x:v>2346</x:v>
      </x:c>
      <x:c r="E75" s="16" t="s">
        <x:v>1070</x:v>
      </x:c>
      <x:c r="F75" s="16" t="s">
        <x:v>1070</x:v>
      </x:c>
      <x:c r="G75" s="30"/>
      <x:c r="H75" s="13"/>
      <x:c r="I75" s="30"/>
      <x:c r="J75" s="30"/>
      <x:c r="K75" s="13"/>
      <x:c r="L75" s="14"/>
      <x:c r="M75" s="25">
        <x:v>2346</x:v>
      </x:c>
      <x:c r="N75" s="25">
        <x:v>2346</x:v>
      </x:c>
      <x:c r="O75" s="5"/>
      <x:c r="P75" s="5"/>
      <x:c r="Q75" s="14"/>
      <x:c r="R75" s="14"/>
      <x:c r="S75" s="14"/>
      <x:c r="T75" s="17"/>
      <x:c r="U75" s="98"/>
    </x:row>
    <x:row r="76" spans="1:21" s="103" customFormat="1" ht="38.100000000000001" customHeight="1">
      <x:c r="A76" s="32"/>
      <x:c r="B76" s="154" t="s">
        <x:v>2553</x:v>
      </x:c>
      <x:c r="C76" s="12" t="s">
        <x:v>6251</x:v>
      </x:c>
      <x:c r="D76" s="5">
        <x:f t="shared" si="6"/>
        <x:v>33836</x:v>
      </x:c>
      <x:c r="E76" s="16" t="s">
        <x:v>7532</x:v>
      </x:c>
      <x:c r="F76" s="16" t="s">
        <x:v>203</x:v>
      </x:c>
      <x:c r="G76" s="30"/>
      <x:c r="H76" s="13"/>
      <x:c r="I76" s="30"/>
      <x:c r="J76" s="30"/>
      <x:c r="K76" s="13"/>
      <x:c r="L76" s="14"/>
      <x:c r="M76" s="25">
        <x:v>33836</x:v>
      </x:c>
      <x:c r="N76" s="25">
        <x:v>33836</x:v>
      </x:c>
      <x:c r="O76" s="5"/>
      <x:c r="P76" s="5"/>
      <x:c r="Q76" s="14"/>
      <x:c r="R76" s="14"/>
      <x:c r="S76" s="14"/>
      <x:c r="T76" s="17" t="s">
        <x:v>3474</x:v>
      </x:c>
      <x:c r="U76" s="10" t="s">
        <x:v>36</x:v>
      </x:c>
    </x:row>
    <x:row r="77" spans="1:21" s="103" customFormat="1" ht="38.100000000000001" customHeight="1">
      <x:c r="A77" s="32"/>
      <x:c r="B77" s="11" t="s">
        <x:v>1501</x:v>
      </x:c>
      <x:c r="C77" s="12" t="s">
        <x:v>7501</x:v>
      </x:c>
      <x:c r="D77" s="5">
        <x:f t="shared" si="6"/>
        <x:v>12600</x:v>
      </x:c>
      <x:c r="E77" s="16" t="s">
        <x:v>3689</x:v>
      </x:c>
      <x:c r="F77" s="16" t="s">
        <x:v>3689</x:v>
      </x:c>
      <x:c r="G77" s="30"/>
      <x:c r="H77" s="13"/>
      <x:c r="I77" s="30"/>
      <x:c r="J77" s="30"/>
      <x:c r="K77" s="13"/>
      <x:c r="L77" s="14"/>
      <x:c r="M77" s="25">
        <x:v>12600</x:v>
      </x:c>
      <x:c r="N77" s="25">
        <x:v>12600</x:v>
      </x:c>
      <x:c r="O77" s="5"/>
      <x:c r="P77" s="5"/>
      <x:c r="Q77" s="14"/>
      <x:c r="R77" s="14"/>
      <x:c r="S77" s="14"/>
      <x:c r="T77" s="17"/>
      <x:c r="U77" s="98"/>
    </x:row>
    <x:row r="78" spans="1:21" s="103" customFormat="1" ht="38.100000000000001" customHeight="1">
      <x:c r="A78" s="32"/>
      <x:c r="B78" s="11" t="s">
        <x:v>2558</x:v>
      </x:c>
      <x:c r="C78" s="12" t="s">
        <x:v>7458</x:v>
      </x:c>
      <x:c r="D78" s="5">
        <x:f t="shared" si="6"/>
        <x:v>21800</x:v>
      </x:c>
      <x:c r="E78" s="16" t="s">
        <x:v>3689</x:v>
      </x:c>
      <x:c r="F78" s="16" t="s">
        <x:v>3689</x:v>
      </x:c>
      <x:c r="G78" s="30"/>
      <x:c r="H78" s="13"/>
      <x:c r="I78" s="30"/>
      <x:c r="J78" s="30"/>
      <x:c r="K78" s="13"/>
      <x:c r="L78" s="14"/>
      <x:c r="M78" s="25">
        <x:v>21800</x:v>
      </x:c>
      <x:c r="N78" s="25">
        <x:v>21800</x:v>
      </x:c>
      <x:c r="O78" s="5"/>
      <x:c r="P78" s="5"/>
      <x:c r="Q78" s="14"/>
      <x:c r="R78" s="14"/>
      <x:c r="S78" s="14"/>
      <x:c r="T78" s="17"/>
      <x:c r="U78" s="98"/>
    </x:row>
    <x:row r="79" spans="1:21" s="103" customFormat="1" ht="38.100000000000001" customHeight="1">
      <x:c r="A79" s="32"/>
      <x:c r="B79" s="11" t="s">
        <x:v>1521</x:v>
      </x:c>
      <x:c r="C79" s="12" t="s">
        <x:v>6267</x:v>
      </x:c>
      <x:c r="D79" s="5">
        <x:f t="shared" si="6"/>
        <x:v>12048</x:v>
      </x:c>
      <x:c r="E79" s="16" t="s">
        <x:v>7532</x:v>
      </x:c>
      <x:c r="F79" s="22" t="s">
        <x:v>3702</x:v>
      </x:c>
      <x:c r="G79" s="30"/>
      <x:c r="H79" s="22" t="s">
        <x:v>3702</x:v>
      </x:c>
      <x:c r="I79" s="30"/>
      <x:c r="J79" s="30"/>
      <x:c r="K79" s="13"/>
      <x:c r="L79" s="14"/>
      <x:c r="M79" s="25">
        <x:v>12048</x:v>
      </x:c>
      <x:c r="N79" s="25">
        <x:v>12048</x:v>
      </x:c>
      <x:c r="O79" s="5"/>
      <x:c r="P79" s="5"/>
      <x:c r="Q79" s="14"/>
      <x:c r="R79" s="14"/>
      <x:c r="S79" s="14"/>
      <x:c r="T79" s="17" t="s">
        <x:v>3518</x:v>
      </x:c>
      <x:c r="U79" s="10" t="s">
        <x:v>36</x:v>
      </x:c>
    </x:row>
    <x:row r="80" spans="1:21" s="103" customFormat="1" ht="38.100000000000001" customHeight="1">
      <x:c r="A80" s="32"/>
      <x:c r="B80" s="11" t="s">
        <x:v>2711</x:v>
      </x:c>
      <x:c r="C80" s="12" t="s">
        <x:v>7552</x:v>
      </x:c>
      <x:c r="D80" s="5">
        <x:f t="shared" si="6"/>
        <x:v>2977</x:v>
      </x:c>
      <x:c r="E80" s="16" t="s">
        <x:v>3694</x:v>
      </x:c>
      <x:c r="F80" s="16" t="s">
        <x:v>3273</x:v>
      </x:c>
      <x:c r="G80" s="30"/>
      <x:c r="H80" s="13"/>
      <x:c r="I80" s="30"/>
      <x:c r="J80" s="30"/>
      <x:c r="K80" s="13"/>
      <x:c r="L80" s="14"/>
      <x:c r="M80" s="25">
        <x:v>2977</x:v>
      </x:c>
      <x:c r="N80" s="25">
        <x:v>2977</x:v>
      </x:c>
      <x:c r="O80" s="5"/>
      <x:c r="P80" s="5"/>
      <x:c r="Q80" s="14"/>
      <x:c r="R80" s="14"/>
      <x:c r="S80" s="14"/>
      <x:c r="T80" s="17"/>
      <x:c r="U80" s="98"/>
    </x:row>
    <x:row r="81" ht="39.950000000000003" customHeight="1"/>
    <x:row r="82" spans="1:22" s="88" customFormat="1" ht="39.950000000000003" customHeight="1">
      <x:c r="A82" s="1" t="s">
        <x:v>5075</x:v>
      </x:c>
      <x:c r="B82" s="111"/>
      <x:c r="C82" s="156"/>
      <x:c r="D82" s="112"/>
      <x:c r="E82" s="113"/>
      <x:c r="F82" s="114"/>
      <x:c r="G82" s="114"/>
      <x:c r="H82" s="114"/>
      <x:c r="I82" s="114"/>
      <x:c r="J82" s="114"/>
      <x:c r="K82" s="114"/>
      <x:c r="L82" s="115"/>
      <x:c r="M82" s="116"/>
      <x:c r="N82" s="116"/>
      <x:c r="O82" s="116"/>
      <x:c r="P82" s="115"/>
      <x:c r="Q82" s="115"/>
      <x:c r="R82" s="115"/>
      <x:c r="S82" s="116"/>
      <x:c r="T82" s="168"/>
      <x:c r="U82" s="117"/>
      <x:c r="V82" s="89"/>
    </x:row>
    <x:row r="83" spans="1:22" s="88" customFormat="1" ht="39.950000000000003" customHeight="1">
      <x:c r="A83" s="1045" t="s">
        <x:v>19</x:v>
      </x:c>
      <x:c r="B83" s="1046" t="s">
        <x:v>6760</x:v>
      </x:c>
      <x:c r="C83" s="1044" t="s">
        <x:v>6699</x:v>
      </x:c>
      <x:c r="D83" s="1038" t="s">
        <x:v>6764</x:v>
      </x:c>
      <x:c r="E83" s="1047" t="s">
        <x:v>5151</x:v>
      </x:c>
      <x:c r="F83" s="1047" t="s">
        <x:v>7523</x:v>
      </x:c>
      <x:c r="G83" s="1048" t="s">
        <x:v>6767</x:v>
      </x:c>
      <x:c r="H83" s="1048" t="s">
        <x:v>6428</x:v>
      </x:c>
      <x:c r="I83" s="1048" t="s">
        <x:v>916</x:v>
      </x:c>
      <x:c r="J83" s="1044" t="s">
        <x:v>7511</x:v>
      </x:c>
      <x:c r="K83" s="1039" t="s">
        <x:v>5211</x:v>
      </x:c>
      <x:c r="L83" s="1041"/>
      <x:c r="M83" s="1040"/>
      <x:c r="N83" s="1039" t="s">
        <x:v>7469</x:v>
      </x:c>
      <x:c r="O83" s="1041"/>
      <x:c r="P83" s="1041"/>
      <x:c r="Q83" s="1040"/>
      <x:c r="R83" s="1039" t="s">
        <x:v>2724</x:v>
      </x:c>
      <x:c r="S83" s="1040"/>
      <x:c r="T83" s="1044" t="s">
        <x:v>651</x:v>
      </x:c>
      <x:c r="U83" s="1042" t="s">
        <x:v>1535</x:v>
      </x:c>
      <x:c r="V83" s="89"/>
    </x:row>
    <x:row r="84" spans="1:22" s="88" customFormat="1" ht="39.950000000000003" customHeight="1">
      <x:c r="A84" s="1045"/>
      <x:c r="B84" s="1046"/>
      <x:c r="C84" s="1044"/>
      <x:c r="D84" s="1038"/>
      <x:c r="E84" s="1047"/>
      <x:c r="F84" s="1047"/>
      <x:c r="G84" s="1049"/>
      <x:c r="H84" s="1049"/>
      <x:c r="I84" s="1049"/>
      <x:c r="J84" s="1044"/>
      <x:c r="K84" s="209" t="s">
        <x:v>33</x:v>
      </x:c>
      <x:c r="L84" s="42" t="s">
        <x:v>34</x:v>
      </x:c>
      <x:c r="M84" s="42" t="s">
        <x:v>74</x:v>
      </x:c>
      <x:c r="N84" s="42" t="s">
        <x:v>609</x:v>
      </x:c>
      <x:c r="O84" s="42" t="s">
        <x:v>629</x:v>
      </x:c>
      <x:c r="P84" s="42" t="s">
        <x:v>637</x:v>
      </x:c>
      <x:c r="Q84" s="42" t="s">
        <x:v>685</x:v>
      </x:c>
      <x:c r="R84" s="42" t="s">
        <x:v>607</x:v>
      </x:c>
      <x:c r="S84" s="42" t="s">
        <x:v>78</x:v>
      </x:c>
      <x:c r="T84" s="1044"/>
      <x:c r="U84" s="1043"/>
      <x:c r="V84" s="89"/>
    </x:row>
    <x:row r="85" spans="1:22" s="88" customFormat="1" ht="39.950000000000003" customHeight="1">
      <x:c r="A85" s="202" t="s">
        <x:v>88</x:v>
      </x:c>
      <x:c r="B85" s="186"/>
      <x:c r="C85" s="201"/>
      <x:c r="D85" s="96"/>
      <x:c r="E85" s="97"/>
      <x:c r="F85" s="97"/>
      <x:c r="G85" s="96"/>
      <x:c r="H85" s="96"/>
      <x:c r="I85" s="96"/>
      <x:c r="J85" s="96"/>
      <x:c r="K85" s="96"/>
      <x:c r="L85" s="96"/>
      <x:c r="M85" s="96"/>
      <x:c r="N85" s="96"/>
      <x:c r="O85" s="96"/>
      <x:c r="P85" s="96"/>
      <x:c r="Q85" s="96"/>
      <x:c r="R85" s="96"/>
      <x:c r="S85" s="96"/>
      <x:c r="T85" s="201"/>
      <x:c r="U85" s="118"/>
      <x:c r="V85" s="89"/>
    </x:row>
    <x:row r="86" spans="1:22" s="54" customFormat="1" ht="39.950000000000003" customHeight="1">
      <x:c r="A86" s="2"/>
      <x:c r="B86" s="23" t="s">
        <x:v>2592</x:v>
      </x:c>
      <x:c r="C86" s="12" t="s">
        <x:v>2246</x:v>
      </x:c>
      <x:c r="D86" s="25">
        <x:f>IF(SUM(K86:M86)=SUM(N86:O86),SUM(K86:M86),"오답")</x:f>
        <x:v>145748</x:v>
      </x:c>
      <x:c r="E86" s="16" t="s">
        <x:v>3713</x:v>
      </x:c>
      <x:c r="F86" s="16" t="s">
        <x:v>5464</x:v>
      </x:c>
      <x:c r="G86" s="30"/>
      <x:c r="H86" s="16" t="s">
        <x:v>3713</x:v>
      </x:c>
      <x:c r="I86" s="30"/>
      <x:c r="J86" s="30"/>
      <x:c r="K86" s="30"/>
      <x:c r="L86" s="25">
        <x:v>145748</x:v>
      </x:c>
      <x:c r="M86" s="19"/>
      <x:c r="N86" s="25">
        <x:v>145748</x:v>
      </x:c>
      <x:c r="O86" s="19"/>
      <x:c r="P86" s="19"/>
      <x:c r="Q86" s="19"/>
      <x:c r="R86" s="19"/>
      <x:c r="S86" s="19"/>
      <x:c r="T86" s="4"/>
      <x:c r="U86" s="208"/>
      <x:c r="V86" s="94"/>
    </x:row>
    <x:row r="87" spans="1:22" s="54" customFormat="1" ht="39.950000000000003" customHeight="1">
      <x:c r="A87" s="2"/>
      <x:c r="B87" s="11" t="s">
        <x:v>5353</x:v>
      </x:c>
      <x:c r="C87" s="12" t="s">
        <x:v>3353</x:v>
      </x:c>
      <x:c r="D87" s="25">
        <x:f t="shared" ref="D87:D90" si="7">IF(SUM(K87:M87)=SUM(N87:O87),SUM(K87:M87),"오답")</x:f>
        <x:v>302872</x:v>
      </x:c>
      <x:c r="E87" s="16" t="s">
        <x:v>167</x:v>
      </x:c>
      <x:c r="F87" s="16" t="s">
        <x:v>2082</x:v>
      </x:c>
      <x:c r="G87" s="30"/>
      <x:c r="H87" s="30"/>
      <x:c r="I87" s="30"/>
      <x:c r="J87" s="30"/>
      <x:c r="K87" s="30"/>
      <x:c r="L87" s="25">
        <x:v>302872</x:v>
      </x:c>
      <x:c r="M87" s="19"/>
      <x:c r="N87" s="25">
        <x:v>302872</x:v>
      </x:c>
      <x:c r="O87" s="19"/>
      <x:c r="P87" s="19"/>
      <x:c r="Q87" s="19"/>
      <x:c r="R87" s="19"/>
      <x:c r="S87" s="19"/>
      <x:c r="T87" s="4"/>
      <x:c r="U87" s="208"/>
      <x:c r="V87" s="94"/>
    </x:row>
    <x:row r="88" spans="1:22" s="54" customFormat="1" ht="39.950000000000003" customHeight="1">
      <x:c r="A88" s="2"/>
      <x:c r="B88" s="11" t="s">
        <x:v>5223</x:v>
      </x:c>
      <x:c r="C88" s="12" t="s">
        <x:v>3353</x:v>
      </x:c>
      <x:c r="D88" s="25">
        <x:f t="shared" si="7"/>
        <x:v>8250</x:v>
      </x:c>
      <x:c r="E88" s="16" t="s">
        <x:v>167</x:v>
      </x:c>
      <x:c r="F88" s="16" t="s">
        <x:v>117</x:v>
      </x:c>
      <x:c r="G88" s="30"/>
      <x:c r="H88" s="30"/>
      <x:c r="I88" s="30"/>
      <x:c r="J88" s="30"/>
      <x:c r="K88" s="30"/>
      <x:c r="L88" s="25">
        <x:v>8250</x:v>
      </x:c>
      <x:c r="M88" s="19"/>
      <x:c r="N88" s="25">
        <x:v>8250</x:v>
      </x:c>
      <x:c r="O88" s="19"/>
      <x:c r="P88" s="19"/>
      <x:c r="Q88" s="19"/>
      <x:c r="R88" s="19"/>
      <x:c r="S88" s="19"/>
      <x:c r="T88" s="4"/>
      <x:c r="U88" s="208"/>
      <x:c r="V88" s="94"/>
    </x:row>
    <x:row r="89" spans="1:22" s="54" customFormat="1" ht="39.950000000000003" customHeight="1">
      <x:c r="A89" s="2"/>
      <x:c r="B89" s="11" t="s">
        <x:v>3209</x:v>
      </x:c>
      <x:c r="C89" s="12" t="s">
        <x:v>1759</x:v>
      </x:c>
      <x:c r="D89" s="25">
        <x:f t="shared" si="7"/>
        <x:v>14513</x:v>
      </x:c>
      <x:c r="E89" s="16" t="s">
        <x:v>1250</x:v>
      </x:c>
      <x:c r="F89" s="16" t="s">
        <x:v>135</x:v>
      </x:c>
      <x:c r="G89" s="30"/>
      <x:c r="H89" s="16" t="s">
        <x:v>1250</x:v>
      </x:c>
      <x:c r="I89" s="30"/>
      <x:c r="J89" s="30"/>
      <x:c r="K89" s="30"/>
      <x:c r="L89" s="25">
        <x:v>14513</x:v>
      </x:c>
      <x:c r="M89" s="19"/>
      <x:c r="N89" s="25">
        <x:v>14513</x:v>
      </x:c>
      <x:c r="O89" s="19"/>
      <x:c r="P89" s="19"/>
      <x:c r="Q89" s="19"/>
      <x:c r="R89" s="19"/>
      <x:c r="S89" s="19"/>
      <x:c r="T89" s="4"/>
      <x:c r="U89" s="208"/>
      <x:c r="V89" s="94"/>
    </x:row>
    <x:row r="90" spans="1:22" s="54" customFormat="1" ht="39.950000000000003" customHeight="1">
      <x:c r="A90" s="2"/>
      <x:c r="B90" s="11" t="s">
        <x:v>3272</x:v>
      </x:c>
      <x:c r="C90" s="12" t="s">
        <x:v>1784</x:v>
      </x:c>
      <x:c r="D90" s="25">
        <x:f t="shared" si="7"/>
        <x:v>58768</x:v>
      </x:c>
      <x:c r="E90" s="16" t="s">
        <x:v>1250</x:v>
      </x:c>
      <x:c r="F90" s="16" t="s">
        <x:v>135</x:v>
      </x:c>
      <x:c r="G90" s="30"/>
      <x:c r="H90" s="16" t="s">
        <x:v>1250</x:v>
      </x:c>
      <x:c r="I90" s="30"/>
      <x:c r="J90" s="30"/>
      <x:c r="K90" s="30"/>
      <x:c r="L90" s="25">
        <x:v>58768</x:v>
      </x:c>
      <x:c r="M90" s="19"/>
      <x:c r="N90" s="25">
        <x:v>58768</x:v>
      </x:c>
      <x:c r="O90" s="19"/>
      <x:c r="P90" s="19"/>
      <x:c r="Q90" s="19"/>
      <x:c r="R90" s="19"/>
      <x:c r="S90" s="19"/>
      <x:c r="T90" s="4"/>
      <x:c r="U90" s="208"/>
      <x:c r="V90" s="94"/>
    </x:row>
    <x:row r="91" spans="1:21" s="88" customFormat="1" ht="39.950000000000003" customHeight="1">
      <x:c r="A91" s="202" t="s">
        <x:v>48</x:v>
      </x:c>
      <x:c r="B91" s="200"/>
      <x:c r="C91" s="201"/>
      <x:c r="D91" s="96"/>
      <x:c r="E91" s="97"/>
      <x:c r="F91" s="97"/>
      <x:c r="G91" s="96"/>
      <x:c r="H91" s="96"/>
      <x:c r="I91" s="96"/>
      <x:c r="J91" s="96"/>
      <x:c r="K91" s="96"/>
      <x:c r="L91" s="96"/>
      <x:c r="M91" s="96"/>
      <x:c r="N91" s="96"/>
      <x:c r="O91" s="96"/>
      <x:c r="P91" s="96"/>
      <x:c r="Q91" s="96"/>
      <x:c r="R91" s="96"/>
      <x:c r="S91" s="96"/>
      <x:c r="T91" s="201"/>
      <x:c r="U91" s="118"/>
    </x:row>
    <x:row r="92" spans="1:21" s="54" customFormat="1" ht="39.950000000000003" customHeight="1">
      <x:c r="A92" s="2"/>
      <x:c r="B92" s="23" t="s">
        <x:v>1424</x:v>
      </x:c>
      <x:c r="C92" s="12" t="s">
        <x:v>7379</x:v>
      </x:c>
      <x:c r="D92" s="25">
        <x:f>IF(SUM(K92:M92)=SUM(N92:O92),SUM(K92:M92),"오답")</x:f>
        <x:v>579617</x:v>
      </x:c>
      <x:c r="E92" s="16" t="s">
        <x:v>2146</x:v>
      </x:c>
      <x:c r="F92" s="16" t="s">
        <x:v>2146</x:v>
      </x:c>
      <x:c r="G92" s="13" t="s">
        <x:v>3215</x:v>
      </x:c>
      <x:c r="H92" s="13"/>
      <x:c r="I92" s="13"/>
      <x:c r="J92" s="13"/>
      <x:c r="K92" s="13"/>
      <x:c r="L92" s="55"/>
      <x:c r="M92" s="25">
        <x:v>579617</x:v>
      </x:c>
      <x:c r="N92" s="6"/>
      <x:c r="O92" s="25">
        <x:v>579617</x:v>
      </x:c>
      <x:c r="P92" s="6"/>
      <x:c r="Q92" s="6"/>
      <x:c r="R92" s="6"/>
      <x:c r="S92" s="6"/>
      <x:c r="T92" s="12"/>
      <x:c r="U92" s="16" t="s">
        <x:v>36</x:v>
      </x:c>
    </x:row>
    <x:row r="93" spans="1:21" s="88" customFormat="1" ht="39.950000000000003" customHeight="1">
      <x:c r="A93" s="202" t="s">
        <x:v>39</x:v>
      </x:c>
      <x:c r="B93" s="186"/>
      <x:c r="C93" s="201"/>
      <x:c r="D93" s="96"/>
      <x:c r="E93" s="97"/>
      <x:c r="F93" s="97"/>
      <x:c r="G93" s="96"/>
      <x:c r="H93" s="96"/>
      <x:c r="I93" s="96"/>
      <x:c r="J93" s="96"/>
      <x:c r="K93" s="96"/>
      <x:c r="L93" s="96"/>
      <x:c r="M93" s="96"/>
      <x:c r="N93" s="96"/>
      <x:c r="O93" s="96"/>
      <x:c r="P93" s="96"/>
      <x:c r="Q93" s="96"/>
      <x:c r="R93" s="96"/>
      <x:c r="S93" s="96"/>
      <x:c r="T93" s="201"/>
      <x:c r="U93" s="118"/>
    </x:row>
    <x:row r="94" spans="1:21" s="54" customFormat="1" ht="39.950000000000003" customHeight="1">
      <x:c r="A94" s="2"/>
      <x:c r="B94" s="23" t="s">
        <x:v>2536</x:v>
      </x:c>
      <x:c r="C94" s="12" t="s">
        <x:v>7352</x:v>
      </x:c>
      <x:c r="D94" s="100">
        <x:f>IF(SUM(K94:M94)=SUM(N94:O94),SUM(K94:M94),"오답")</x:f>
        <x:v>10000</x:v>
      </x:c>
      <x:c r="E94" s="16" t="s">
        <x:v>7492</x:v>
      </x:c>
      <x:c r="F94" s="16" t="s">
        <x:v>7524</x:v>
      </x:c>
      <x:c r="G94" s="30"/>
      <x:c r="H94" s="16" t="s">
        <x:v>7492</x:v>
      </x:c>
      <x:c r="I94" s="30"/>
      <x:c r="J94" s="30"/>
      <x:c r="K94" s="31"/>
      <x:c r="L94" s="25">
        <x:v>10000</x:v>
      </x:c>
      <x:c r="M94" s="14"/>
      <x:c r="N94" s="25">
        <x:v>10000</x:v>
      </x:c>
      <x:c r="O94" s="14"/>
      <x:c r="P94" s="14"/>
      <x:c r="Q94" s="14"/>
      <x:c r="R94" s="14"/>
      <x:c r="S94" s="14"/>
      <x:c r="T94" s="12"/>
      <x:c r="U94" s="12"/>
    </x:row>
    <x:row r="95" spans="1:21" s="88" customFormat="1" ht="39.950000000000003" customHeight="1">
      <x:c r="A95" s="202" t="s">
        <x:v>66</x:v>
      </x:c>
      <x:c r="B95" s="200"/>
      <x:c r="C95" s="201"/>
      <x:c r="D95" s="96"/>
      <x:c r="E95" s="97"/>
      <x:c r="F95" s="97"/>
      <x:c r="G95" s="96"/>
      <x:c r="H95" s="96"/>
      <x:c r="I95" s="96"/>
      <x:c r="J95" s="96"/>
      <x:c r="K95" s="96"/>
      <x:c r="L95" s="96"/>
      <x:c r="M95" s="96"/>
      <x:c r="N95" s="96"/>
      <x:c r="O95" s="96"/>
      <x:c r="P95" s="96"/>
      <x:c r="Q95" s="96"/>
      <x:c r="R95" s="96"/>
      <x:c r="S95" s="96"/>
      <x:c r="T95" s="201"/>
      <x:c r="U95" s="118"/>
    </x:row>
    <x:row r="96" spans="1:21" s="54" customFormat="1" ht="39.950000000000003" customHeight="1">
      <x:c r="A96" s="2"/>
      <x:c r="B96" s="207" t="s">
        <x:v>263</x:v>
      </x:c>
      <x:c r="C96" s="4" t="s">
        <x:v>248</x:v>
      </x:c>
      <x:c r="D96" s="5">
        <x:f>IF(SUM(K96:M96)=SUM(N96:O96),SUM(K96:M96),"오답")</x:f>
        <x:v>333049</x:v>
      </x:c>
      <x:c r="E96" s="30" t="s">
        <x:v>2226</x:v>
      </x:c>
      <x:c r="F96" s="16" t="s">
        <x:v>171</x:v>
      </x:c>
      <x:c r="G96" s="16" t="s">
        <x:v>2130</x:v>
      </x:c>
      <x:c r="H96" s="16" t="s">
        <x:v>177</x:v>
      </x:c>
      <x:c r="I96" s="16" t="s">
        <x:v>6169</x:v>
      </x:c>
      <x:c r="J96" s="16" t="s">
        <x:v>2117</x:v>
      </x:c>
      <x:c r="K96" s="16"/>
      <x:c r="L96" s="19">
        <x:v>333049</x:v>
      </x:c>
      <x:c r="M96" s="19"/>
      <x:c r="N96" s="19">
        <x:v>333049</x:v>
      </x:c>
      <x:c r="O96" s="19"/>
      <x:c r="P96" s="19"/>
      <x:c r="Q96" s="19"/>
      <x:c r="R96" s="19">
        <x:v>333049</x:v>
      </x:c>
      <x:c r="S96" s="19"/>
      <x:c r="T96" s="4" t="s">
        <x:v>5101</x:v>
      </x:c>
      <x:c r="U96" s="2" t="s">
        <x:v>79</x:v>
      </x:c>
    </x:row>
    <x:row r="97" spans="1:21" s="88" customFormat="1" ht="39.950000000000003" customHeight="1">
      <x:c r="A97" s="202" t="s">
        <x:v>2439</x:v>
      </x:c>
      <x:c r="B97" s="200"/>
      <x:c r="C97" s="201"/>
      <x:c r="D97" s="96"/>
      <x:c r="E97" s="97"/>
      <x:c r="F97" s="97"/>
      <x:c r="G97" s="96"/>
      <x:c r="H97" s="96"/>
      <x:c r="I97" s="96"/>
      <x:c r="J97" s="96"/>
      <x:c r="K97" s="96"/>
      <x:c r="L97" s="96"/>
      <x:c r="M97" s="96"/>
      <x:c r="N97" s="96"/>
      <x:c r="O97" s="96"/>
      <x:c r="P97" s="96"/>
      <x:c r="Q97" s="96"/>
      <x:c r="R97" s="96"/>
      <x:c r="S97" s="96"/>
      <x:c r="T97" s="201"/>
      <x:c r="U97" s="118"/>
    </x:row>
    <x:row r="98" spans="1:21" s="54" customFormat="1" ht="39.950000000000003" customHeight="1">
      <x:c r="A98" s="2"/>
      <x:c r="B98" s="49" t="s">
        <x:v>2800</x:v>
      </x:c>
      <x:c r="C98" s="4" t="s">
        <x:v>7525</x:v>
      </x:c>
      <x:c r="D98" s="8">
        <x:f>IF(SUM(K98:M98)=SUM(N98:O98),SUM(K98:M98),"오답")</x:f>
        <x:v>0</x:v>
      </x:c>
      <x:c r="E98" s="13"/>
      <x:c r="F98" s="22"/>
      <x:c r="G98" s="13"/>
      <x:c r="H98" s="22"/>
      <x:c r="I98" s="30"/>
      <x:c r="J98" s="30"/>
      <x:c r="K98" s="30"/>
      <x:c r="L98" s="19"/>
      <x:c r="M98" s="19"/>
      <x:c r="N98" s="19"/>
      <x:c r="O98" s="19"/>
      <x:c r="P98" s="19"/>
      <x:c r="Q98" s="19"/>
      <x:c r="R98" s="19"/>
      <x:c r="S98" s="19"/>
      <x:c r="T98" s="4"/>
      <x:c r="U98" s="2" t="s">
        <x:v>36</x:v>
      </x:c>
    </x:row>
    <x:row r="99" spans="1:21" s="54" customFormat="1" ht="62.25" customHeight="1">
      <x:c r="A99" s="2"/>
      <x:c r="B99" s="49" t="s">
        <x:v>7411</x:v>
      </x:c>
      <x:c r="C99" s="4" t="s">
        <x:v>7453</x:v>
      </x:c>
      <x:c r="D99" s="8">
        <x:f>IF(SUM(K99:M99)=SUM(P99:Q99),SUM(K99:M99),"오답")</x:f>
        <x:v>15337</x:v>
      </x:c>
      <x:c r="E99" s="30" t="s">
        <x:v>1265</x:v>
      </x:c>
      <x:c r="F99" s="30" t="s">
        <x:v>5613</x:v>
      </x:c>
      <x:c r="G99" s="30"/>
      <x:c r="H99" s="22" t="s">
        <x:v>5613</x:v>
      </x:c>
      <x:c r="I99" s="30"/>
      <x:c r="J99" s="30"/>
      <x:c r="K99" s="30"/>
      <x:c r="L99" s="19">
        <x:v>10301</x:v>
      </x:c>
      <x:c r="M99" s="19">
        <x:v>5036</x:v>
      </x:c>
      <x:c r="N99" s="19"/>
      <x:c r="O99" s="19">
        <x:v>15337</x:v>
      </x:c>
      <x:c r="P99" s="19">
        <x:v>15337</x:v>
      </x:c>
      <x:c r="Q99" s="19"/>
      <x:c r="R99" s="19"/>
      <x:c r="S99" s="19"/>
      <x:c r="T99" s="4" t="s">
        <x:v>4989</x:v>
      </x:c>
      <x:c r="U99" s="2" t="s">
        <x:v>36</x:v>
      </x:c>
    </x:row>
    <x:row r="100" spans="1:21" s="54" customFormat="1" ht="39.950000000000003" customHeight="1">
      <x:c r="A100" s="2"/>
      <x:c r="B100" s="49" t="s">
        <x:v>5365</x:v>
      </x:c>
      <x:c r="C100" s="4" t="s">
        <x:v>7329</x:v>
      </x:c>
      <x:c r="D100" s="8" t="str">
        <x:f>IF(SUM(K100:M100)=SUM(P100:Q100),SUM(K100:M100),"오답")</x:f>
        <x:v>오답</x:v>
      </x:c>
      <x:c r="E100" s="30" t="s">
        <x:v>5629</x:v>
      </x:c>
      <x:c r="F100" s="16" t="s">
        <x:v>5586</x:v>
      </x:c>
      <x:c r="G100" s="30"/>
      <x:c r="H100" s="42"/>
      <x:c r="I100" s="30"/>
      <x:c r="J100" s="30"/>
      <x:c r="K100" s="30"/>
      <x:c r="L100" s="19"/>
      <x:c r="M100" s="19">
        <x:v>12377</x:v>
      </x:c>
      <x:c r="N100" s="19"/>
      <x:c r="O100" s="19">
        <x:v>12377</x:v>
      </x:c>
      <x:c r="P100" s="19"/>
      <x:c r="Q100" s="19"/>
      <x:c r="R100" s="19"/>
      <x:c r="S100" s="19"/>
      <x:c r="T100" s="4" t="s">
        <x:v>1792</x:v>
      </x:c>
      <x:c r="U100" s="2" t="s">
        <x:v>36</x:v>
      </x:c>
    </x:row>
    <x:row r="101" spans="1:21" s="99" customFormat="1" ht="39.950000000000003" customHeight="1">
      <x:c r="A101" s="57"/>
      <x:c r="B101" s="56" t="s">
        <x:v>2925</x:v>
      </x:c>
      <x:c r="C101" s="4" t="s">
        <x:v>6255</x:v>
      </x:c>
      <x:c r="D101" s="100">
        <x:v>20623</x:v>
      </x:c>
      <x:c r="E101" s="16" t="s">
        <x:v>1115</x:v>
      </x:c>
      <x:c r="F101" s="16" t="s">
        <x:v>1115</x:v>
      </x:c>
      <x:c r="G101" s="33"/>
      <x:c r="H101" s="120"/>
      <x:c r="I101" s="33"/>
      <x:c r="J101" s="33"/>
      <x:c r="K101" s="33"/>
      <x:c r="L101" s="34">
        <x:v>20623</x:v>
      </x:c>
      <x:c r="M101" s="120"/>
      <x:c r="N101" s="34">
        <x:v>20623</x:v>
      </x:c>
      <x:c r="O101" s="120"/>
      <x:c r="P101" s="120"/>
      <x:c r="Q101" s="120"/>
      <x:c r="R101" s="120"/>
      <x:c r="S101" s="120"/>
      <x:c r="T101" s="4"/>
      <x:c r="U101" s="120"/>
    </x:row>
    <x:row r="102" spans="1:21" s="99" customFormat="1" ht="39.950000000000003" customHeight="1">
      <x:c r="A102" s="57"/>
      <x:c r="B102" s="56" t="s">
        <x:v>2925</x:v>
      </x:c>
      <x:c r="C102" s="4" t="s">
        <x:v>6200</x:v>
      </x:c>
      <x:c r="D102" s="100">
        <x:v>15771</x:v>
      </x:c>
      <x:c r="E102" s="16" t="s">
        <x:v>1115</x:v>
      </x:c>
      <x:c r="F102" s="16" t="s">
        <x:v>1115</x:v>
      </x:c>
      <x:c r="G102" s="33"/>
      <x:c r="H102" s="120"/>
      <x:c r="I102" s="33"/>
      <x:c r="J102" s="33"/>
      <x:c r="K102" s="33"/>
      <x:c r="L102" s="121">
        <x:v>15771</x:v>
      </x:c>
      <x:c r="M102" s="120"/>
      <x:c r="N102" s="121">
        <x:v>15771</x:v>
      </x:c>
      <x:c r="O102" s="120"/>
      <x:c r="P102" s="120"/>
      <x:c r="Q102" s="120"/>
      <x:c r="R102" s="120"/>
      <x:c r="S102" s="120"/>
      <x:c r="T102" s="4"/>
      <x:c r="U102" s="120"/>
    </x:row>
    <x:row r="103" spans="1:21" s="99" customFormat="1" ht="39.950000000000003" customHeight="1">
      <x:c r="A103" s="57"/>
      <x:c r="B103" s="56" t="s">
        <x:v>6195</x:v>
      </x:c>
      <x:c r="C103" s="4" t="s">
        <x:v>7369</x:v>
      </x:c>
      <x:c r="D103" s="100">
        <x:v>46706</x:v>
      </x:c>
      <x:c r="E103" s="16" t="s">
        <x:v>1576</x:v>
      </x:c>
      <x:c r="F103" s="16" t="s">
        <x:v>1576</x:v>
      </x:c>
      <x:c r="G103" s="33"/>
      <x:c r="H103" s="16" t="s">
        <x:v>1576</x:v>
      </x:c>
      <x:c r="I103" s="33"/>
      <x:c r="J103" s="33"/>
      <x:c r="K103" s="33"/>
      <x:c r="L103" s="34">
        <x:v>46706</x:v>
      </x:c>
      <x:c r="M103" s="120"/>
      <x:c r="N103" s="34">
        <x:v>46706</x:v>
      </x:c>
      <x:c r="O103" s="120"/>
      <x:c r="P103" s="120"/>
      <x:c r="Q103" s="120"/>
      <x:c r="R103" s="120"/>
      <x:c r="S103" s="120"/>
      <x:c r="T103" s="4"/>
      <x:c r="U103" s="120"/>
    </x:row>
    <x:row r="104" spans="1:21" s="99" customFormat="1" ht="39.950000000000003" customHeight="1">
      <x:c r="A104" s="57"/>
      <x:c r="B104" s="56" t="s">
        <x:v>1505</x:v>
      </x:c>
      <x:c r="C104" s="4" t="s">
        <x:v>6420</x:v>
      </x:c>
      <x:c r="D104" s="100">
        <x:v>11624</x:v>
      </x:c>
      <x:c r="E104" s="16" t="s">
        <x:v>1576</x:v>
      </x:c>
      <x:c r="F104" s="16" t="s">
        <x:v>1576</x:v>
      </x:c>
      <x:c r="G104" s="33"/>
      <x:c r="H104" s="16" t="s">
        <x:v>1576</x:v>
      </x:c>
      <x:c r="I104" s="33"/>
      <x:c r="J104" s="33"/>
      <x:c r="K104" s="33"/>
      <x:c r="L104" s="34">
        <x:v>11624</x:v>
      </x:c>
      <x:c r="M104" s="120"/>
      <x:c r="N104" s="34">
        <x:v>11624</x:v>
      </x:c>
      <x:c r="O104" s="120"/>
      <x:c r="P104" s="120"/>
      <x:c r="Q104" s="120"/>
      <x:c r="R104" s="120"/>
      <x:c r="S104" s="120"/>
      <x:c r="T104" s="4"/>
      <x:c r="U104" s="120"/>
    </x:row>
    <x:row r="105" spans="1:21" s="88" customFormat="1" ht="39.950000000000003" customHeight="1">
      <x:c r="A105" s="202" t="s">
        <x:v>16</x:v>
      </x:c>
      <x:c r="B105" s="200"/>
      <x:c r="C105" s="201"/>
      <x:c r="D105" s="96"/>
      <x:c r="E105" s="97"/>
      <x:c r="F105" s="97"/>
      <x:c r="G105" s="96"/>
      <x:c r="H105" s="96"/>
      <x:c r="I105" s="96"/>
      <x:c r="J105" s="96"/>
      <x:c r="K105" s="96"/>
      <x:c r="L105" s="96"/>
      <x:c r="M105" s="96"/>
      <x:c r="N105" s="96"/>
      <x:c r="O105" s="96"/>
      <x:c r="P105" s="96"/>
      <x:c r="Q105" s="122"/>
      <x:c r="R105" s="96"/>
      <x:c r="S105" s="96"/>
      <x:c r="T105" s="174"/>
      <x:c r="U105" s="118"/>
    </x:row>
    <x:row r="106" spans="1:21" s="54" customFormat="1" ht="39.950000000000003" customHeight="1">
      <x:c r="A106" s="2"/>
      <x:c r="B106" s="3" t="s">
        <x:v>2588</x:v>
      </x:c>
      <x:c r="C106" s="12" t="s">
        <x:v>7409</x:v>
      </x:c>
      <x:c r="D106" s="25">
        <x:v>23930</x:v>
      </x:c>
      <x:c r="E106" s="16" t="s">
        <x:v>2216</x:v>
      </x:c>
      <x:c r="F106" s="16" t="s">
        <x:v>2099</x:v>
      </x:c>
      <x:c r="G106" s="30"/>
      <x:c r="H106" s="30"/>
      <x:c r="I106" s="30"/>
      <x:c r="J106" s="30"/>
      <x:c r="K106" s="30"/>
      <x:c r="L106" s="25">
        <x:v>23930</x:v>
      </x:c>
      <x:c r="M106" s="19"/>
      <x:c r="N106" s="25">
        <x:v>23930</x:v>
      </x:c>
      <x:c r="O106" s="19"/>
      <x:c r="P106" s="19"/>
      <x:c r="Q106" s="19"/>
      <x:c r="R106" s="19"/>
      <x:c r="S106" s="19"/>
      <x:c r="T106" s="4"/>
      <x:c r="U106" s="119"/>
    </x:row>
    <x:row r="107" spans="1:21" s="88" customFormat="1" ht="39.950000000000003" customHeight="1">
      <x:c r="A107" s="202" t="s">
        <x:v>30</x:v>
      </x:c>
      <x:c r="B107" s="200"/>
      <x:c r="C107" s="201"/>
      <x:c r="D107" s="96"/>
      <x:c r="E107" s="97"/>
      <x:c r="F107" s="97"/>
      <x:c r="G107" s="96"/>
      <x:c r="H107" s="96"/>
      <x:c r="I107" s="96"/>
      <x:c r="J107" s="96"/>
      <x:c r="K107" s="96"/>
      <x:c r="L107" s="96"/>
      <x:c r="M107" s="96"/>
      <x:c r="N107" s="96"/>
      <x:c r="O107" s="96"/>
      <x:c r="P107" s="96"/>
      <x:c r="Q107" s="122"/>
      <x:c r="R107" s="96"/>
      <x:c r="S107" s="96"/>
      <x:c r="T107" s="174"/>
      <x:c r="U107" s="118"/>
    </x:row>
    <x:row r="108" spans="1:21" s="54" customFormat="1" ht="39.950000000000003" customHeight="1">
      <x:c r="A108" s="57"/>
      <x:c r="B108" s="49" t="s">
        <x:v>2593</x:v>
      </x:c>
      <x:c r="C108" s="4" t="s">
        <x:v>6214</x:v>
      </x:c>
      <x:c r="D108" s="5"/>
      <x:c r="E108" s="30"/>
      <x:c r="F108" s="22" t="s">
        <x:v>191</x:v>
      </x:c>
      <x:c r="G108" s="170"/>
      <x:c r="H108" s="30"/>
      <x:c r="I108" s="30"/>
      <x:c r="J108" s="30"/>
      <x:c r="K108" s="20"/>
      <x:c r="L108" s="20"/>
      <x:c r="M108" s="20"/>
      <x:c r="N108" s="20"/>
      <x:c r="O108" s="20"/>
      <x:c r="P108" s="20"/>
      <x:c r="Q108" s="20"/>
      <x:c r="R108" s="20"/>
      <x:c r="S108" s="20"/>
      <x:c r="T108" s="4"/>
      <x:c r="U108" s="57" t="s">
        <x:v>36</x:v>
      </x:c>
    </x:row>
    <x:row r="109" spans="1:21" s="54" customFormat="1" ht="39.950000000000003" customHeight="1">
      <x:c r="A109" s="57"/>
      <x:c r="B109" s="171" t="s">
        <x:v>3005</x:v>
      </x:c>
      <x:c r="C109" s="4" t="s">
        <x:v>1771</x:v>
      </x:c>
      <x:c r="D109" s="24"/>
      <x:c r="E109" s="30"/>
      <x:c r="F109" s="209" t="s">
        <x:v>1798</x:v>
      </x:c>
      <x:c r="G109" s="30"/>
      <x:c r="H109" s="30"/>
      <x:c r="I109" s="30"/>
      <x:c r="J109" s="30"/>
      <x:c r="K109" s="20"/>
      <x:c r="L109" s="20"/>
      <x:c r="M109" s="20"/>
      <x:c r="N109" s="20"/>
      <x:c r="O109" s="20"/>
      <x:c r="P109" s="20"/>
      <x:c r="Q109" s="20"/>
      <x:c r="R109" s="20"/>
      <x:c r="S109" s="20"/>
      <x:c r="T109" s="4" t="s">
        <x:v>6153</x:v>
      </x:c>
      <x:c r="U109" s="175" t="s">
        <x:v>24</x:v>
      </x:c>
    </x:row>
    <x:row r="110" spans="1:21" s="54" customFormat="1" ht="39.950000000000003" customHeight="1">
      <x:c r="A110" s="57"/>
      <x:c r="B110" s="49" t="s">
        <x:v>3265</x:v>
      </x:c>
      <x:c r="C110" s="4" t="s">
        <x:v>2722</x:v>
      </x:c>
      <x:c r="D110" s="5"/>
      <x:c r="E110" s="30"/>
      <x:c r="F110" s="30" t="s">
        <x:v>3214</x:v>
      </x:c>
      <x:c r="G110" s="30"/>
      <x:c r="H110" s="30"/>
      <x:c r="I110" s="30"/>
      <x:c r="J110" s="30"/>
      <x:c r="K110" s="20"/>
      <x:c r="L110" s="20"/>
      <x:c r="M110" s="20"/>
      <x:c r="N110" s="20"/>
      <x:c r="O110" s="20"/>
      <x:c r="P110" s="20"/>
      <x:c r="Q110" s="20"/>
      <x:c r="R110" s="20"/>
      <x:c r="S110" s="20"/>
      <x:c r="T110" s="4"/>
      <x:c r="U110" s="57" t="s">
        <x:v>36</x:v>
      </x:c>
    </x:row>
    <x:row r="111" spans="1:21" s="88" customFormat="1" ht="39.950000000000003" customHeight="1">
      <x:c r="A111" s="202" t="s">
        <x:v>38</x:v>
      </x:c>
      <x:c r="B111" s="200"/>
      <x:c r="C111" s="201"/>
      <x:c r="D111" s="96"/>
      <x:c r="E111" s="97"/>
      <x:c r="F111" s="97"/>
      <x:c r="G111" s="96"/>
      <x:c r="H111" s="96"/>
      <x:c r="I111" s="96"/>
      <x:c r="J111" s="96"/>
      <x:c r="K111" s="96"/>
      <x:c r="L111" s="96"/>
      <x:c r="M111" s="96"/>
      <x:c r="N111" s="96"/>
      <x:c r="O111" s="96"/>
      <x:c r="P111" s="96"/>
      <x:c r="Q111" s="122"/>
      <x:c r="R111" s="96"/>
      <x:c r="S111" s="96"/>
      <x:c r="T111" s="174"/>
      <x:c r="U111" s="118"/>
    </x:row>
    <x:row r="112" spans="1:254" s="75" customFormat="1" ht="78" customHeight="1">
      <x:c r="A112" s="57"/>
      <x:c r="B112" s="49" t="s">
        <x:v>1428</x:v>
      </x:c>
      <x:c r="C112" s="28" t="s">
        <x:v>3243</x:v>
      </x:c>
      <x:c r="D112" s="5" t="str">
        <x:f>IF(SUM(K112:M112)=SUM(P112:Q112),SUM(K112:M112),"오답")</x:f>
        <x:v>오답</x:v>
      </x:c>
      <x:c r="E112" s="30" t="s">
        <x:v>7342</x:v>
      </x:c>
      <x:c r="F112" s="33"/>
      <x:c r="G112" s="33"/>
      <x:c r="H112" s="33"/>
      <x:c r="I112" s="33"/>
      <x:c r="J112" s="30" t="s">
        <x:v>3305</x:v>
      </x:c>
      <x:c r="K112" s="30"/>
      <x:c r="L112" s="20">
        <x:v>16200</x:v>
      </x:c>
      <x:c r="M112" s="20"/>
      <x:c r="N112" s="20">
        <x:v>16200</x:v>
      </x:c>
      <x:c r="O112" s="20"/>
      <x:c r="P112" s="20"/>
      <x:c r="Q112" s="20"/>
      <x:c r="R112" s="20"/>
      <x:c r="S112" s="20"/>
      <x:c r="T112" s="4" t="s">
        <x:v>4986</x:v>
      </x:c>
      <x:c r="U112" s="57" t="s">
        <x:v>36</x:v>
      </x:c>
      <x:c r="V112" s="54"/>
      <x:c r="W112" s="54"/>
      <x:c r="X112" s="54"/>
      <x:c r="Y112" s="54"/>
      <x:c r="Z112" s="54"/>
      <x:c r="AA112" s="54"/>
      <x:c r="AB112" s="54"/>
      <x:c r="AC112" s="54"/>
      <x:c r="AD112" s="54"/>
      <x:c r="AE112" s="54"/>
      <x:c r="AF112" s="54"/>
      <x:c r="AG112" s="54"/>
      <x:c r="AH112" s="54"/>
      <x:c r="AI112" s="54"/>
      <x:c r="AJ112" s="54"/>
      <x:c r="AK112" s="54"/>
      <x:c r="AL112" s="54"/>
      <x:c r="AM112" s="54"/>
      <x:c r="AN112" s="54"/>
      <x:c r="AO112" s="54"/>
      <x:c r="AP112" s="54"/>
      <x:c r="AQ112" s="54"/>
      <x:c r="AR112" s="54"/>
      <x:c r="AS112" s="54"/>
      <x:c r="AT112" s="54"/>
      <x:c r="AU112" s="54"/>
      <x:c r="AV112" s="54"/>
      <x:c r="AW112" s="54"/>
      <x:c r="AX112" s="54"/>
      <x:c r="AY112" s="54"/>
      <x:c r="AZ112" s="54"/>
      <x:c r="BA112" s="54"/>
      <x:c r="BB112" s="54"/>
      <x:c r="BC112" s="54"/>
      <x:c r="BD112" s="54"/>
      <x:c r="BE112" s="54"/>
      <x:c r="BF112" s="54"/>
      <x:c r="BG112" s="54"/>
      <x:c r="BH112" s="54"/>
      <x:c r="BI112" s="54"/>
      <x:c r="BJ112" s="54"/>
      <x:c r="BK112" s="54"/>
      <x:c r="BL112" s="54"/>
      <x:c r="BM112" s="54"/>
      <x:c r="BN112" s="54"/>
      <x:c r="BO112" s="54"/>
      <x:c r="BP112" s="54"/>
      <x:c r="BQ112" s="54"/>
      <x:c r="BR112" s="54"/>
      <x:c r="BS112" s="54"/>
      <x:c r="BT112" s="54"/>
      <x:c r="BU112" s="54"/>
      <x:c r="BV112" s="54"/>
      <x:c r="BW112" s="54"/>
      <x:c r="BX112" s="54"/>
      <x:c r="BY112" s="54"/>
      <x:c r="BZ112" s="54"/>
      <x:c r="CA112" s="54"/>
      <x:c r="CB112" s="54"/>
      <x:c r="CC112" s="54"/>
      <x:c r="CD112" s="54"/>
      <x:c r="CE112" s="54"/>
      <x:c r="CF112" s="54"/>
      <x:c r="CG112" s="54"/>
      <x:c r="CH112" s="54"/>
      <x:c r="CI112" s="54"/>
      <x:c r="CJ112" s="54"/>
      <x:c r="CK112" s="54"/>
      <x:c r="CL112" s="54"/>
      <x:c r="CM112" s="54"/>
      <x:c r="CN112" s="54"/>
      <x:c r="CO112" s="54"/>
      <x:c r="CP112" s="54"/>
      <x:c r="CQ112" s="54"/>
      <x:c r="CR112" s="54"/>
      <x:c r="CS112" s="54"/>
      <x:c r="CT112" s="54"/>
      <x:c r="CU112" s="54"/>
      <x:c r="CV112" s="54"/>
      <x:c r="CW112" s="54"/>
      <x:c r="CX112" s="54"/>
      <x:c r="CY112" s="54"/>
      <x:c r="CZ112" s="54"/>
      <x:c r="DA112" s="54"/>
      <x:c r="DB112" s="54"/>
      <x:c r="DC112" s="54"/>
      <x:c r="DD112" s="54"/>
      <x:c r="DE112" s="54"/>
      <x:c r="DF112" s="54"/>
      <x:c r="DG112" s="54"/>
      <x:c r="DH112" s="54"/>
      <x:c r="DI112" s="54"/>
      <x:c r="DJ112" s="54"/>
      <x:c r="DK112" s="54"/>
      <x:c r="DL112" s="54"/>
      <x:c r="DM112" s="54"/>
      <x:c r="DN112" s="54"/>
      <x:c r="DO112" s="54"/>
      <x:c r="DP112" s="54"/>
      <x:c r="DQ112" s="54"/>
      <x:c r="DR112" s="54"/>
      <x:c r="DS112" s="54"/>
      <x:c r="DT112" s="54"/>
      <x:c r="DU112" s="54"/>
      <x:c r="DV112" s="54"/>
      <x:c r="DW112" s="54"/>
      <x:c r="DX112" s="54"/>
      <x:c r="DY112" s="54"/>
      <x:c r="DZ112" s="54"/>
      <x:c r="EA112" s="54"/>
      <x:c r="EB112" s="54"/>
      <x:c r="EC112" s="54"/>
      <x:c r="ED112" s="54"/>
      <x:c r="EE112" s="54"/>
      <x:c r="EF112" s="54"/>
      <x:c r="EG112" s="54"/>
      <x:c r="EH112" s="54"/>
      <x:c r="EI112" s="54"/>
      <x:c r="EJ112" s="54"/>
      <x:c r="EK112" s="54"/>
      <x:c r="EL112" s="54"/>
      <x:c r="EM112" s="54"/>
      <x:c r="EN112" s="54"/>
      <x:c r="EO112" s="54"/>
      <x:c r="EP112" s="54"/>
      <x:c r="EQ112" s="54"/>
      <x:c r="ER112" s="54"/>
      <x:c r="ES112" s="54"/>
      <x:c r="ET112" s="54"/>
      <x:c r="EU112" s="54"/>
      <x:c r="EV112" s="54"/>
      <x:c r="EW112" s="54"/>
      <x:c r="EX112" s="54"/>
      <x:c r="EY112" s="54"/>
      <x:c r="EZ112" s="54"/>
      <x:c r="FA112" s="54"/>
      <x:c r="FB112" s="54"/>
      <x:c r="FC112" s="54"/>
      <x:c r="FD112" s="54"/>
      <x:c r="FE112" s="54"/>
      <x:c r="FF112" s="54"/>
      <x:c r="FG112" s="54"/>
      <x:c r="FH112" s="54"/>
      <x:c r="FI112" s="54"/>
      <x:c r="FJ112" s="54"/>
      <x:c r="FK112" s="54"/>
      <x:c r="FL112" s="54"/>
      <x:c r="FM112" s="54"/>
      <x:c r="FN112" s="54"/>
      <x:c r="FO112" s="54"/>
      <x:c r="FP112" s="54"/>
      <x:c r="FQ112" s="54"/>
      <x:c r="FR112" s="54"/>
      <x:c r="FS112" s="54"/>
      <x:c r="FT112" s="54"/>
      <x:c r="FU112" s="54"/>
      <x:c r="FV112" s="54"/>
      <x:c r="FW112" s="54"/>
      <x:c r="FX112" s="54"/>
      <x:c r="FY112" s="54"/>
      <x:c r="FZ112" s="54"/>
      <x:c r="GA112" s="54"/>
      <x:c r="GB112" s="54"/>
      <x:c r="GC112" s="54"/>
      <x:c r="GD112" s="54"/>
      <x:c r="GE112" s="54"/>
      <x:c r="GF112" s="54"/>
      <x:c r="GG112" s="54"/>
      <x:c r="GH112" s="54"/>
      <x:c r="GI112" s="54"/>
      <x:c r="GJ112" s="54"/>
      <x:c r="GK112" s="54"/>
      <x:c r="GL112" s="54"/>
      <x:c r="GM112" s="54"/>
      <x:c r="GN112" s="54"/>
      <x:c r="GO112" s="54"/>
      <x:c r="GP112" s="54"/>
      <x:c r="GQ112" s="54"/>
      <x:c r="GR112" s="54"/>
      <x:c r="GS112" s="54"/>
      <x:c r="GT112" s="54"/>
      <x:c r="GU112" s="54"/>
      <x:c r="GV112" s="54"/>
      <x:c r="GW112" s="54"/>
      <x:c r="GX112" s="54"/>
      <x:c r="GY112" s="54"/>
      <x:c r="GZ112" s="54"/>
      <x:c r="HA112" s="54"/>
      <x:c r="HB112" s="54"/>
      <x:c r="HC112" s="54"/>
      <x:c r="HD112" s="54"/>
      <x:c r="HE112" s="54"/>
      <x:c r="HF112" s="54"/>
      <x:c r="HG112" s="54"/>
      <x:c r="HH112" s="54"/>
      <x:c r="HI112" s="54"/>
      <x:c r="HJ112" s="54"/>
      <x:c r="HK112" s="54"/>
      <x:c r="HL112" s="54"/>
      <x:c r="HM112" s="54"/>
      <x:c r="HN112" s="54"/>
      <x:c r="HO112" s="54"/>
      <x:c r="HP112" s="54"/>
      <x:c r="HQ112" s="54"/>
      <x:c r="HR112" s="54"/>
      <x:c r="HS112" s="54"/>
      <x:c r="HT112" s="54"/>
      <x:c r="HU112" s="54"/>
      <x:c r="HV112" s="54"/>
      <x:c r="HW112" s="54"/>
      <x:c r="HX112" s="54"/>
      <x:c r="HY112" s="54"/>
      <x:c r="HZ112" s="54"/>
      <x:c r="IA112" s="54"/>
      <x:c r="IB112" s="54"/>
      <x:c r="IC112" s="54"/>
      <x:c r="ID112" s="54"/>
      <x:c r="IE112" s="54"/>
      <x:c r="IF112" s="54"/>
      <x:c r="IG112" s="54"/>
      <x:c r="IH112" s="54"/>
      <x:c r="II112" s="54"/>
      <x:c r="IJ112" s="54"/>
      <x:c r="IK112" s="54"/>
      <x:c r="IL112" s="54"/>
      <x:c r="IM112" s="54"/>
      <x:c r="IN112" s="54"/>
      <x:c r="IO112" s="54"/>
      <x:c r="IP112" s="54"/>
      <x:c r="IQ112" s="54"/>
      <x:c r="IR112" s="54"/>
      <x:c r="IS112" s="54"/>
      <x:c r="IT112" s="54"/>
    </x:row>
    <x:row r="113" spans="1:254" s="75" customFormat="1" ht="71.25" customHeight="1">
      <x:c r="A113" s="57"/>
      <x:c r="B113" s="49" t="s">
        <x:v>2969</x:v>
      </x:c>
      <x:c r="C113" s="4" t="s">
        <x:v>1774</x:v>
      </x:c>
      <x:c r="D113" s="5" t="str">
        <x:f>IF(SUM(K113:M113)=SUM(P113:Q113),SUM(K113:M113),"오답")</x:f>
        <x:v>오답</x:v>
      </x:c>
      <x:c r="E113" s="30" t="s">
        <x:v>1325</x:v>
      </x:c>
      <x:c r="F113" s="30" t="s">
        <x:v>7526</x:v>
      </x:c>
      <x:c r="G113" s="30"/>
      <x:c r="H113" s="30"/>
      <x:c r="I113" s="30"/>
      <x:c r="J113" s="30" t="s">
        <x:v>3213</x:v>
      </x:c>
      <x:c r="K113" s="30"/>
      <x:c r="L113" s="20">
        <x:v>83136</x:v>
      </x:c>
      <x:c r="M113" s="20">
        <x:v>213260</x:v>
      </x:c>
      <x:c r="N113" s="20">
        <x:v>17067</x:v>
      </x:c>
      <x:c r="O113" s="20">
        <x:v>279329</x:v>
      </x:c>
      <x:c r="P113" s="20">
        <x:v>279329</x:v>
      </x:c>
      <x:c r="Q113" s="20"/>
      <x:c r="R113" s="20"/>
      <x:c r="S113" s="20"/>
      <x:c r="T113" s="4" t="s">
        <x:v>5170</x:v>
      </x:c>
      <x:c r="U113" s="57" t="s">
        <x:v>36</x:v>
      </x:c>
      <x:c r="V113" s="54"/>
      <x:c r="W113" s="54"/>
      <x:c r="X113" s="54"/>
      <x:c r="Y113" s="54"/>
      <x:c r="Z113" s="54"/>
      <x:c r="AA113" s="54"/>
      <x:c r="AB113" s="54"/>
      <x:c r="AC113" s="54"/>
      <x:c r="AD113" s="54"/>
      <x:c r="AE113" s="54"/>
      <x:c r="AF113" s="54"/>
      <x:c r="AG113" s="54"/>
      <x:c r="AH113" s="54"/>
      <x:c r="AI113" s="54"/>
      <x:c r="AJ113" s="54"/>
      <x:c r="AK113" s="54"/>
      <x:c r="AL113" s="54"/>
      <x:c r="AM113" s="54"/>
      <x:c r="AN113" s="54"/>
      <x:c r="AO113" s="54"/>
      <x:c r="AP113" s="54"/>
      <x:c r="AQ113" s="54"/>
      <x:c r="AR113" s="54"/>
      <x:c r="AS113" s="54"/>
      <x:c r="AT113" s="54"/>
      <x:c r="AU113" s="54"/>
      <x:c r="AV113" s="54"/>
      <x:c r="AW113" s="54"/>
      <x:c r="AX113" s="54"/>
      <x:c r="AY113" s="54"/>
      <x:c r="AZ113" s="54"/>
      <x:c r="BA113" s="54"/>
      <x:c r="BB113" s="54"/>
      <x:c r="BC113" s="54"/>
      <x:c r="BD113" s="54"/>
      <x:c r="BE113" s="54"/>
      <x:c r="BF113" s="54"/>
      <x:c r="BG113" s="54"/>
      <x:c r="BH113" s="54"/>
      <x:c r="BI113" s="54"/>
      <x:c r="BJ113" s="54"/>
      <x:c r="BK113" s="54"/>
      <x:c r="BL113" s="54"/>
      <x:c r="BM113" s="54"/>
      <x:c r="BN113" s="54"/>
      <x:c r="BO113" s="54"/>
      <x:c r="BP113" s="54"/>
      <x:c r="BQ113" s="54"/>
      <x:c r="BR113" s="54"/>
      <x:c r="BS113" s="54"/>
      <x:c r="BT113" s="54"/>
      <x:c r="BU113" s="54"/>
      <x:c r="BV113" s="54"/>
      <x:c r="BW113" s="54"/>
      <x:c r="BX113" s="54"/>
      <x:c r="BY113" s="54"/>
      <x:c r="BZ113" s="54"/>
      <x:c r="CA113" s="54"/>
      <x:c r="CB113" s="54"/>
      <x:c r="CC113" s="54"/>
      <x:c r="CD113" s="54"/>
      <x:c r="CE113" s="54"/>
      <x:c r="CF113" s="54"/>
      <x:c r="CG113" s="54"/>
      <x:c r="CH113" s="54"/>
      <x:c r="CI113" s="54"/>
      <x:c r="CJ113" s="54"/>
      <x:c r="CK113" s="54"/>
      <x:c r="CL113" s="54"/>
      <x:c r="CM113" s="54"/>
      <x:c r="CN113" s="54"/>
      <x:c r="CO113" s="54"/>
      <x:c r="CP113" s="54"/>
      <x:c r="CQ113" s="54"/>
      <x:c r="CR113" s="54"/>
      <x:c r="CS113" s="54"/>
      <x:c r="CT113" s="54"/>
      <x:c r="CU113" s="54"/>
      <x:c r="CV113" s="54"/>
      <x:c r="CW113" s="54"/>
      <x:c r="CX113" s="54"/>
      <x:c r="CY113" s="54"/>
      <x:c r="CZ113" s="54"/>
      <x:c r="DA113" s="54"/>
      <x:c r="DB113" s="54"/>
      <x:c r="DC113" s="54"/>
      <x:c r="DD113" s="54"/>
      <x:c r="DE113" s="54"/>
      <x:c r="DF113" s="54"/>
      <x:c r="DG113" s="54"/>
      <x:c r="DH113" s="54"/>
      <x:c r="DI113" s="54"/>
      <x:c r="DJ113" s="54"/>
      <x:c r="DK113" s="54"/>
      <x:c r="DL113" s="54"/>
      <x:c r="DM113" s="54"/>
      <x:c r="DN113" s="54"/>
      <x:c r="DO113" s="54"/>
      <x:c r="DP113" s="54"/>
      <x:c r="DQ113" s="54"/>
      <x:c r="DR113" s="54"/>
      <x:c r="DS113" s="54"/>
      <x:c r="DT113" s="54"/>
      <x:c r="DU113" s="54"/>
      <x:c r="DV113" s="54"/>
      <x:c r="DW113" s="54"/>
      <x:c r="DX113" s="54"/>
      <x:c r="DY113" s="54"/>
      <x:c r="DZ113" s="54"/>
      <x:c r="EA113" s="54"/>
      <x:c r="EB113" s="54"/>
      <x:c r="EC113" s="54"/>
      <x:c r="ED113" s="54"/>
      <x:c r="EE113" s="54"/>
      <x:c r="EF113" s="54"/>
      <x:c r="EG113" s="54"/>
      <x:c r="EH113" s="54"/>
      <x:c r="EI113" s="54"/>
      <x:c r="EJ113" s="54"/>
      <x:c r="EK113" s="54"/>
      <x:c r="EL113" s="54"/>
      <x:c r="EM113" s="54"/>
      <x:c r="EN113" s="54"/>
      <x:c r="EO113" s="54"/>
      <x:c r="EP113" s="54"/>
      <x:c r="EQ113" s="54"/>
      <x:c r="ER113" s="54"/>
      <x:c r="ES113" s="54"/>
      <x:c r="ET113" s="54"/>
      <x:c r="EU113" s="54"/>
      <x:c r="EV113" s="54"/>
      <x:c r="EW113" s="54"/>
      <x:c r="EX113" s="54"/>
      <x:c r="EY113" s="54"/>
      <x:c r="EZ113" s="54"/>
      <x:c r="FA113" s="54"/>
      <x:c r="FB113" s="54"/>
      <x:c r="FC113" s="54"/>
      <x:c r="FD113" s="54"/>
      <x:c r="FE113" s="54"/>
      <x:c r="FF113" s="54"/>
      <x:c r="FG113" s="54"/>
      <x:c r="FH113" s="54"/>
      <x:c r="FI113" s="54"/>
      <x:c r="FJ113" s="54"/>
      <x:c r="FK113" s="54"/>
      <x:c r="FL113" s="54"/>
      <x:c r="FM113" s="54"/>
      <x:c r="FN113" s="54"/>
      <x:c r="FO113" s="54"/>
      <x:c r="FP113" s="54"/>
      <x:c r="FQ113" s="54"/>
      <x:c r="FR113" s="54"/>
      <x:c r="FS113" s="54"/>
      <x:c r="FT113" s="54"/>
      <x:c r="FU113" s="54"/>
      <x:c r="FV113" s="54"/>
      <x:c r="FW113" s="54"/>
      <x:c r="FX113" s="54"/>
      <x:c r="FY113" s="54"/>
      <x:c r="FZ113" s="54"/>
      <x:c r="GA113" s="54"/>
      <x:c r="GB113" s="54"/>
      <x:c r="GC113" s="54"/>
      <x:c r="GD113" s="54"/>
      <x:c r="GE113" s="54"/>
      <x:c r="GF113" s="54"/>
      <x:c r="GG113" s="54"/>
      <x:c r="GH113" s="54"/>
      <x:c r="GI113" s="54"/>
      <x:c r="GJ113" s="54"/>
      <x:c r="GK113" s="54"/>
      <x:c r="GL113" s="54"/>
      <x:c r="GM113" s="54"/>
      <x:c r="GN113" s="54"/>
      <x:c r="GO113" s="54"/>
      <x:c r="GP113" s="54"/>
      <x:c r="GQ113" s="54"/>
      <x:c r="GR113" s="54"/>
      <x:c r="GS113" s="54"/>
      <x:c r="GT113" s="54"/>
      <x:c r="GU113" s="54"/>
      <x:c r="GV113" s="54"/>
      <x:c r="GW113" s="54"/>
      <x:c r="GX113" s="54"/>
      <x:c r="GY113" s="54"/>
      <x:c r="GZ113" s="54"/>
      <x:c r="HA113" s="54"/>
      <x:c r="HB113" s="54"/>
      <x:c r="HC113" s="54"/>
      <x:c r="HD113" s="54"/>
      <x:c r="HE113" s="54"/>
      <x:c r="HF113" s="54"/>
      <x:c r="HG113" s="54"/>
      <x:c r="HH113" s="54"/>
      <x:c r="HI113" s="54"/>
      <x:c r="HJ113" s="54"/>
      <x:c r="HK113" s="54"/>
      <x:c r="HL113" s="54"/>
      <x:c r="HM113" s="54"/>
      <x:c r="HN113" s="54"/>
      <x:c r="HO113" s="54"/>
      <x:c r="HP113" s="54"/>
      <x:c r="HQ113" s="54"/>
      <x:c r="HR113" s="54"/>
      <x:c r="HS113" s="54"/>
      <x:c r="HT113" s="54"/>
      <x:c r="HU113" s="54"/>
      <x:c r="HV113" s="54"/>
      <x:c r="HW113" s="54"/>
      <x:c r="HX113" s="54"/>
      <x:c r="HY113" s="54"/>
      <x:c r="HZ113" s="54"/>
      <x:c r="IA113" s="54"/>
      <x:c r="IB113" s="54"/>
      <x:c r="IC113" s="54"/>
      <x:c r="ID113" s="54"/>
      <x:c r="IE113" s="54"/>
      <x:c r="IF113" s="54"/>
      <x:c r="IG113" s="54"/>
      <x:c r="IH113" s="54"/>
      <x:c r="II113" s="54"/>
      <x:c r="IJ113" s="54"/>
      <x:c r="IK113" s="54"/>
      <x:c r="IL113" s="54"/>
      <x:c r="IM113" s="54"/>
      <x:c r="IN113" s="54"/>
      <x:c r="IO113" s="54"/>
      <x:c r="IP113" s="54"/>
      <x:c r="IQ113" s="54"/>
      <x:c r="IR113" s="54"/>
      <x:c r="IS113" s="54"/>
      <x:c r="IT113" s="54"/>
    </x:row>
    <x:row r="114" spans="1:254" s="75" customFormat="1" ht="71.25" customHeight="1">
      <x:c r="A114" s="57"/>
      <x:c r="B114" s="49" t="s">
        <x:v>1770</x:v>
      </x:c>
      <x:c r="C114" s="28" t="s">
        <x:v>1768</x:v>
      </x:c>
      <x:c r="D114" s="5" t="str">
        <x:f>IF(SUM(K114:M114)=SUM(P114:Q114),SUM(K114:M114),"오답")</x:f>
        <x:v>오답</x:v>
      </x:c>
      <x:c r="E114" s="30" t="s">
        <x:v>2233</x:v>
      </x:c>
      <x:c r="F114" s="30" t="s">
        <x:v>1782</x:v>
      </x:c>
      <x:c r="G114" s="30"/>
      <x:c r="H114" s="30"/>
      <x:c r="I114" s="30"/>
      <x:c r="J114" s="30" t="s">
        <x:v>7534</x:v>
      </x:c>
      <x:c r="K114" s="30"/>
      <x:c r="L114" s="20">
        <x:v>37322</x:v>
      </x:c>
      <x:c r="M114" s="20">
        <x:v>40018</x:v>
      </x:c>
      <x:c r="N114" s="20">
        <x:v>25500</x:v>
      </x:c>
      <x:c r="O114" s="20">
        <x:v>51840</x:v>
      </x:c>
      <x:c r="P114" s="20"/>
      <x:c r="Q114" s="20">
        <x:v>51840</x:v>
      </x:c>
      <x:c r="R114" s="20"/>
      <x:c r="S114" s="20"/>
      <x:c r="T114" s="4" t="s">
        <x:v>144</x:v>
      </x:c>
      <x:c r="U114" s="57" t="s">
        <x:v>36</x:v>
      </x:c>
      <x:c r="V114" s="54"/>
      <x:c r="W114" s="54"/>
      <x:c r="X114" s="54"/>
      <x:c r="Y114" s="54"/>
      <x:c r="Z114" s="54"/>
      <x:c r="AA114" s="54"/>
      <x:c r="AB114" s="54"/>
      <x:c r="AC114" s="54"/>
      <x:c r="AD114" s="54"/>
      <x:c r="AE114" s="54"/>
      <x:c r="AF114" s="54"/>
      <x:c r="AG114" s="54"/>
      <x:c r="AH114" s="54"/>
      <x:c r="AI114" s="54"/>
      <x:c r="AJ114" s="54"/>
      <x:c r="AK114" s="54"/>
      <x:c r="AL114" s="54"/>
      <x:c r="AM114" s="54"/>
      <x:c r="AN114" s="54"/>
      <x:c r="AO114" s="54"/>
      <x:c r="AP114" s="54"/>
      <x:c r="AQ114" s="54"/>
      <x:c r="AR114" s="54"/>
      <x:c r="AS114" s="54"/>
      <x:c r="AT114" s="54"/>
      <x:c r="AU114" s="54"/>
      <x:c r="AV114" s="54"/>
      <x:c r="AW114" s="54"/>
      <x:c r="AX114" s="54"/>
      <x:c r="AY114" s="54"/>
      <x:c r="AZ114" s="54"/>
      <x:c r="BA114" s="54"/>
      <x:c r="BB114" s="54"/>
      <x:c r="BC114" s="54"/>
      <x:c r="BD114" s="54"/>
      <x:c r="BE114" s="54"/>
      <x:c r="BF114" s="54"/>
      <x:c r="BG114" s="54"/>
      <x:c r="BH114" s="54"/>
      <x:c r="BI114" s="54"/>
      <x:c r="BJ114" s="54"/>
      <x:c r="BK114" s="54"/>
      <x:c r="BL114" s="54"/>
      <x:c r="BM114" s="54"/>
      <x:c r="BN114" s="54"/>
      <x:c r="BO114" s="54"/>
      <x:c r="BP114" s="54"/>
      <x:c r="BQ114" s="54"/>
      <x:c r="BR114" s="54"/>
      <x:c r="BS114" s="54"/>
      <x:c r="BT114" s="54"/>
      <x:c r="BU114" s="54"/>
      <x:c r="BV114" s="54"/>
      <x:c r="BW114" s="54"/>
      <x:c r="BX114" s="54"/>
      <x:c r="BY114" s="54"/>
      <x:c r="BZ114" s="54"/>
      <x:c r="CA114" s="54"/>
      <x:c r="CB114" s="54"/>
      <x:c r="CC114" s="54"/>
      <x:c r="CD114" s="54"/>
      <x:c r="CE114" s="54"/>
      <x:c r="CF114" s="54"/>
      <x:c r="CG114" s="54"/>
      <x:c r="CH114" s="54"/>
      <x:c r="CI114" s="54"/>
      <x:c r="CJ114" s="54"/>
      <x:c r="CK114" s="54"/>
      <x:c r="CL114" s="54"/>
      <x:c r="CM114" s="54"/>
      <x:c r="CN114" s="54"/>
      <x:c r="CO114" s="54"/>
      <x:c r="CP114" s="54"/>
      <x:c r="CQ114" s="54"/>
      <x:c r="CR114" s="54"/>
      <x:c r="CS114" s="54"/>
      <x:c r="CT114" s="54"/>
      <x:c r="CU114" s="54"/>
      <x:c r="CV114" s="54"/>
      <x:c r="CW114" s="54"/>
      <x:c r="CX114" s="54"/>
      <x:c r="CY114" s="54"/>
      <x:c r="CZ114" s="54"/>
      <x:c r="DA114" s="54"/>
      <x:c r="DB114" s="54"/>
      <x:c r="DC114" s="54"/>
      <x:c r="DD114" s="54"/>
      <x:c r="DE114" s="54"/>
      <x:c r="DF114" s="54"/>
      <x:c r="DG114" s="54"/>
      <x:c r="DH114" s="54"/>
      <x:c r="DI114" s="54"/>
      <x:c r="DJ114" s="54"/>
      <x:c r="DK114" s="54"/>
      <x:c r="DL114" s="54"/>
      <x:c r="DM114" s="54"/>
      <x:c r="DN114" s="54"/>
      <x:c r="DO114" s="54"/>
      <x:c r="DP114" s="54"/>
      <x:c r="DQ114" s="54"/>
      <x:c r="DR114" s="54"/>
      <x:c r="DS114" s="54"/>
      <x:c r="DT114" s="54"/>
      <x:c r="DU114" s="54"/>
      <x:c r="DV114" s="54"/>
      <x:c r="DW114" s="54"/>
      <x:c r="DX114" s="54"/>
      <x:c r="DY114" s="54"/>
      <x:c r="DZ114" s="54"/>
      <x:c r="EA114" s="54"/>
      <x:c r="EB114" s="54"/>
      <x:c r="EC114" s="54"/>
      <x:c r="ED114" s="54"/>
      <x:c r="EE114" s="54"/>
      <x:c r="EF114" s="54"/>
      <x:c r="EG114" s="54"/>
      <x:c r="EH114" s="54"/>
      <x:c r="EI114" s="54"/>
      <x:c r="EJ114" s="54"/>
      <x:c r="EK114" s="54"/>
      <x:c r="EL114" s="54"/>
      <x:c r="EM114" s="54"/>
      <x:c r="EN114" s="54"/>
      <x:c r="EO114" s="54"/>
      <x:c r="EP114" s="54"/>
      <x:c r="EQ114" s="54"/>
      <x:c r="ER114" s="54"/>
      <x:c r="ES114" s="54"/>
      <x:c r="ET114" s="54"/>
      <x:c r="EU114" s="54"/>
      <x:c r="EV114" s="54"/>
      <x:c r="EW114" s="54"/>
      <x:c r="EX114" s="54"/>
      <x:c r="EY114" s="54"/>
      <x:c r="EZ114" s="54"/>
      <x:c r="FA114" s="54"/>
      <x:c r="FB114" s="54"/>
      <x:c r="FC114" s="54"/>
      <x:c r="FD114" s="54"/>
      <x:c r="FE114" s="54"/>
      <x:c r="FF114" s="54"/>
      <x:c r="FG114" s="54"/>
      <x:c r="FH114" s="54"/>
      <x:c r="FI114" s="54"/>
      <x:c r="FJ114" s="54"/>
      <x:c r="FK114" s="54"/>
      <x:c r="FL114" s="54"/>
      <x:c r="FM114" s="54"/>
      <x:c r="FN114" s="54"/>
      <x:c r="FO114" s="54"/>
      <x:c r="FP114" s="54"/>
      <x:c r="FQ114" s="54"/>
      <x:c r="FR114" s="54"/>
      <x:c r="FS114" s="54"/>
      <x:c r="FT114" s="54"/>
      <x:c r="FU114" s="54"/>
      <x:c r="FV114" s="54"/>
      <x:c r="FW114" s="54"/>
      <x:c r="FX114" s="54"/>
      <x:c r="FY114" s="54"/>
      <x:c r="FZ114" s="54"/>
      <x:c r="GA114" s="54"/>
      <x:c r="GB114" s="54"/>
      <x:c r="GC114" s="54"/>
      <x:c r="GD114" s="54"/>
      <x:c r="GE114" s="54"/>
      <x:c r="GF114" s="54"/>
      <x:c r="GG114" s="54"/>
      <x:c r="GH114" s="54"/>
      <x:c r="GI114" s="54"/>
      <x:c r="GJ114" s="54"/>
      <x:c r="GK114" s="54"/>
      <x:c r="GL114" s="54"/>
      <x:c r="GM114" s="54"/>
      <x:c r="GN114" s="54"/>
      <x:c r="GO114" s="54"/>
      <x:c r="GP114" s="54"/>
      <x:c r="GQ114" s="54"/>
      <x:c r="GR114" s="54"/>
      <x:c r="GS114" s="54"/>
      <x:c r="GT114" s="54"/>
      <x:c r="GU114" s="54"/>
      <x:c r="GV114" s="54"/>
      <x:c r="GW114" s="54"/>
      <x:c r="GX114" s="54"/>
      <x:c r="GY114" s="54"/>
      <x:c r="GZ114" s="54"/>
      <x:c r="HA114" s="54"/>
      <x:c r="HB114" s="54"/>
      <x:c r="HC114" s="54"/>
      <x:c r="HD114" s="54"/>
      <x:c r="HE114" s="54"/>
      <x:c r="HF114" s="54"/>
      <x:c r="HG114" s="54"/>
      <x:c r="HH114" s="54"/>
      <x:c r="HI114" s="54"/>
      <x:c r="HJ114" s="54"/>
      <x:c r="HK114" s="54"/>
      <x:c r="HL114" s="54"/>
      <x:c r="HM114" s="54"/>
      <x:c r="HN114" s="54"/>
      <x:c r="HO114" s="54"/>
      <x:c r="HP114" s="54"/>
      <x:c r="HQ114" s="54"/>
      <x:c r="HR114" s="54"/>
      <x:c r="HS114" s="54"/>
      <x:c r="HT114" s="54"/>
      <x:c r="HU114" s="54"/>
      <x:c r="HV114" s="54"/>
      <x:c r="HW114" s="54"/>
      <x:c r="HX114" s="54"/>
      <x:c r="HY114" s="54"/>
      <x:c r="HZ114" s="54"/>
      <x:c r="IA114" s="54"/>
      <x:c r="IB114" s="54"/>
      <x:c r="IC114" s="54"/>
      <x:c r="ID114" s="54"/>
      <x:c r="IE114" s="54"/>
      <x:c r="IF114" s="54"/>
      <x:c r="IG114" s="54"/>
      <x:c r="IH114" s="54"/>
      <x:c r="II114" s="54"/>
      <x:c r="IJ114" s="54"/>
      <x:c r="IK114" s="54"/>
      <x:c r="IL114" s="54"/>
      <x:c r="IM114" s="54"/>
      <x:c r="IN114" s="54"/>
      <x:c r="IO114" s="54"/>
      <x:c r="IP114" s="54"/>
      <x:c r="IQ114" s="54"/>
      <x:c r="IR114" s="54"/>
      <x:c r="IS114" s="54"/>
      <x:c r="IT114" s="54"/>
    </x:row>
    <x:row r="115" spans="1:254" s="75" customFormat="1" ht="71.25" customHeight="1">
      <x:c r="A115" s="57"/>
      <x:c r="B115" s="49" t="s">
        <x:v>3034</x:v>
      </x:c>
      <x:c r="C115" s="28" t="s">
        <x:v>7071</x:v>
      </x:c>
      <x:c r="D115" s="5">
        <x:f t="shared" ref="D115:D123" si="8">IF(SUM(K115:M115)=SUM(P115:Q115),SUM(K115:M115),"오답")</x:f>
        <x:v>80660</x:v>
      </x:c>
      <x:c r="E115" s="30" t="s">
        <x:v>1325</x:v>
      </x:c>
      <x:c r="F115" s="30" t="s">
        <x:v>191</x:v>
      </x:c>
      <x:c r="G115" s="30"/>
      <x:c r="H115" s="30"/>
      <x:c r="I115" s="30"/>
      <x:c r="J115" s="13" t="s">
        <x:v>1778</x:v>
      </x:c>
      <x:c r="K115" s="13"/>
      <x:c r="L115" s="20">
        <x:v>20896</x:v>
      </x:c>
      <x:c r="M115" s="20">
        <x:v>59764</x:v>
      </x:c>
      <x:c r="N115" s="20"/>
      <x:c r="O115" s="20">
        <x:v>80660</x:v>
      </x:c>
      <x:c r="P115" s="20"/>
      <x:c r="Q115" s="20">
        <x:v>80660</x:v>
      </x:c>
      <x:c r="R115" s="20"/>
      <x:c r="S115" s="20"/>
      <x:c r="T115" s="4" t="s">
        <x:v>5862</x:v>
      </x:c>
      <x:c r="U115" s="57" t="s">
        <x:v>36</x:v>
      </x:c>
      <x:c r="V115" s="54"/>
      <x:c r="W115" s="54"/>
      <x:c r="X115" s="54"/>
      <x:c r="Y115" s="54"/>
      <x:c r="Z115" s="54"/>
      <x:c r="AA115" s="54"/>
      <x:c r="AB115" s="54"/>
      <x:c r="AC115" s="54"/>
      <x:c r="AD115" s="54"/>
      <x:c r="AE115" s="54"/>
      <x:c r="AF115" s="54"/>
      <x:c r="AG115" s="54"/>
      <x:c r="AH115" s="54"/>
      <x:c r="AI115" s="54"/>
      <x:c r="AJ115" s="54"/>
      <x:c r="AK115" s="54"/>
      <x:c r="AL115" s="54"/>
      <x:c r="AM115" s="54"/>
      <x:c r="AN115" s="54"/>
      <x:c r="AO115" s="54"/>
      <x:c r="AP115" s="54"/>
      <x:c r="AQ115" s="54"/>
      <x:c r="AR115" s="54"/>
      <x:c r="AS115" s="54"/>
      <x:c r="AT115" s="54"/>
      <x:c r="AU115" s="54"/>
      <x:c r="AV115" s="54"/>
      <x:c r="AW115" s="54"/>
      <x:c r="AX115" s="54"/>
      <x:c r="AY115" s="54"/>
      <x:c r="AZ115" s="54"/>
      <x:c r="BA115" s="54"/>
      <x:c r="BB115" s="54"/>
      <x:c r="BC115" s="54"/>
      <x:c r="BD115" s="54"/>
      <x:c r="BE115" s="54"/>
      <x:c r="BF115" s="54"/>
      <x:c r="BG115" s="54"/>
      <x:c r="BH115" s="54"/>
      <x:c r="BI115" s="54"/>
      <x:c r="BJ115" s="54"/>
      <x:c r="BK115" s="54"/>
      <x:c r="BL115" s="54"/>
      <x:c r="BM115" s="54"/>
      <x:c r="BN115" s="54"/>
      <x:c r="BO115" s="54"/>
      <x:c r="BP115" s="54"/>
      <x:c r="BQ115" s="54"/>
      <x:c r="BR115" s="54"/>
      <x:c r="BS115" s="54"/>
      <x:c r="BT115" s="54"/>
      <x:c r="BU115" s="54"/>
      <x:c r="BV115" s="54"/>
      <x:c r="BW115" s="54"/>
      <x:c r="BX115" s="54"/>
      <x:c r="BY115" s="54"/>
      <x:c r="BZ115" s="54"/>
      <x:c r="CA115" s="54"/>
      <x:c r="CB115" s="54"/>
      <x:c r="CC115" s="54"/>
      <x:c r="CD115" s="54"/>
      <x:c r="CE115" s="54"/>
      <x:c r="CF115" s="54"/>
      <x:c r="CG115" s="54"/>
      <x:c r="CH115" s="54"/>
      <x:c r="CI115" s="54"/>
      <x:c r="CJ115" s="54"/>
      <x:c r="CK115" s="54"/>
      <x:c r="CL115" s="54"/>
      <x:c r="CM115" s="54"/>
      <x:c r="CN115" s="54"/>
      <x:c r="CO115" s="54"/>
      <x:c r="CP115" s="54"/>
      <x:c r="CQ115" s="54"/>
      <x:c r="CR115" s="54"/>
      <x:c r="CS115" s="54"/>
      <x:c r="CT115" s="54"/>
      <x:c r="CU115" s="54"/>
      <x:c r="CV115" s="54"/>
      <x:c r="CW115" s="54"/>
      <x:c r="CX115" s="54"/>
      <x:c r="CY115" s="54"/>
      <x:c r="CZ115" s="54"/>
      <x:c r="DA115" s="54"/>
      <x:c r="DB115" s="54"/>
      <x:c r="DC115" s="54"/>
      <x:c r="DD115" s="54"/>
      <x:c r="DE115" s="54"/>
      <x:c r="DF115" s="54"/>
      <x:c r="DG115" s="54"/>
      <x:c r="DH115" s="54"/>
      <x:c r="DI115" s="54"/>
      <x:c r="DJ115" s="54"/>
      <x:c r="DK115" s="54"/>
      <x:c r="DL115" s="54"/>
      <x:c r="DM115" s="54"/>
      <x:c r="DN115" s="54"/>
      <x:c r="DO115" s="54"/>
      <x:c r="DP115" s="54"/>
      <x:c r="DQ115" s="54"/>
      <x:c r="DR115" s="54"/>
      <x:c r="DS115" s="54"/>
      <x:c r="DT115" s="54"/>
      <x:c r="DU115" s="54"/>
      <x:c r="DV115" s="54"/>
      <x:c r="DW115" s="54"/>
      <x:c r="DX115" s="54"/>
      <x:c r="DY115" s="54"/>
      <x:c r="DZ115" s="54"/>
      <x:c r="EA115" s="54"/>
      <x:c r="EB115" s="54"/>
      <x:c r="EC115" s="54"/>
      <x:c r="ED115" s="54"/>
      <x:c r="EE115" s="54"/>
      <x:c r="EF115" s="54"/>
      <x:c r="EG115" s="54"/>
      <x:c r="EH115" s="54"/>
      <x:c r="EI115" s="54"/>
      <x:c r="EJ115" s="54"/>
      <x:c r="EK115" s="54"/>
      <x:c r="EL115" s="54"/>
      <x:c r="EM115" s="54"/>
      <x:c r="EN115" s="54"/>
      <x:c r="EO115" s="54"/>
      <x:c r="EP115" s="54"/>
      <x:c r="EQ115" s="54"/>
      <x:c r="ER115" s="54"/>
      <x:c r="ES115" s="54"/>
      <x:c r="ET115" s="54"/>
      <x:c r="EU115" s="54"/>
      <x:c r="EV115" s="54"/>
      <x:c r="EW115" s="54"/>
      <x:c r="EX115" s="54"/>
      <x:c r="EY115" s="54"/>
      <x:c r="EZ115" s="54"/>
      <x:c r="FA115" s="54"/>
      <x:c r="FB115" s="54"/>
      <x:c r="FC115" s="54"/>
      <x:c r="FD115" s="54"/>
      <x:c r="FE115" s="54"/>
      <x:c r="FF115" s="54"/>
      <x:c r="FG115" s="54"/>
      <x:c r="FH115" s="54"/>
      <x:c r="FI115" s="54"/>
      <x:c r="FJ115" s="54"/>
      <x:c r="FK115" s="54"/>
      <x:c r="FL115" s="54"/>
      <x:c r="FM115" s="54"/>
      <x:c r="FN115" s="54"/>
      <x:c r="FO115" s="54"/>
      <x:c r="FP115" s="54"/>
      <x:c r="FQ115" s="54"/>
      <x:c r="FR115" s="54"/>
      <x:c r="FS115" s="54"/>
      <x:c r="FT115" s="54"/>
      <x:c r="FU115" s="54"/>
      <x:c r="FV115" s="54"/>
      <x:c r="FW115" s="54"/>
      <x:c r="FX115" s="54"/>
      <x:c r="FY115" s="54"/>
      <x:c r="FZ115" s="54"/>
      <x:c r="GA115" s="54"/>
      <x:c r="GB115" s="54"/>
      <x:c r="GC115" s="54"/>
      <x:c r="GD115" s="54"/>
      <x:c r="GE115" s="54"/>
      <x:c r="GF115" s="54"/>
      <x:c r="GG115" s="54"/>
      <x:c r="GH115" s="54"/>
      <x:c r="GI115" s="54"/>
      <x:c r="GJ115" s="54"/>
      <x:c r="GK115" s="54"/>
      <x:c r="GL115" s="54"/>
      <x:c r="GM115" s="54"/>
      <x:c r="GN115" s="54"/>
      <x:c r="GO115" s="54"/>
      <x:c r="GP115" s="54"/>
      <x:c r="GQ115" s="54"/>
      <x:c r="GR115" s="54"/>
      <x:c r="GS115" s="54"/>
      <x:c r="GT115" s="54"/>
      <x:c r="GU115" s="54"/>
      <x:c r="GV115" s="54"/>
      <x:c r="GW115" s="54"/>
      <x:c r="GX115" s="54"/>
      <x:c r="GY115" s="54"/>
      <x:c r="GZ115" s="54"/>
      <x:c r="HA115" s="54"/>
      <x:c r="HB115" s="54"/>
      <x:c r="HC115" s="54"/>
      <x:c r="HD115" s="54"/>
      <x:c r="HE115" s="54"/>
      <x:c r="HF115" s="54"/>
      <x:c r="HG115" s="54"/>
      <x:c r="HH115" s="54"/>
      <x:c r="HI115" s="54"/>
      <x:c r="HJ115" s="54"/>
      <x:c r="HK115" s="54"/>
      <x:c r="HL115" s="54"/>
      <x:c r="HM115" s="54"/>
      <x:c r="HN115" s="54"/>
      <x:c r="HO115" s="54"/>
      <x:c r="HP115" s="54"/>
      <x:c r="HQ115" s="54"/>
      <x:c r="HR115" s="54"/>
      <x:c r="HS115" s="54"/>
      <x:c r="HT115" s="54"/>
      <x:c r="HU115" s="54"/>
      <x:c r="HV115" s="54"/>
      <x:c r="HW115" s="54"/>
      <x:c r="HX115" s="54"/>
      <x:c r="HY115" s="54"/>
      <x:c r="HZ115" s="54"/>
      <x:c r="IA115" s="54"/>
      <x:c r="IB115" s="54"/>
      <x:c r="IC115" s="54"/>
      <x:c r="ID115" s="54"/>
      <x:c r="IE115" s="54"/>
      <x:c r="IF115" s="54"/>
      <x:c r="IG115" s="54"/>
      <x:c r="IH115" s="54"/>
      <x:c r="II115" s="54"/>
      <x:c r="IJ115" s="54"/>
      <x:c r="IK115" s="54"/>
      <x:c r="IL115" s="54"/>
      <x:c r="IM115" s="54"/>
      <x:c r="IN115" s="54"/>
      <x:c r="IO115" s="54"/>
      <x:c r="IP115" s="54"/>
      <x:c r="IQ115" s="54"/>
      <x:c r="IR115" s="54"/>
      <x:c r="IS115" s="54"/>
      <x:c r="IT115" s="54"/>
    </x:row>
    <x:row r="116" spans="1:254" s="75" customFormat="1" ht="71.25" customHeight="1">
      <x:c r="A116" s="57"/>
      <x:c r="B116" s="49" t="s">
        <x:v>1467</x:v>
      </x:c>
      <x:c r="C116" s="28" t="s">
        <x:v>7536</x:v>
      </x:c>
      <x:c r="D116" s="5">
        <x:f t="shared" si="8"/>
        <x:v>81339</x:v>
      </x:c>
      <x:c r="E116" s="30" t="s">
        <x:v>125</x:v>
      </x:c>
      <x:c r="F116" s="30" t="s">
        <x:v>191</x:v>
      </x:c>
      <x:c r="G116" s="30"/>
      <x:c r="H116" s="30"/>
      <x:c r="I116" s="30"/>
      <x:c r="J116" s="13" t="s">
        <x:v>3230</x:v>
      </x:c>
      <x:c r="K116" s="13"/>
      <x:c r="L116" s="20">
        <x:v>47557</x:v>
      </x:c>
      <x:c r="M116" s="20">
        <x:v>33782</x:v>
      </x:c>
      <x:c r="N116" s="20"/>
      <x:c r="O116" s="20">
        <x:v>81339</x:v>
      </x:c>
      <x:c r="P116" s="20"/>
      <x:c r="Q116" s="20">
        <x:v>81339</x:v>
      </x:c>
      <x:c r="R116" s="20"/>
      <x:c r="S116" s="20"/>
      <x:c r="T116" s="4" t="s">
        <x:v>5862</x:v>
      </x:c>
      <x:c r="U116" s="57" t="s">
        <x:v>36</x:v>
      </x:c>
      <x:c r="V116" s="54"/>
      <x:c r="W116" s="54"/>
      <x:c r="X116" s="54"/>
      <x:c r="Y116" s="54"/>
      <x:c r="Z116" s="54"/>
      <x:c r="AA116" s="54"/>
      <x:c r="AB116" s="54"/>
      <x:c r="AC116" s="54"/>
      <x:c r="AD116" s="54"/>
      <x:c r="AE116" s="54"/>
      <x:c r="AF116" s="54"/>
      <x:c r="AG116" s="54"/>
      <x:c r="AH116" s="54"/>
      <x:c r="AI116" s="54"/>
      <x:c r="AJ116" s="54"/>
      <x:c r="AK116" s="54"/>
      <x:c r="AL116" s="54"/>
      <x:c r="AM116" s="54"/>
      <x:c r="AN116" s="54"/>
      <x:c r="AO116" s="54"/>
      <x:c r="AP116" s="54"/>
      <x:c r="AQ116" s="54"/>
      <x:c r="AR116" s="54"/>
      <x:c r="AS116" s="54"/>
      <x:c r="AT116" s="54"/>
      <x:c r="AU116" s="54"/>
      <x:c r="AV116" s="54"/>
      <x:c r="AW116" s="54"/>
      <x:c r="AX116" s="54"/>
      <x:c r="AY116" s="54"/>
      <x:c r="AZ116" s="54"/>
      <x:c r="BA116" s="54"/>
      <x:c r="BB116" s="54"/>
      <x:c r="BC116" s="54"/>
      <x:c r="BD116" s="54"/>
      <x:c r="BE116" s="54"/>
      <x:c r="BF116" s="54"/>
      <x:c r="BG116" s="54"/>
      <x:c r="BH116" s="54"/>
      <x:c r="BI116" s="54"/>
      <x:c r="BJ116" s="54"/>
      <x:c r="BK116" s="54"/>
      <x:c r="BL116" s="54"/>
      <x:c r="BM116" s="54"/>
      <x:c r="BN116" s="54"/>
      <x:c r="BO116" s="54"/>
      <x:c r="BP116" s="54"/>
      <x:c r="BQ116" s="54"/>
      <x:c r="BR116" s="54"/>
      <x:c r="BS116" s="54"/>
      <x:c r="BT116" s="54"/>
      <x:c r="BU116" s="54"/>
      <x:c r="BV116" s="54"/>
      <x:c r="BW116" s="54"/>
      <x:c r="BX116" s="54"/>
      <x:c r="BY116" s="54"/>
      <x:c r="BZ116" s="54"/>
      <x:c r="CA116" s="54"/>
      <x:c r="CB116" s="54"/>
      <x:c r="CC116" s="54"/>
      <x:c r="CD116" s="54"/>
      <x:c r="CE116" s="54"/>
      <x:c r="CF116" s="54"/>
      <x:c r="CG116" s="54"/>
      <x:c r="CH116" s="54"/>
      <x:c r="CI116" s="54"/>
      <x:c r="CJ116" s="54"/>
      <x:c r="CK116" s="54"/>
      <x:c r="CL116" s="54"/>
      <x:c r="CM116" s="54"/>
      <x:c r="CN116" s="54"/>
      <x:c r="CO116" s="54"/>
      <x:c r="CP116" s="54"/>
      <x:c r="CQ116" s="54"/>
      <x:c r="CR116" s="54"/>
      <x:c r="CS116" s="54"/>
      <x:c r="CT116" s="54"/>
      <x:c r="CU116" s="54"/>
      <x:c r="CV116" s="54"/>
      <x:c r="CW116" s="54"/>
      <x:c r="CX116" s="54"/>
      <x:c r="CY116" s="54"/>
      <x:c r="CZ116" s="54"/>
      <x:c r="DA116" s="54"/>
      <x:c r="DB116" s="54"/>
      <x:c r="DC116" s="54"/>
      <x:c r="DD116" s="54"/>
      <x:c r="DE116" s="54"/>
      <x:c r="DF116" s="54"/>
      <x:c r="DG116" s="54"/>
      <x:c r="DH116" s="54"/>
      <x:c r="DI116" s="54"/>
      <x:c r="DJ116" s="54"/>
      <x:c r="DK116" s="54"/>
      <x:c r="DL116" s="54"/>
      <x:c r="DM116" s="54"/>
      <x:c r="DN116" s="54"/>
      <x:c r="DO116" s="54"/>
      <x:c r="DP116" s="54"/>
      <x:c r="DQ116" s="54"/>
      <x:c r="DR116" s="54"/>
      <x:c r="DS116" s="54"/>
      <x:c r="DT116" s="54"/>
      <x:c r="DU116" s="54"/>
      <x:c r="DV116" s="54"/>
      <x:c r="DW116" s="54"/>
      <x:c r="DX116" s="54"/>
      <x:c r="DY116" s="54"/>
      <x:c r="DZ116" s="54"/>
      <x:c r="EA116" s="54"/>
      <x:c r="EB116" s="54"/>
      <x:c r="EC116" s="54"/>
      <x:c r="ED116" s="54"/>
      <x:c r="EE116" s="54"/>
      <x:c r="EF116" s="54"/>
      <x:c r="EG116" s="54"/>
      <x:c r="EH116" s="54"/>
      <x:c r="EI116" s="54"/>
      <x:c r="EJ116" s="54"/>
      <x:c r="EK116" s="54"/>
      <x:c r="EL116" s="54"/>
      <x:c r="EM116" s="54"/>
      <x:c r="EN116" s="54"/>
      <x:c r="EO116" s="54"/>
      <x:c r="EP116" s="54"/>
      <x:c r="EQ116" s="54"/>
      <x:c r="ER116" s="54"/>
      <x:c r="ES116" s="54"/>
      <x:c r="ET116" s="54"/>
      <x:c r="EU116" s="54"/>
      <x:c r="EV116" s="54"/>
      <x:c r="EW116" s="54"/>
      <x:c r="EX116" s="54"/>
      <x:c r="EY116" s="54"/>
      <x:c r="EZ116" s="54"/>
      <x:c r="FA116" s="54"/>
      <x:c r="FB116" s="54"/>
      <x:c r="FC116" s="54"/>
      <x:c r="FD116" s="54"/>
      <x:c r="FE116" s="54"/>
      <x:c r="FF116" s="54"/>
      <x:c r="FG116" s="54"/>
      <x:c r="FH116" s="54"/>
      <x:c r="FI116" s="54"/>
      <x:c r="FJ116" s="54"/>
      <x:c r="FK116" s="54"/>
      <x:c r="FL116" s="54"/>
      <x:c r="FM116" s="54"/>
      <x:c r="FN116" s="54"/>
      <x:c r="FO116" s="54"/>
      <x:c r="FP116" s="54"/>
      <x:c r="FQ116" s="54"/>
      <x:c r="FR116" s="54"/>
      <x:c r="FS116" s="54"/>
      <x:c r="FT116" s="54"/>
      <x:c r="FU116" s="54"/>
      <x:c r="FV116" s="54"/>
      <x:c r="FW116" s="54"/>
      <x:c r="FX116" s="54"/>
      <x:c r="FY116" s="54"/>
      <x:c r="FZ116" s="54"/>
      <x:c r="GA116" s="54"/>
      <x:c r="GB116" s="54"/>
      <x:c r="GC116" s="54"/>
      <x:c r="GD116" s="54"/>
      <x:c r="GE116" s="54"/>
      <x:c r="GF116" s="54"/>
      <x:c r="GG116" s="54"/>
      <x:c r="GH116" s="54"/>
      <x:c r="GI116" s="54"/>
      <x:c r="GJ116" s="54"/>
      <x:c r="GK116" s="54"/>
      <x:c r="GL116" s="54"/>
      <x:c r="GM116" s="54"/>
      <x:c r="GN116" s="54"/>
      <x:c r="GO116" s="54"/>
      <x:c r="GP116" s="54"/>
      <x:c r="GQ116" s="54"/>
      <x:c r="GR116" s="54"/>
      <x:c r="GS116" s="54"/>
      <x:c r="GT116" s="54"/>
      <x:c r="GU116" s="54"/>
      <x:c r="GV116" s="54"/>
      <x:c r="GW116" s="54"/>
      <x:c r="GX116" s="54"/>
      <x:c r="GY116" s="54"/>
      <x:c r="GZ116" s="54"/>
      <x:c r="HA116" s="54"/>
      <x:c r="HB116" s="54"/>
      <x:c r="HC116" s="54"/>
      <x:c r="HD116" s="54"/>
      <x:c r="HE116" s="54"/>
      <x:c r="HF116" s="54"/>
      <x:c r="HG116" s="54"/>
      <x:c r="HH116" s="54"/>
      <x:c r="HI116" s="54"/>
      <x:c r="HJ116" s="54"/>
      <x:c r="HK116" s="54"/>
      <x:c r="HL116" s="54"/>
      <x:c r="HM116" s="54"/>
      <x:c r="HN116" s="54"/>
      <x:c r="HO116" s="54"/>
      <x:c r="HP116" s="54"/>
      <x:c r="HQ116" s="54"/>
      <x:c r="HR116" s="54"/>
      <x:c r="HS116" s="54"/>
      <x:c r="HT116" s="54"/>
      <x:c r="HU116" s="54"/>
      <x:c r="HV116" s="54"/>
      <x:c r="HW116" s="54"/>
      <x:c r="HX116" s="54"/>
      <x:c r="HY116" s="54"/>
      <x:c r="HZ116" s="54"/>
      <x:c r="IA116" s="54"/>
      <x:c r="IB116" s="54"/>
      <x:c r="IC116" s="54"/>
      <x:c r="ID116" s="54"/>
      <x:c r="IE116" s="54"/>
      <x:c r="IF116" s="54"/>
      <x:c r="IG116" s="54"/>
      <x:c r="IH116" s="54"/>
      <x:c r="II116" s="54"/>
      <x:c r="IJ116" s="54"/>
      <x:c r="IK116" s="54"/>
      <x:c r="IL116" s="54"/>
      <x:c r="IM116" s="54"/>
      <x:c r="IN116" s="54"/>
      <x:c r="IO116" s="54"/>
      <x:c r="IP116" s="54"/>
      <x:c r="IQ116" s="54"/>
      <x:c r="IR116" s="54"/>
      <x:c r="IS116" s="54"/>
      <x:c r="IT116" s="54"/>
    </x:row>
    <x:row r="117" spans="1:254" s="75" customFormat="1" ht="71.25" customHeight="1">
      <x:c r="A117" s="57"/>
      <x:c r="B117" s="49" t="s">
        <x:v>1481</x:v>
      </x:c>
      <x:c r="C117" s="28" t="s">
        <x:v>1787</x:v>
      </x:c>
      <x:c r="D117" s="5">
        <x:f t="shared" si="8"/>
        <x:v>613481</x:v>
      </x:c>
      <x:c r="E117" s="30" t="s">
        <x:v>3288</x:v>
      </x:c>
      <x:c r="F117" s="30" t="s">
        <x:v>5487</x:v>
      </x:c>
      <x:c r="G117" s="30"/>
      <x:c r="H117" s="30"/>
      <x:c r="I117" s="30"/>
      <x:c r="J117" s="13" t="s">
        <x:v>3298</x:v>
      </x:c>
      <x:c r="K117" s="13"/>
      <x:c r="L117" s="20">
        <x:v>136115</x:v>
      </x:c>
      <x:c r="M117" s="20">
        <x:v>477366</x:v>
      </x:c>
      <x:c r="N117" s="20"/>
      <x:c r="O117" s="20">
        <x:v>613481</x:v>
      </x:c>
      <x:c r="P117" s="20"/>
      <x:c r="Q117" s="20">
        <x:v>613481</x:v>
      </x:c>
      <x:c r="R117" s="20"/>
      <x:c r="S117" s="20"/>
      <x:c r="T117" s="4" t="s">
        <x:v>5872</x:v>
      </x:c>
      <x:c r="U117" s="57" t="s">
        <x:v>36</x:v>
      </x:c>
      <x:c r="V117" s="54"/>
      <x:c r="W117" s="54"/>
      <x:c r="X117" s="54"/>
      <x:c r="Y117" s="54"/>
      <x:c r="Z117" s="54"/>
      <x:c r="AA117" s="54"/>
      <x:c r="AB117" s="54"/>
      <x:c r="AC117" s="54"/>
      <x:c r="AD117" s="54"/>
      <x:c r="AE117" s="54"/>
      <x:c r="AF117" s="54"/>
      <x:c r="AG117" s="54"/>
      <x:c r="AH117" s="54"/>
      <x:c r="AI117" s="54"/>
      <x:c r="AJ117" s="54"/>
      <x:c r="AK117" s="54"/>
      <x:c r="AL117" s="54"/>
      <x:c r="AM117" s="54"/>
      <x:c r="AN117" s="54"/>
      <x:c r="AO117" s="54"/>
      <x:c r="AP117" s="54"/>
      <x:c r="AQ117" s="54"/>
      <x:c r="AR117" s="54"/>
      <x:c r="AS117" s="54"/>
      <x:c r="AT117" s="54"/>
      <x:c r="AU117" s="54"/>
      <x:c r="AV117" s="54"/>
      <x:c r="AW117" s="54"/>
      <x:c r="AX117" s="54"/>
      <x:c r="AY117" s="54"/>
      <x:c r="AZ117" s="54"/>
      <x:c r="BA117" s="54"/>
      <x:c r="BB117" s="54"/>
      <x:c r="BC117" s="54"/>
      <x:c r="BD117" s="54"/>
      <x:c r="BE117" s="54"/>
      <x:c r="BF117" s="54"/>
      <x:c r="BG117" s="54"/>
      <x:c r="BH117" s="54"/>
      <x:c r="BI117" s="54"/>
      <x:c r="BJ117" s="54"/>
      <x:c r="BK117" s="54"/>
      <x:c r="BL117" s="54"/>
      <x:c r="BM117" s="54"/>
      <x:c r="BN117" s="54"/>
      <x:c r="BO117" s="54"/>
      <x:c r="BP117" s="54"/>
      <x:c r="BQ117" s="54"/>
      <x:c r="BR117" s="54"/>
      <x:c r="BS117" s="54"/>
      <x:c r="BT117" s="54"/>
      <x:c r="BU117" s="54"/>
      <x:c r="BV117" s="54"/>
      <x:c r="BW117" s="54"/>
      <x:c r="BX117" s="54"/>
      <x:c r="BY117" s="54"/>
      <x:c r="BZ117" s="54"/>
      <x:c r="CA117" s="54"/>
      <x:c r="CB117" s="54"/>
      <x:c r="CC117" s="54"/>
      <x:c r="CD117" s="54"/>
      <x:c r="CE117" s="54"/>
      <x:c r="CF117" s="54"/>
      <x:c r="CG117" s="54"/>
      <x:c r="CH117" s="54"/>
      <x:c r="CI117" s="54"/>
      <x:c r="CJ117" s="54"/>
      <x:c r="CK117" s="54"/>
      <x:c r="CL117" s="54"/>
      <x:c r="CM117" s="54"/>
      <x:c r="CN117" s="54"/>
      <x:c r="CO117" s="54"/>
      <x:c r="CP117" s="54"/>
      <x:c r="CQ117" s="54"/>
      <x:c r="CR117" s="54"/>
      <x:c r="CS117" s="54"/>
      <x:c r="CT117" s="54"/>
      <x:c r="CU117" s="54"/>
      <x:c r="CV117" s="54"/>
      <x:c r="CW117" s="54"/>
      <x:c r="CX117" s="54"/>
      <x:c r="CY117" s="54"/>
      <x:c r="CZ117" s="54"/>
      <x:c r="DA117" s="54"/>
      <x:c r="DB117" s="54"/>
      <x:c r="DC117" s="54"/>
      <x:c r="DD117" s="54"/>
      <x:c r="DE117" s="54"/>
      <x:c r="DF117" s="54"/>
      <x:c r="DG117" s="54"/>
      <x:c r="DH117" s="54"/>
      <x:c r="DI117" s="54"/>
      <x:c r="DJ117" s="54"/>
      <x:c r="DK117" s="54"/>
      <x:c r="DL117" s="54"/>
      <x:c r="DM117" s="54"/>
      <x:c r="DN117" s="54"/>
      <x:c r="DO117" s="54"/>
      <x:c r="DP117" s="54"/>
      <x:c r="DQ117" s="54"/>
      <x:c r="DR117" s="54"/>
      <x:c r="DS117" s="54"/>
      <x:c r="DT117" s="54"/>
      <x:c r="DU117" s="54"/>
      <x:c r="DV117" s="54"/>
      <x:c r="DW117" s="54"/>
      <x:c r="DX117" s="54"/>
      <x:c r="DY117" s="54"/>
      <x:c r="DZ117" s="54"/>
      <x:c r="EA117" s="54"/>
      <x:c r="EB117" s="54"/>
      <x:c r="EC117" s="54"/>
      <x:c r="ED117" s="54"/>
      <x:c r="EE117" s="54"/>
      <x:c r="EF117" s="54"/>
      <x:c r="EG117" s="54"/>
      <x:c r="EH117" s="54"/>
      <x:c r="EI117" s="54"/>
      <x:c r="EJ117" s="54"/>
      <x:c r="EK117" s="54"/>
      <x:c r="EL117" s="54"/>
      <x:c r="EM117" s="54"/>
      <x:c r="EN117" s="54"/>
      <x:c r="EO117" s="54"/>
      <x:c r="EP117" s="54"/>
      <x:c r="EQ117" s="54"/>
      <x:c r="ER117" s="54"/>
      <x:c r="ES117" s="54"/>
      <x:c r="ET117" s="54"/>
      <x:c r="EU117" s="54"/>
      <x:c r="EV117" s="54"/>
      <x:c r="EW117" s="54"/>
      <x:c r="EX117" s="54"/>
      <x:c r="EY117" s="54"/>
      <x:c r="EZ117" s="54"/>
      <x:c r="FA117" s="54"/>
      <x:c r="FB117" s="54"/>
      <x:c r="FC117" s="54"/>
      <x:c r="FD117" s="54"/>
      <x:c r="FE117" s="54"/>
      <x:c r="FF117" s="54"/>
      <x:c r="FG117" s="54"/>
      <x:c r="FH117" s="54"/>
      <x:c r="FI117" s="54"/>
      <x:c r="FJ117" s="54"/>
      <x:c r="FK117" s="54"/>
      <x:c r="FL117" s="54"/>
      <x:c r="FM117" s="54"/>
      <x:c r="FN117" s="54"/>
      <x:c r="FO117" s="54"/>
      <x:c r="FP117" s="54"/>
      <x:c r="FQ117" s="54"/>
      <x:c r="FR117" s="54"/>
      <x:c r="FS117" s="54"/>
      <x:c r="FT117" s="54"/>
      <x:c r="FU117" s="54"/>
      <x:c r="FV117" s="54"/>
      <x:c r="FW117" s="54"/>
      <x:c r="FX117" s="54"/>
      <x:c r="FY117" s="54"/>
      <x:c r="FZ117" s="54"/>
      <x:c r="GA117" s="54"/>
      <x:c r="GB117" s="54"/>
      <x:c r="GC117" s="54"/>
      <x:c r="GD117" s="54"/>
      <x:c r="GE117" s="54"/>
      <x:c r="GF117" s="54"/>
      <x:c r="GG117" s="54"/>
      <x:c r="GH117" s="54"/>
      <x:c r="GI117" s="54"/>
      <x:c r="GJ117" s="54"/>
      <x:c r="GK117" s="54"/>
      <x:c r="GL117" s="54"/>
      <x:c r="GM117" s="54"/>
      <x:c r="GN117" s="54"/>
      <x:c r="GO117" s="54"/>
      <x:c r="GP117" s="54"/>
      <x:c r="GQ117" s="54"/>
      <x:c r="GR117" s="54"/>
      <x:c r="GS117" s="54"/>
      <x:c r="GT117" s="54"/>
      <x:c r="GU117" s="54"/>
      <x:c r="GV117" s="54"/>
      <x:c r="GW117" s="54"/>
      <x:c r="GX117" s="54"/>
      <x:c r="GY117" s="54"/>
      <x:c r="GZ117" s="54"/>
      <x:c r="HA117" s="54"/>
      <x:c r="HB117" s="54"/>
      <x:c r="HC117" s="54"/>
      <x:c r="HD117" s="54"/>
      <x:c r="HE117" s="54"/>
      <x:c r="HF117" s="54"/>
      <x:c r="HG117" s="54"/>
      <x:c r="HH117" s="54"/>
      <x:c r="HI117" s="54"/>
      <x:c r="HJ117" s="54"/>
      <x:c r="HK117" s="54"/>
      <x:c r="HL117" s="54"/>
      <x:c r="HM117" s="54"/>
      <x:c r="HN117" s="54"/>
      <x:c r="HO117" s="54"/>
      <x:c r="HP117" s="54"/>
      <x:c r="HQ117" s="54"/>
      <x:c r="HR117" s="54"/>
      <x:c r="HS117" s="54"/>
      <x:c r="HT117" s="54"/>
      <x:c r="HU117" s="54"/>
      <x:c r="HV117" s="54"/>
      <x:c r="HW117" s="54"/>
      <x:c r="HX117" s="54"/>
      <x:c r="HY117" s="54"/>
      <x:c r="HZ117" s="54"/>
      <x:c r="IA117" s="54"/>
      <x:c r="IB117" s="54"/>
      <x:c r="IC117" s="54"/>
      <x:c r="ID117" s="54"/>
      <x:c r="IE117" s="54"/>
      <x:c r="IF117" s="54"/>
      <x:c r="IG117" s="54"/>
      <x:c r="IH117" s="54"/>
      <x:c r="II117" s="54"/>
      <x:c r="IJ117" s="54"/>
      <x:c r="IK117" s="54"/>
      <x:c r="IL117" s="54"/>
      <x:c r="IM117" s="54"/>
      <x:c r="IN117" s="54"/>
      <x:c r="IO117" s="54"/>
      <x:c r="IP117" s="54"/>
      <x:c r="IQ117" s="54"/>
      <x:c r="IR117" s="54"/>
      <x:c r="IS117" s="54"/>
      <x:c r="IT117" s="54"/>
    </x:row>
    <x:row r="118" spans="1:254" s="75" customFormat="1" ht="71.25" customHeight="1">
      <x:c r="A118" s="57"/>
      <x:c r="B118" s="49" t="s">
        <x:v>1772</x:v>
      </x:c>
      <x:c r="C118" s="28" t="s">
        <x:v>5361</x:v>
      </x:c>
      <x:c r="D118" s="5">
        <x:f t="shared" si="8"/>
        <x:v>30000</x:v>
      </x:c>
      <x:c r="E118" s="30" t="s">
        <x:v>3183</x:v>
      </x:c>
      <x:c r="F118" s="30" t="s">
        <x:v>191</x:v>
      </x:c>
      <x:c r="G118" s="30"/>
      <x:c r="H118" s="30"/>
      <x:c r="I118" s="30"/>
      <x:c r="J118" s="13" t="s">
        <x:v>3410</x:v>
      </x:c>
      <x:c r="K118" s="13"/>
      <x:c r="L118" s="20">
        <x:v>3077.5999999999999</x:v>
      </x:c>
      <x:c r="M118" s="20">
        <x:v>26922.400000000001</x:v>
      </x:c>
      <x:c r="N118" s="20"/>
      <x:c r="O118" s="20">
        <x:v>30000</x:v>
      </x:c>
      <x:c r="P118" s="20"/>
      <x:c r="Q118" s="20">
        <x:v>30000</x:v>
      </x:c>
      <x:c r="R118" s="20"/>
      <x:c r="S118" s="20"/>
      <x:c r="T118" s="4" t="s">
        <x:v>5862</x:v>
      </x:c>
      <x:c r="U118" s="57" t="s">
        <x:v>36</x:v>
      </x:c>
      <x:c r="V118" s="54"/>
      <x:c r="W118" s="54"/>
      <x:c r="X118" s="54"/>
      <x:c r="Y118" s="54"/>
      <x:c r="Z118" s="54"/>
      <x:c r="AA118" s="54"/>
      <x:c r="AB118" s="54"/>
      <x:c r="AC118" s="54"/>
      <x:c r="AD118" s="54"/>
      <x:c r="AE118" s="54"/>
      <x:c r="AF118" s="54"/>
      <x:c r="AG118" s="54"/>
      <x:c r="AH118" s="54"/>
      <x:c r="AI118" s="54"/>
      <x:c r="AJ118" s="54"/>
      <x:c r="AK118" s="54"/>
      <x:c r="AL118" s="54"/>
      <x:c r="AM118" s="54"/>
      <x:c r="AN118" s="54"/>
      <x:c r="AO118" s="54"/>
      <x:c r="AP118" s="54"/>
      <x:c r="AQ118" s="54"/>
      <x:c r="AR118" s="54"/>
      <x:c r="AS118" s="54"/>
      <x:c r="AT118" s="54"/>
      <x:c r="AU118" s="54"/>
      <x:c r="AV118" s="54"/>
      <x:c r="AW118" s="54"/>
      <x:c r="AX118" s="54"/>
      <x:c r="AY118" s="54"/>
      <x:c r="AZ118" s="54"/>
      <x:c r="BA118" s="54"/>
      <x:c r="BB118" s="54"/>
      <x:c r="BC118" s="54"/>
      <x:c r="BD118" s="54"/>
      <x:c r="BE118" s="54"/>
      <x:c r="BF118" s="54"/>
      <x:c r="BG118" s="54"/>
      <x:c r="BH118" s="54"/>
      <x:c r="BI118" s="54"/>
      <x:c r="BJ118" s="54"/>
      <x:c r="BK118" s="54"/>
      <x:c r="BL118" s="54"/>
      <x:c r="BM118" s="54"/>
      <x:c r="BN118" s="54"/>
      <x:c r="BO118" s="54"/>
      <x:c r="BP118" s="54"/>
      <x:c r="BQ118" s="54"/>
      <x:c r="BR118" s="54"/>
      <x:c r="BS118" s="54"/>
      <x:c r="BT118" s="54"/>
      <x:c r="BU118" s="54"/>
      <x:c r="BV118" s="54"/>
      <x:c r="BW118" s="54"/>
      <x:c r="BX118" s="54"/>
      <x:c r="BY118" s="54"/>
      <x:c r="BZ118" s="54"/>
      <x:c r="CA118" s="54"/>
      <x:c r="CB118" s="54"/>
      <x:c r="CC118" s="54"/>
      <x:c r="CD118" s="54"/>
      <x:c r="CE118" s="54"/>
      <x:c r="CF118" s="54"/>
      <x:c r="CG118" s="54"/>
      <x:c r="CH118" s="54"/>
      <x:c r="CI118" s="54"/>
      <x:c r="CJ118" s="54"/>
      <x:c r="CK118" s="54"/>
      <x:c r="CL118" s="54"/>
      <x:c r="CM118" s="54"/>
      <x:c r="CN118" s="54"/>
      <x:c r="CO118" s="54"/>
      <x:c r="CP118" s="54"/>
      <x:c r="CQ118" s="54"/>
      <x:c r="CR118" s="54"/>
      <x:c r="CS118" s="54"/>
      <x:c r="CT118" s="54"/>
      <x:c r="CU118" s="54"/>
      <x:c r="CV118" s="54"/>
      <x:c r="CW118" s="54"/>
      <x:c r="CX118" s="54"/>
      <x:c r="CY118" s="54"/>
      <x:c r="CZ118" s="54"/>
      <x:c r="DA118" s="54"/>
      <x:c r="DB118" s="54"/>
      <x:c r="DC118" s="54"/>
      <x:c r="DD118" s="54"/>
      <x:c r="DE118" s="54"/>
      <x:c r="DF118" s="54"/>
      <x:c r="DG118" s="54"/>
      <x:c r="DH118" s="54"/>
      <x:c r="DI118" s="54"/>
      <x:c r="DJ118" s="54"/>
      <x:c r="DK118" s="54"/>
      <x:c r="DL118" s="54"/>
      <x:c r="DM118" s="54"/>
      <x:c r="DN118" s="54"/>
      <x:c r="DO118" s="54"/>
      <x:c r="DP118" s="54"/>
      <x:c r="DQ118" s="54"/>
      <x:c r="DR118" s="54"/>
      <x:c r="DS118" s="54"/>
      <x:c r="DT118" s="54"/>
      <x:c r="DU118" s="54"/>
      <x:c r="DV118" s="54"/>
      <x:c r="DW118" s="54"/>
      <x:c r="DX118" s="54"/>
      <x:c r="DY118" s="54"/>
      <x:c r="DZ118" s="54"/>
      <x:c r="EA118" s="54"/>
      <x:c r="EB118" s="54"/>
      <x:c r="EC118" s="54"/>
      <x:c r="ED118" s="54"/>
      <x:c r="EE118" s="54"/>
      <x:c r="EF118" s="54"/>
      <x:c r="EG118" s="54"/>
      <x:c r="EH118" s="54"/>
      <x:c r="EI118" s="54"/>
      <x:c r="EJ118" s="54"/>
      <x:c r="EK118" s="54"/>
      <x:c r="EL118" s="54"/>
      <x:c r="EM118" s="54"/>
      <x:c r="EN118" s="54"/>
      <x:c r="EO118" s="54"/>
      <x:c r="EP118" s="54"/>
      <x:c r="EQ118" s="54"/>
      <x:c r="ER118" s="54"/>
      <x:c r="ES118" s="54"/>
      <x:c r="ET118" s="54"/>
      <x:c r="EU118" s="54"/>
      <x:c r="EV118" s="54"/>
      <x:c r="EW118" s="54"/>
      <x:c r="EX118" s="54"/>
      <x:c r="EY118" s="54"/>
      <x:c r="EZ118" s="54"/>
      <x:c r="FA118" s="54"/>
      <x:c r="FB118" s="54"/>
      <x:c r="FC118" s="54"/>
      <x:c r="FD118" s="54"/>
      <x:c r="FE118" s="54"/>
      <x:c r="FF118" s="54"/>
      <x:c r="FG118" s="54"/>
      <x:c r="FH118" s="54"/>
      <x:c r="FI118" s="54"/>
      <x:c r="FJ118" s="54"/>
      <x:c r="FK118" s="54"/>
      <x:c r="FL118" s="54"/>
      <x:c r="FM118" s="54"/>
      <x:c r="FN118" s="54"/>
      <x:c r="FO118" s="54"/>
      <x:c r="FP118" s="54"/>
      <x:c r="FQ118" s="54"/>
      <x:c r="FR118" s="54"/>
      <x:c r="FS118" s="54"/>
      <x:c r="FT118" s="54"/>
      <x:c r="FU118" s="54"/>
      <x:c r="FV118" s="54"/>
      <x:c r="FW118" s="54"/>
      <x:c r="FX118" s="54"/>
      <x:c r="FY118" s="54"/>
      <x:c r="FZ118" s="54"/>
      <x:c r="GA118" s="54"/>
      <x:c r="GB118" s="54"/>
      <x:c r="GC118" s="54"/>
      <x:c r="GD118" s="54"/>
      <x:c r="GE118" s="54"/>
      <x:c r="GF118" s="54"/>
      <x:c r="GG118" s="54"/>
      <x:c r="GH118" s="54"/>
      <x:c r="GI118" s="54"/>
      <x:c r="GJ118" s="54"/>
      <x:c r="GK118" s="54"/>
      <x:c r="GL118" s="54"/>
      <x:c r="GM118" s="54"/>
      <x:c r="GN118" s="54"/>
      <x:c r="GO118" s="54"/>
      <x:c r="GP118" s="54"/>
      <x:c r="GQ118" s="54"/>
      <x:c r="GR118" s="54"/>
      <x:c r="GS118" s="54"/>
      <x:c r="GT118" s="54"/>
      <x:c r="GU118" s="54"/>
      <x:c r="GV118" s="54"/>
      <x:c r="GW118" s="54"/>
      <x:c r="GX118" s="54"/>
      <x:c r="GY118" s="54"/>
      <x:c r="GZ118" s="54"/>
      <x:c r="HA118" s="54"/>
      <x:c r="HB118" s="54"/>
      <x:c r="HC118" s="54"/>
      <x:c r="HD118" s="54"/>
      <x:c r="HE118" s="54"/>
      <x:c r="HF118" s="54"/>
      <x:c r="HG118" s="54"/>
      <x:c r="HH118" s="54"/>
      <x:c r="HI118" s="54"/>
      <x:c r="HJ118" s="54"/>
      <x:c r="HK118" s="54"/>
      <x:c r="HL118" s="54"/>
      <x:c r="HM118" s="54"/>
      <x:c r="HN118" s="54"/>
      <x:c r="HO118" s="54"/>
      <x:c r="HP118" s="54"/>
      <x:c r="HQ118" s="54"/>
      <x:c r="HR118" s="54"/>
      <x:c r="HS118" s="54"/>
      <x:c r="HT118" s="54"/>
      <x:c r="HU118" s="54"/>
      <x:c r="HV118" s="54"/>
      <x:c r="HW118" s="54"/>
      <x:c r="HX118" s="54"/>
      <x:c r="HY118" s="54"/>
      <x:c r="HZ118" s="54"/>
      <x:c r="IA118" s="54"/>
      <x:c r="IB118" s="54"/>
      <x:c r="IC118" s="54"/>
      <x:c r="ID118" s="54"/>
      <x:c r="IE118" s="54"/>
      <x:c r="IF118" s="54"/>
      <x:c r="IG118" s="54"/>
      <x:c r="IH118" s="54"/>
      <x:c r="II118" s="54"/>
      <x:c r="IJ118" s="54"/>
      <x:c r="IK118" s="54"/>
      <x:c r="IL118" s="54"/>
      <x:c r="IM118" s="54"/>
      <x:c r="IN118" s="54"/>
      <x:c r="IO118" s="54"/>
      <x:c r="IP118" s="54"/>
      <x:c r="IQ118" s="54"/>
      <x:c r="IR118" s="54"/>
      <x:c r="IS118" s="54"/>
      <x:c r="IT118" s="54"/>
    </x:row>
    <x:row r="119" spans="1:254" s="75" customFormat="1" ht="71.25" customHeight="1">
      <x:c r="A119" s="57"/>
      <x:c r="B119" s="49" t="s">
        <x:v>5355</x:v>
      </x:c>
      <x:c r="C119" s="28" t="s">
        <x:v>5346</x:v>
      </x:c>
      <x:c r="D119" s="5">
        <x:f t="shared" si="8"/>
        <x:v>30000</x:v>
      </x:c>
      <x:c r="E119" s="30" t="s">
        <x:v>3183</x:v>
      </x:c>
      <x:c r="F119" s="30" t="s">
        <x:v>191</x:v>
      </x:c>
      <x:c r="G119" s="30"/>
      <x:c r="H119" s="30"/>
      <x:c r="I119" s="30"/>
      <x:c r="J119" s="13" t="s">
        <x:v>3253</x:v>
      </x:c>
      <x:c r="K119" s="13"/>
      <x:c r="L119" s="20">
        <x:v>8141.6999999999998</x:v>
      </x:c>
      <x:c r="M119" s="20">
        <x:v>21858.299999999999</x:v>
      </x:c>
      <x:c r="N119" s="20"/>
      <x:c r="O119" s="20">
        <x:v>30000</x:v>
      </x:c>
      <x:c r="P119" s="20"/>
      <x:c r="Q119" s="20">
        <x:v>30000</x:v>
      </x:c>
      <x:c r="R119" s="20"/>
      <x:c r="S119" s="20"/>
      <x:c r="T119" s="4" t="s">
        <x:v>5862</x:v>
      </x:c>
      <x:c r="U119" s="57" t="s">
        <x:v>36</x:v>
      </x:c>
      <x:c r="V119" s="54"/>
      <x:c r="W119" s="54"/>
      <x:c r="X119" s="54"/>
      <x:c r="Y119" s="54"/>
      <x:c r="Z119" s="54"/>
      <x:c r="AA119" s="54"/>
      <x:c r="AB119" s="54"/>
      <x:c r="AC119" s="54"/>
      <x:c r="AD119" s="54"/>
      <x:c r="AE119" s="54"/>
      <x:c r="AF119" s="54"/>
      <x:c r="AG119" s="54"/>
      <x:c r="AH119" s="54"/>
      <x:c r="AI119" s="54"/>
      <x:c r="AJ119" s="54"/>
      <x:c r="AK119" s="54"/>
      <x:c r="AL119" s="54"/>
      <x:c r="AM119" s="54"/>
      <x:c r="AN119" s="54"/>
      <x:c r="AO119" s="54"/>
      <x:c r="AP119" s="54"/>
      <x:c r="AQ119" s="54"/>
      <x:c r="AR119" s="54"/>
      <x:c r="AS119" s="54"/>
      <x:c r="AT119" s="54"/>
      <x:c r="AU119" s="54"/>
      <x:c r="AV119" s="54"/>
      <x:c r="AW119" s="54"/>
      <x:c r="AX119" s="54"/>
      <x:c r="AY119" s="54"/>
      <x:c r="AZ119" s="54"/>
      <x:c r="BA119" s="54"/>
      <x:c r="BB119" s="54"/>
      <x:c r="BC119" s="54"/>
      <x:c r="BD119" s="54"/>
      <x:c r="BE119" s="54"/>
      <x:c r="BF119" s="54"/>
      <x:c r="BG119" s="54"/>
      <x:c r="BH119" s="54"/>
      <x:c r="BI119" s="54"/>
      <x:c r="BJ119" s="54"/>
      <x:c r="BK119" s="54"/>
      <x:c r="BL119" s="54"/>
      <x:c r="BM119" s="54"/>
      <x:c r="BN119" s="54"/>
      <x:c r="BO119" s="54"/>
      <x:c r="BP119" s="54"/>
      <x:c r="BQ119" s="54"/>
      <x:c r="BR119" s="54"/>
      <x:c r="BS119" s="54"/>
      <x:c r="BT119" s="54"/>
      <x:c r="BU119" s="54"/>
      <x:c r="BV119" s="54"/>
      <x:c r="BW119" s="54"/>
      <x:c r="BX119" s="54"/>
      <x:c r="BY119" s="54"/>
      <x:c r="BZ119" s="54"/>
      <x:c r="CA119" s="54"/>
      <x:c r="CB119" s="54"/>
      <x:c r="CC119" s="54"/>
      <x:c r="CD119" s="54"/>
      <x:c r="CE119" s="54"/>
      <x:c r="CF119" s="54"/>
      <x:c r="CG119" s="54"/>
      <x:c r="CH119" s="54"/>
      <x:c r="CI119" s="54"/>
      <x:c r="CJ119" s="54"/>
      <x:c r="CK119" s="54"/>
      <x:c r="CL119" s="54"/>
      <x:c r="CM119" s="54"/>
      <x:c r="CN119" s="54"/>
      <x:c r="CO119" s="54"/>
      <x:c r="CP119" s="54"/>
      <x:c r="CQ119" s="54"/>
      <x:c r="CR119" s="54"/>
      <x:c r="CS119" s="54"/>
      <x:c r="CT119" s="54"/>
      <x:c r="CU119" s="54"/>
      <x:c r="CV119" s="54"/>
      <x:c r="CW119" s="54"/>
      <x:c r="CX119" s="54"/>
      <x:c r="CY119" s="54"/>
      <x:c r="CZ119" s="54"/>
      <x:c r="DA119" s="54"/>
      <x:c r="DB119" s="54"/>
      <x:c r="DC119" s="54"/>
      <x:c r="DD119" s="54"/>
      <x:c r="DE119" s="54"/>
      <x:c r="DF119" s="54"/>
      <x:c r="DG119" s="54"/>
      <x:c r="DH119" s="54"/>
      <x:c r="DI119" s="54"/>
      <x:c r="DJ119" s="54"/>
      <x:c r="DK119" s="54"/>
      <x:c r="DL119" s="54"/>
      <x:c r="DM119" s="54"/>
      <x:c r="DN119" s="54"/>
      <x:c r="DO119" s="54"/>
      <x:c r="DP119" s="54"/>
      <x:c r="DQ119" s="54"/>
      <x:c r="DR119" s="54"/>
      <x:c r="DS119" s="54"/>
      <x:c r="DT119" s="54"/>
      <x:c r="DU119" s="54"/>
      <x:c r="DV119" s="54"/>
      <x:c r="DW119" s="54"/>
      <x:c r="DX119" s="54"/>
      <x:c r="DY119" s="54"/>
      <x:c r="DZ119" s="54"/>
      <x:c r="EA119" s="54"/>
      <x:c r="EB119" s="54"/>
      <x:c r="EC119" s="54"/>
      <x:c r="ED119" s="54"/>
      <x:c r="EE119" s="54"/>
      <x:c r="EF119" s="54"/>
      <x:c r="EG119" s="54"/>
      <x:c r="EH119" s="54"/>
      <x:c r="EI119" s="54"/>
      <x:c r="EJ119" s="54"/>
      <x:c r="EK119" s="54"/>
      <x:c r="EL119" s="54"/>
      <x:c r="EM119" s="54"/>
      <x:c r="EN119" s="54"/>
      <x:c r="EO119" s="54"/>
      <x:c r="EP119" s="54"/>
      <x:c r="EQ119" s="54"/>
      <x:c r="ER119" s="54"/>
      <x:c r="ES119" s="54"/>
      <x:c r="ET119" s="54"/>
      <x:c r="EU119" s="54"/>
      <x:c r="EV119" s="54"/>
      <x:c r="EW119" s="54"/>
      <x:c r="EX119" s="54"/>
      <x:c r="EY119" s="54"/>
      <x:c r="EZ119" s="54"/>
      <x:c r="FA119" s="54"/>
      <x:c r="FB119" s="54"/>
      <x:c r="FC119" s="54"/>
      <x:c r="FD119" s="54"/>
      <x:c r="FE119" s="54"/>
      <x:c r="FF119" s="54"/>
      <x:c r="FG119" s="54"/>
      <x:c r="FH119" s="54"/>
      <x:c r="FI119" s="54"/>
      <x:c r="FJ119" s="54"/>
      <x:c r="FK119" s="54"/>
      <x:c r="FL119" s="54"/>
      <x:c r="FM119" s="54"/>
      <x:c r="FN119" s="54"/>
      <x:c r="FO119" s="54"/>
      <x:c r="FP119" s="54"/>
      <x:c r="FQ119" s="54"/>
      <x:c r="FR119" s="54"/>
      <x:c r="FS119" s="54"/>
      <x:c r="FT119" s="54"/>
      <x:c r="FU119" s="54"/>
      <x:c r="FV119" s="54"/>
      <x:c r="FW119" s="54"/>
      <x:c r="FX119" s="54"/>
      <x:c r="FY119" s="54"/>
      <x:c r="FZ119" s="54"/>
      <x:c r="GA119" s="54"/>
      <x:c r="GB119" s="54"/>
      <x:c r="GC119" s="54"/>
      <x:c r="GD119" s="54"/>
      <x:c r="GE119" s="54"/>
      <x:c r="GF119" s="54"/>
      <x:c r="GG119" s="54"/>
      <x:c r="GH119" s="54"/>
      <x:c r="GI119" s="54"/>
      <x:c r="GJ119" s="54"/>
      <x:c r="GK119" s="54"/>
      <x:c r="GL119" s="54"/>
      <x:c r="GM119" s="54"/>
      <x:c r="GN119" s="54"/>
      <x:c r="GO119" s="54"/>
      <x:c r="GP119" s="54"/>
      <x:c r="GQ119" s="54"/>
      <x:c r="GR119" s="54"/>
      <x:c r="GS119" s="54"/>
      <x:c r="GT119" s="54"/>
      <x:c r="GU119" s="54"/>
      <x:c r="GV119" s="54"/>
      <x:c r="GW119" s="54"/>
      <x:c r="GX119" s="54"/>
      <x:c r="GY119" s="54"/>
      <x:c r="GZ119" s="54"/>
      <x:c r="HA119" s="54"/>
      <x:c r="HB119" s="54"/>
      <x:c r="HC119" s="54"/>
      <x:c r="HD119" s="54"/>
      <x:c r="HE119" s="54"/>
      <x:c r="HF119" s="54"/>
      <x:c r="HG119" s="54"/>
      <x:c r="HH119" s="54"/>
      <x:c r="HI119" s="54"/>
      <x:c r="HJ119" s="54"/>
      <x:c r="HK119" s="54"/>
      <x:c r="HL119" s="54"/>
      <x:c r="HM119" s="54"/>
      <x:c r="HN119" s="54"/>
      <x:c r="HO119" s="54"/>
      <x:c r="HP119" s="54"/>
      <x:c r="HQ119" s="54"/>
      <x:c r="HR119" s="54"/>
      <x:c r="HS119" s="54"/>
      <x:c r="HT119" s="54"/>
      <x:c r="HU119" s="54"/>
      <x:c r="HV119" s="54"/>
      <x:c r="HW119" s="54"/>
      <x:c r="HX119" s="54"/>
      <x:c r="HY119" s="54"/>
      <x:c r="HZ119" s="54"/>
      <x:c r="IA119" s="54"/>
      <x:c r="IB119" s="54"/>
      <x:c r="IC119" s="54"/>
      <x:c r="ID119" s="54"/>
      <x:c r="IE119" s="54"/>
      <x:c r="IF119" s="54"/>
      <x:c r="IG119" s="54"/>
      <x:c r="IH119" s="54"/>
      <x:c r="II119" s="54"/>
      <x:c r="IJ119" s="54"/>
      <x:c r="IK119" s="54"/>
      <x:c r="IL119" s="54"/>
      <x:c r="IM119" s="54"/>
      <x:c r="IN119" s="54"/>
      <x:c r="IO119" s="54"/>
      <x:c r="IP119" s="54"/>
      <x:c r="IQ119" s="54"/>
      <x:c r="IR119" s="54"/>
      <x:c r="IS119" s="54"/>
      <x:c r="IT119" s="54"/>
    </x:row>
    <x:row r="120" spans="1:254" s="75" customFormat="1" ht="71.25" customHeight="1">
      <x:c r="A120" s="57"/>
      <x:c r="B120" s="49" t="s">
        <x:v>2619</x:v>
      </x:c>
      <x:c r="C120" s="28" t="s">
        <x:v>7540</x:v>
      </x:c>
      <x:c r="D120" s="5">
        <x:f t="shared" si="8"/>
        <x:v>183000</x:v>
      </x:c>
      <x:c r="E120" s="30" t="s">
        <x:v>2233</x:v>
      </x:c>
      <x:c r="F120" s="30" t="s">
        <x:v>191</x:v>
      </x:c>
      <x:c r="G120" s="33"/>
      <x:c r="H120" s="33"/>
      <x:c r="I120" s="33"/>
      <x:c r="J120" s="13" t="s">
        <x:v>3266</x:v>
      </x:c>
      <x:c r="K120" s="13"/>
      <x:c r="L120" s="20">
        <x:v>21808.900000000001</x:v>
      </x:c>
      <x:c r="M120" s="20">
        <x:v>161191.10000000001</x:v>
      </x:c>
      <x:c r="N120" s="20"/>
      <x:c r="O120" s="20">
        <x:v>183000</x:v>
      </x:c>
      <x:c r="P120" s="20"/>
      <x:c r="Q120" s="20">
        <x:v>183000</x:v>
      </x:c>
      <x:c r="R120" s="20"/>
      <x:c r="S120" s="20"/>
      <x:c r="T120" s="4" t="s">
        <x:v>1957</x:v>
      </x:c>
      <x:c r="U120" s="57" t="s">
        <x:v>36</x:v>
      </x:c>
      <x:c r="V120" s="54"/>
      <x:c r="W120" s="54"/>
      <x:c r="X120" s="54"/>
      <x:c r="Y120" s="54"/>
      <x:c r="Z120" s="54"/>
      <x:c r="AA120" s="54"/>
      <x:c r="AB120" s="54"/>
      <x:c r="AC120" s="54"/>
      <x:c r="AD120" s="54"/>
      <x:c r="AE120" s="54"/>
      <x:c r="AF120" s="54"/>
      <x:c r="AG120" s="54"/>
      <x:c r="AH120" s="54"/>
      <x:c r="AI120" s="54"/>
      <x:c r="AJ120" s="54"/>
      <x:c r="AK120" s="54"/>
      <x:c r="AL120" s="54"/>
      <x:c r="AM120" s="54"/>
      <x:c r="AN120" s="54"/>
      <x:c r="AO120" s="54"/>
      <x:c r="AP120" s="54"/>
      <x:c r="AQ120" s="54"/>
      <x:c r="AR120" s="54"/>
      <x:c r="AS120" s="54"/>
      <x:c r="AT120" s="54"/>
      <x:c r="AU120" s="54"/>
      <x:c r="AV120" s="54"/>
      <x:c r="AW120" s="54"/>
      <x:c r="AX120" s="54"/>
      <x:c r="AY120" s="54"/>
      <x:c r="AZ120" s="54"/>
      <x:c r="BA120" s="54"/>
      <x:c r="BB120" s="54"/>
      <x:c r="BC120" s="54"/>
      <x:c r="BD120" s="54"/>
      <x:c r="BE120" s="54"/>
      <x:c r="BF120" s="54"/>
      <x:c r="BG120" s="54"/>
      <x:c r="BH120" s="54"/>
      <x:c r="BI120" s="54"/>
      <x:c r="BJ120" s="54"/>
      <x:c r="BK120" s="54"/>
      <x:c r="BL120" s="54"/>
      <x:c r="BM120" s="54"/>
      <x:c r="BN120" s="54"/>
      <x:c r="BO120" s="54"/>
      <x:c r="BP120" s="54"/>
      <x:c r="BQ120" s="54"/>
      <x:c r="BR120" s="54"/>
      <x:c r="BS120" s="54"/>
      <x:c r="BT120" s="54"/>
      <x:c r="BU120" s="54"/>
      <x:c r="BV120" s="54"/>
      <x:c r="BW120" s="54"/>
      <x:c r="BX120" s="54"/>
      <x:c r="BY120" s="54"/>
      <x:c r="BZ120" s="54"/>
      <x:c r="CA120" s="54"/>
      <x:c r="CB120" s="54"/>
      <x:c r="CC120" s="54"/>
      <x:c r="CD120" s="54"/>
      <x:c r="CE120" s="54"/>
      <x:c r="CF120" s="54"/>
      <x:c r="CG120" s="54"/>
      <x:c r="CH120" s="54"/>
      <x:c r="CI120" s="54"/>
      <x:c r="CJ120" s="54"/>
      <x:c r="CK120" s="54"/>
      <x:c r="CL120" s="54"/>
      <x:c r="CM120" s="54"/>
      <x:c r="CN120" s="54"/>
      <x:c r="CO120" s="54"/>
      <x:c r="CP120" s="54"/>
      <x:c r="CQ120" s="54"/>
      <x:c r="CR120" s="54"/>
      <x:c r="CS120" s="54"/>
      <x:c r="CT120" s="54"/>
      <x:c r="CU120" s="54"/>
      <x:c r="CV120" s="54"/>
      <x:c r="CW120" s="54"/>
      <x:c r="CX120" s="54"/>
      <x:c r="CY120" s="54"/>
      <x:c r="CZ120" s="54"/>
      <x:c r="DA120" s="54"/>
      <x:c r="DB120" s="54"/>
      <x:c r="DC120" s="54"/>
      <x:c r="DD120" s="54"/>
      <x:c r="DE120" s="54"/>
      <x:c r="DF120" s="54"/>
      <x:c r="DG120" s="54"/>
      <x:c r="DH120" s="54"/>
      <x:c r="DI120" s="54"/>
      <x:c r="DJ120" s="54"/>
      <x:c r="DK120" s="54"/>
      <x:c r="DL120" s="54"/>
      <x:c r="DM120" s="54"/>
      <x:c r="DN120" s="54"/>
      <x:c r="DO120" s="54"/>
      <x:c r="DP120" s="54"/>
      <x:c r="DQ120" s="54"/>
      <x:c r="DR120" s="54"/>
      <x:c r="DS120" s="54"/>
      <x:c r="DT120" s="54"/>
      <x:c r="DU120" s="54"/>
      <x:c r="DV120" s="54"/>
      <x:c r="DW120" s="54"/>
      <x:c r="DX120" s="54"/>
      <x:c r="DY120" s="54"/>
      <x:c r="DZ120" s="54"/>
      <x:c r="EA120" s="54"/>
      <x:c r="EB120" s="54"/>
      <x:c r="EC120" s="54"/>
      <x:c r="ED120" s="54"/>
      <x:c r="EE120" s="54"/>
      <x:c r="EF120" s="54"/>
      <x:c r="EG120" s="54"/>
      <x:c r="EH120" s="54"/>
      <x:c r="EI120" s="54"/>
      <x:c r="EJ120" s="54"/>
      <x:c r="EK120" s="54"/>
      <x:c r="EL120" s="54"/>
      <x:c r="EM120" s="54"/>
      <x:c r="EN120" s="54"/>
      <x:c r="EO120" s="54"/>
      <x:c r="EP120" s="54"/>
      <x:c r="EQ120" s="54"/>
      <x:c r="ER120" s="54"/>
      <x:c r="ES120" s="54"/>
      <x:c r="ET120" s="54"/>
      <x:c r="EU120" s="54"/>
      <x:c r="EV120" s="54"/>
      <x:c r="EW120" s="54"/>
      <x:c r="EX120" s="54"/>
      <x:c r="EY120" s="54"/>
      <x:c r="EZ120" s="54"/>
      <x:c r="FA120" s="54"/>
      <x:c r="FB120" s="54"/>
      <x:c r="FC120" s="54"/>
      <x:c r="FD120" s="54"/>
      <x:c r="FE120" s="54"/>
      <x:c r="FF120" s="54"/>
      <x:c r="FG120" s="54"/>
      <x:c r="FH120" s="54"/>
      <x:c r="FI120" s="54"/>
      <x:c r="FJ120" s="54"/>
      <x:c r="FK120" s="54"/>
      <x:c r="FL120" s="54"/>
      <x:c r="FM120" s="54"/>
      <x:c r="FN120" s="54"/>
      <x:c r="FO120" s="54"/>
      <x:c r="FP120" s="54"/>
      <x:c r="FQ120" s="54"/>
      <x:c r="FR120" s="54"/>
      <x:c r="FS120" s="54"/>
      <x:c r="FT120" s="54"/>
      <x:c r="FU120" s="54"/>
      <x:c r="FV120" s="54"/>
      <x:c r="FW120" s="54"/>
      <x:c r="FX120" s="54"/>
      <x:c r="FY120" s="54"/>
      <x:c r="FZ120" s="54"/>
      <x:c r="GA120" s="54"/>
      <x:c r="GB120" s="54"/>
      <x:c r="GC120" s="54"/>
      <x:c r="GD120" s="54"/>
      <x:c r="GE120" s="54"/>
      <x:c r="GF120" s="54"/>
      <x:c r="GG120" s="54"/>
      <x:c r="GH120" s="54"/>
      <x:c r="GI120" s="54"/>
      <x:c r="GJ120" s="54"/>
      <x:c r="GK120" s="54"/>
      <x:c r="GL120" s="54"/>
      <x:c r="GM120" s="54"/>
      <x:c r="GN120" s="54"/>
      <x:c r="GO120" s="54"/>
      <x:c r="GP120" s="54"/>
      <x:c r="GQ120" s="54"/>
      <x:c r="GR120" s="54"/>
      <x:c r="GS120" s="54"/>
      <x:c r="GT120" s="54"/>
      <x:c r="GU120" s="54"/>
      <x:c r="GV120" s="54"/>
      <x:c r="GW120" s="54"/>
      <x:c r="GX120" s="54"/>
      <x:c r="GY120" s="54"/>
      <x:c r="GZ120" s="54"/>
      <x:c r="HA120" s="54"/>
      <x:c r="HB120" s="54"/>
      <x:c r="HC120" s="54"/>
      <x:c r="HD120" s="54"/>
      <x:c r="HE120" s="54"/>
      <x:c r="HF120" s="54"/>
      <x:c r="HG120" s="54"/>
      <x:c r="HH120" s="54"/>
      <x:c r="HI120" s="54"/>
      <x:c r="HJ120" s="54"/>
      <x:c r="HK120" s="54"/>
      <x:c r="HL120" s="54"/>
      <x:c r="HM120" s="54"/>
      <x:c r="HN120" s="54"/>
      <x:c r="HO120" s="54"/>
      <x:c r="HP120" s="54"/>
      <x:c r="HQ120" s="54"/>
      <x:c r="HR120" s="54"/>
      <x:c r="HS120" s="54"/>
      <x:c r="HT120" s="54"/>
      <x:c r="HU120" s="54"/>
      <x:c r="HV120" s="54"/>
      <x:c r="HW120" s="54"/>
      <x:c r="HX120" s="54"/>
      <x:c r="HY120" s="54"/>
      <x:c r="HZ120" s="54"/>
      <x:c r="IA120" s="54"/>
      <x:c r="IB120" s="54"/>
      <x:c r="IC120" s="54"/>
      <x:c r="ID120" s="54"/>
      <x:c r="IE120" s="54"/>
      <x:c r="IF120" s="54"/>
      <x:c r="IG120" s="54"/>
      <x:c r="IH120" s="54"/>
      <x:c r="II120" s="54"/>
      <x:c r="IJ120" s="54"/>
      <x:c r="IK120" s="54"/>
      <x:c r="IL120" s="54"/>
      <x:c r="IM120" s="54"/>
      <x:c r="IN120" s="54"/>
      <x:c r="IO120" s="54"/>
      <x:c r="IP120" s="54"/>
      <x:c r="IQ120" s="54"/>
      <x:c r="IR120" s="54"/>
      <x:c r="IS120" s="54"/>
      <x:c r="IT120" s="54"/>
    </x:row>
    <x:row r="121" spans="1:254" s="75" customFormat="1" ht="71.25" customHeight="1">
      <x:c r="A121" s="57"/>
      <x:c r="B121" s="49" t="s">
        <x:v>3004</x:v>
      </x:c>
      <x:c r="C121" s="28" t="s">
        <x:v>3224</x:v>
      </x:c>
      <x:c r="D121" s="5">
        <x:f t="shared" si="8"/>
        <x:v>52000</x:v>
      </x:c>
      <x:c r="E121" s="30" t="s">
        <x:v>2233</x:v>
      </x:c>
      <x:c r="F121" s="30" t="s">
        <x:v>191</x:v>
      </x:c>
      <x:c r="G121" s="33"/>
      <x:c r="H121" s="33"/>
      <x:c r="I121" s="33"/>
      <x:c r="J121" s="13" t="s">
        <x:v>5686</x:v>
      </x:c>
      <x:c r="K121" s="13"/>
      <x:c r="L121" s="20">
        <x:v>203.69999999999999</x:v>
      </x:c>
      <x:c r="M121" s="20">
        <x:v>51796.300000000003</x:v>
      </x:c>
      <x:c r="N121" s="20"/>
      <x:c r="O121" s="20">
        <x:v>52000</x:v>
      </x:c>
      <x:c r="P121" s="20"/>
      <x:c r="Q121" s="20">
        <x:v>52000</x:v>
      </x:c>
      <x:c r="R121" s="20"/>
      <x:c r="S121" s="20"/>
      <x:c r="T121" s="4" t="s">
        <x:v>4996</x:v>
      </x:c>
      <x:c r="U121" s="57" t="s">
        <x:v>36</x:v>
      </x:c>
      <x:c r="V121" s="54"/>
      <x:c r="W121" s="54"/>
      <x:c r="X121" s="54"/>
      <x:c r="Y121" s="54"/>
      <x:c r="Z121" s="54"/>
      <x:c r="AA121" s="54"/>
      <x:c r="AB121" s="54"/>
      <x:c r="AC121" s="54"/>
      <x:c r="AD121" s="54"/>
      <x:c r="AE121" s="54"/>
      <x:c r="AF121" s="54"/>
      <x:c r="AG121" s="54"/>
      <x:c r="AH121" s="54"/>
      <x:c r="AI121" s="54"/>
      <x:c r="AJ121" s="54"/>
      <x:c r="AK121" s="54"/>
      <x:c r="AL121" s="54"/>
      <x:c r="AM121" s="54"/>
      <x:c r="AN121" s="54"/>
      <x:c r="AO121" s="54"/>
      <x:c r="AP121" s="54"/>
      <x:c r="AQ121" s="54"/>
      <x:c r="AR121" s="54"/>
      <x:c r="AS121" s="54"/>
      <x:c r="AT121" s="54"/>
      <x:c r="AU121" s="54"/>
      <x:c r="AV121" s="54"/>
      <x:c r="AW121" s="54"/>
      <x:c r="AX121" s="54"/>
      <x:c r="AY121" s="54"/>
      <x:c r="AZ121" s="54"/>
      <x:c r="BA121" s="54"/>
      <x:c r="BB121" s="54"/>
      <x:c r="BC121" s="54"/>
      <x:c r="BD121" s="54"/>
      <x:c r="BE121" s="54"/>
      <x:c r="BF121" s="54"/>
      <x:c r="BG121" s="54"/>
      <x:c r="BH121" s="54"/>
      <x:c r="BI121" s="54"/>
      <x:c r="BJ121" s="54"/>
      <x:c r="BK121" s="54"/>
      <x:c r="BL121" s="54"/>
      <x:c r="BM121" s="54"/>
      <x:c r="BN121" s="54"/>
      <x:c r="BO121" s="54"/>
      <x:c r="BP121" s="54"/>
      <x:c r="BQ121" s="54"/>
      <x:c r="BR121" s="54"/>
      <x:c r="BS121" s="54"/>
      <x:c r="BT121" s="54"/>
      <x:c r="BU121" s="54"/>
      <x:c r="BV121" s="54"/>
      <x:c r="BW121" s="54"/>
      <x:c r="BX121" s="54"/>
      <x:c r="BY121" s="54"/>
      <x:c r="BZ121" s="54"/>
      <x:c r="CA121" s="54"/>
      <x:c r="CB121" s="54"/>
      <x:c r="CC121" s="54"/>
      <x:c r="CD121" s="54"/>
      <x:c r="CE121" s="54"/>
      <x:c r="CF121" s="54"/>
      <x:c r="CG121" s="54"/>
      <x:c r="CH121" s="54"/>
      <x:c r="CI121" s="54"/>
      <x:c r="CJ121" s="54"/>
      <x:c r="CK121" s="54"/>
      <x:c r="CL121" s="54"/>
      <x:c r="CM121" s="54"/>
      <x:c r="CN121" s="54"/>
      <x:c r="CO121" s="54"/>
      <x:c r="CP121" s="54"/>
      <x:c r="CQ121" s="54"/>
      <x:c r="CR121" s="54"/>
      <x:c r="CS121" s="54"/>
      <x:c r="CT121" s="54"/>
      <x:c r="CU121" s="54"/>
      <x:c r="CV121" s="54"/>
      <x:c r="CW121" s="54"/>
      <x:c r="CX121" s="54"/>
      <x:c r="CY121" s="54"/>
      <x:c r="CZ121" s="54"/>
      <x:c r="DA121" s="54"/>
      <x:c r="DB121" s="54"/>
      <x:c r="DC121" s="54"/>
      <x:c r="DD121" s="54"/>
      <x:c r="DE121" s="54"/>
      <x:c r="DF121" s="54"/>
      <x:c r="DG121" s="54"/>
      <x:c r="DH121" s="54"/>
      <x:c r="DI121" s="54"/>
      <x:c r="DJ121" s="54"/>
      <x:c r="DK121" s="54"/>
      <x:c r="DL121" s="54"/>
      <x:c r="DM121" s="54"/>
      <x:c r="DN121" s="54"/>
      <x:c r="DO121" s="54"/>
      <x:c r="DP121" s="54"/>
      <x:c r="DQ121" s="54"/>
      <x:c r="DR121" s="54"/>
      <x:c r="DS121" s="54"/>
      <x:c r="DT121" s="54"/>
      <x:c r="DU121" s="54"/>
      <x:c r="DV121" s="54"/>
      <x:c r="DW121" s="54"/>
      <x:c r="DX121" s="54"/>
      <x:c r="DY121" s="54"/>
      <x:c r="DZ121" s="54"/>
      <x:c r="EA121" s="54"/>
      <x:c r="EB121" s="54"/>
      <x:c r="EC121" s="54"/>
      <x:c r="ED121" s="54"/>
      <x:c r="EE121" s="54"/>
      <x:c r="EF121" s="54"/>
      <x:c r="EG121" s="54"/>
      <x:c r="EH121" s="54"/>
      <x:c r="EI121" s="54"/>
      <x:c r="EJ121" s="54"/>
      <x:c r="EK121" s="54"/>
      <x:c r="EL121" s="54"/>
      <x:c r="EM121" s="54"/>
      <x:c r="EN121" s="54"/>
      <x:c r="EO121" s="54"/>
      <x:c r="EP121" s="54"/>
      <x:c r="EQ121" s="54"/>
      <x:c r="ER121" s="54"/>
      <x:c r="ES121" s="54"/>
      <x:c r="ET121" s="54"/>
      <x:c r="EU121" s="54"/>
      <x:c r="EV121" s="54"/>
      <x:c r="EW121" s="54"/>
      <x:c r="EX121" s="54"/>
      <x:c r="EY121" s="54"/>
      <x:c r="EZ121" s="54"/>
      <x:c r="FA121" s="54"/>
      <x:c r="FB121" s="54"/>
      <x:c r="FC121" s="54"/>
      <x:c r="FD121" s="54"/>
      <x:c r="FE121" s="54"/>
      <x:c r="FF121" s="54"/>
      <x:c r="FG121" s="54"/>
      <x:c r="FH121" s="54"/>
      <x:c r="FI121" s="54"/>
      <x:c r="FJ121" s="54"/>
      <x:c r="FK121" s="54"/>
      <x:c r="FL121" s="54"/>
      <x:c r="FM121" s="54"/>
      <x:c r="FN121" s="54"/>
      <x:c r="FO121" s="54"/>
      <x:c r="FP121" s="54"/>
      <x:c r="FQ121" s="54"/>
      <x:c r="FR121" s="54"/>
      <x:c r="FS121" s="54"/>
      <x:c r="FT121" s="54"/>
      <x:c r="FU121" s="54"/>
      <x:c r="FV121" s="54"/>
      <x:c r="FW121" s="54"/>
      <x:c r="FX121" s="54"/>
      <x:c r="FY121" s="54"/>
      <x:c r="FZ121" s="54"/>
      <x:c r="GA121" s="54"/>
      <x:c r="GB121" s="54"/>
      <x:c r="GC121" s="54"/>
      <x:c r="GD121" s="54"/>
      <x:c r="GE121" s="54"/>
      <x:c r="GF121" s="54"/>
      <x:c r="GG121" s="54"/>
      <x:c r="GH121" s="54"/>
      <x:c r="GI121" s="54"/>
      <x:c r="GJ121" s="54"/>
      <x:c r="GK121" s="54"/>
      <x:c r="GL121" s="54"/>
      <x:c r="GM121" s="54"/>
      <x:c r="GN121" s="54"/>
      <x:c r="GO121" s="54"/>
      <x:c r="GP121" s="54"/>
      <x:c r="GQ121" s="54"/>
      <x:c r="GR121" s="54"/>
      <x:c r="GS121" s="54"/>
      <x:c r="GT121" s="54"/>
      <x:c r="GU121" s="54"/>
      <x:c r="GV121" s="54"/>
      <x:c r="GW121" s="54"/>
      <x:c r="GX121" s="54"/>
      <x:c r="GY121" s="54"/>
      <x:c r="GZ121" s="54"/>
      <x:c r="HA121" s="54"/>
      <x:c r="HB121" s="54"/>
      <x:c r="HC121" s="54"/>
      <x:c r="HD121" s="54"/>
      <x:c r="HE121" s="54"/>
      <x:c r="HF121" s="54"/>
      <x:c r="HG121" s="54"/>
      <x:c r="HH121" s="54"/>
      <x:c r="HI121" s="54"/>
      <x:c r="HJ121" s="54"/>
      <x:c r="HK121" s="54"/>
      <x:c r="HL121" s="54"/>
      <x:c r="HM121" s="54"/>
      <x:c r="HN121" s="54"/>
      <x:c r="HO121" s="54"/>
      <x:c r="HP121" s="54"/>
      <x:c r="HQ121" s="54"/>
      <x:c r="HR121" s="54"/>
      <x:c r="HS121" s="54"/>
      <x:c r="HT121" s="54"/>
      <x:c r="HU121" s="54"/>
      <x:c r="HV121" s="54"/>
      <x:c r="HW121" s="54"/>
      <x:c r="HX121" s="54"/>
      <x:c r="HY121" s="54"/>
      <x:c r="HZ121" s="54"/>
      <x:c r="IA121" s="54"/>
      <x:c r="IB121" s="54"/>
      <x:c r="IC121" s="54"/>
      <x:c r="ID121" s="54"/>
      <x:c r="IE121" s="54"/>
      <x:c r="IF121" s="54"/>
      <x:c r="IG121" s="54"/>
      <x:c r="IH121" s="54"/>
      <x:c r="II121" s="54"/>
      <x:c r="IJ121" s="54"/>
      <x:c r="IK121" s="54"/>
      <x:c r="IL121" s="54"/>
      <x:c r="IM121" s="54"/>
      <x:c r="IN121" s="54"/>
      <x:c r="IO121" s="54"/>
      <x:c r="IP121" s="54"/>
      <x:c r="IQ121" s="54"/>
      <x:c r="IR121" s="54"/>
      <x:c r="IS121" s="54"/>
      <x:c r="IT121" s="54"/>
    </x:row>
    <x:row r="122" spans="1:254" s="75" customFormat="1" ht="71.25" customHeight="1">
      <x:c r="A122" s="57"/>
      <x:c r="B122" s="49" t="s">
        <x:v>2988</x:v>
      </x:c>
      <x:c r="C122" s="28" t="s">
        <x:v>3246</x:v>
      </x:c>
      <x:c r="D122" s="5">
        <x:f t="shared" si="8"/>
        <x:v>34500</x:v>
      </x:c>
      <x:c r="E122" s="30" t="s">
        <x:v>2233</x:v>
      </x:c>
      <x:c r="F122" s="30" t="s">
        <x:v>7526</x:v>
      </x:c>
      <x:c r="G122" s="33"/>
      <x:c r="H122" s="33"/>
      <x:c r="I122" s="33"/>
      <x:c r="J122" s="13" t="s">
        <x:v>3274</x:v>
      </x:c>
      <x:c r="K122" s="13"/>
      <x:c r="L122" s="20">
        <x:v>1854</x:v>
      </x:c>
      <x:c r="M122" s="20">
        <x:v>32646</x:v>
      </x:c>
      <x:c r="N122" s="20"/>
      <x:c r="O122" s="20">
        <x:v>34500</x:v>
      </x:c>
      <x:c r="P122" s="20"/>
      <x:c r="Q122" s="20">
        <x:v>34500</x:v>
      </x:c>
      <x:c r="R122" s="20"/>
      <x:c r="S122" s="20"/>
      <x:c r="T122" s="4" t="s">
        <x:v>4984</x:v>
      </x:c>
      <x:c r="U122" s="57" t="s">
        <x:v>36</x:v>
      </x:c>
      <x:c r="V122" s="54"/>
      <x:c r="W122" s="54"/>
      <x:c r="X122" s="54"/>
      <x:c r="Y122" s="54"/>
      <x:c r="Z122" s="54"/>
      <x:c r="AA122" s="54"/>
      <x:c r="AB122" s="54"/>
      <x:c r="AC122" s="54"/>
      <x:c r="AD122" s="54"/>
      <x:c r="AE122" s="54"/>
      <x:c r="AF122" s="54"/>
      <x:c r="AG122" s="54"/>
      <x:c r="AH122" s="54"/>
      <x:c r="AI122" s="54"/>
      <x:c r="AJ122" s="54"/>
      <x:c r="AK122" s="54"/>
      <x:c r="AL122" s="54"/>
      <x:c r="AM122" s="54"/>
      <x:c r="AN122" s="54"/>
      <x:c r="AO122" s="54"/>
      <x:c r="AP122" s="54"/>
      <x:c r="AQ122" s="54"/>
      <x:c r="AR122" s="54"/>
      <x:c r="AS122" s="54"/>
      <x:c r="AT122" s="54"/>
      <x:c r="AU122" s="54"/>
      <x:c r="AV122" s="54"/>
      <x:c r="AW122" s="54"/>
      <x:c r="AX122" s="54"/>
      <x:c r="AY122" s="54"/>
      <x:c r="AZ122" s="54"/>
      <x:c r="BA122" s="54"/>
      <x:c r="BB122" s="54"/>
      <x:c r="BC122" s="54"/>
      <x:c r="BD122" s="54"/>
      <x:c r="BE122" s="54"/>
      <x:c r="BF122" s="54"/>
      <x:c r="BG122" s="54"/>
      <x:c r="BH122" s="54"/>
      <x:c r="BI122" s="54"/>
      <x:c r="BJ122" s="54"/>
      <x:c r="BK122" s="54"/>
      <x:c r="BL122" s="54"/>
      <x:c r="BM122" s="54"/>
      <x:c r="BN122" s="54"/>
      <x:c r="BO122" s="54"/>
      <x:c r="BP122" s="54"/>
      <x:c r="BQ122" s="54"/>
      <x:c r="BR122" s="54"/>
      <x:c r="BS122" s="54"/>
      <x:c r="BT122" s="54"/>
      <x:c r="BU122" s="54"/>
      <x:c r="BV122" s="54"/>
      <x:c r="BW122" s="54"/>
      <x:c r="BX122" s="54"/>
      <x:c r="BY122" s="54"/>
      <x:c r="BZ122" s="54"/>
      <x:c r="CA122" s="54"/>
      <x:c r="CB122" s="54"/>
      <x:c r="CC122" s="54"/>
      <x:c r="CD122" s="54"/>
      <x:c r="CE122" s="54"/>
      <x:c r="CF122" s="54"/>
      <x:c r="CG122" s="54"/>
      <x:c r="CH122" s="54"/>
      <x:c r="CI122" s="54"/>
      <x:c r="CJ122" s="54"/>
      <x:c r="CK122" s="54"/>
      <x:c r="CL122" s="54"/>
      <x:c r="CM122" s="54"/>
      <x:c r="CN122" s="54"/>
      <x:c r="CO122" s="54"/>
      <x:c r="CP122" s="54"/>
      <x:c r="CQ122" s="54"/>
      <x:c r="CR122" s="54"/>
      <x:c r="CS122" s="54"/>
      <x:c r="CT122" s="54"/>
      <x:c r="CU122" s="54"/>
      <x:c r="CV122" s="54"/>
      <x:c r="CW122" s="54"/>
      <x:c r="CX122" s="54"/>
      <x:c r="CY122" s="54"/>
      <x:c r="CZ122" s="54"/>
      <x:c r="DA122" s="54"/>
      <x:c r="DB122" s="54"/>
      <x:c r="DC122" s="54"/>
      <x:c r="DD122" s="54"/>
      <x:c r="DE122" s="54"/>
      <x:c r="DF122" s="54"/>
      <x:c r="DG122" s="54"/>
      <x:c r="DH122" s="54"/>
      <x:c r="DI122" s="54"/>
      <x:c r="DJ122" s="54"/>
      <x:c r="DK122" s="54"/>
      <x:c r="DL122" s="54"/>
      <x:c r="DM122" s="54"/>
      <x:c r="DN122" s="54"/>
      <x:c r="DO122" s="54"/>
      <x:c r="DP122" s="54"/>
      <x:c r="DQ122" s="54"/>
      <x:c r="DR122" s="54"/>
      <x:c r="DS122" s="54"/>
      <x:c r="DT122" s="54"/>
      <x:c r="DU122" s="54"/>
      <x:c r="DV122" s="54"/>
      <x:c r="DW122" s="54"/>
      <x:c r="DX122" s="54"/>
      <x:c r="DY122" s="54"/>
      <x:c r="DZ122" s="54"/>
      <x:c r="EA122" s="54"/>
      <x:c r="EB122" s="54"/>
      <x:c r="EC122" s="54"/>
      <x:c r="ED122" s="54"/>
      <x:c r="EE122" s="54"/>
      <x:c r="EF122" s="54"/>
      <x:c r="EG122" s="54"/>
      <x:c r="EH122" s="54"/>
      <x:c r="EI122" s="54"/>
      <x:c r="EJ122" s="54"/>
      <x:c r="EK122" s="54"/>
      <x:c r="EL122" s="54"/>
      <x:c r="EM122" s="54"/>
      <x:c r="EN122" s="54"/>
      <x:c r="EO122" s="54"/>
      <x:c r="EP122" s="54"/>
      <x:c r="EQ122" s="54"/>
      <x:c r="ER122" s="54"/>
      <x:c r="ES122" s="54"/>
      <x:c r="ET122" s="54"/>
      <x:c r="EU122" s="54"/>
      <x:c r="EV122" s="54"/>
      <x:c r="EW122" s="54"/>
      <x:c r="EX122" s="54"/>
      <x:c r="EY122" s="54"/>
      <x:c r="EZ122" s="54"/>
      <x:c r="FA122" s="54"/>
      <x:c r="FB122" s="54"/>
      <x:c r="FC122" s="54"/>
      <x:c r="FD122" s="54"/>
      <x:c r="FE122" s="54"/>
      <x:c r="FF122" s="54"/>
      <x:c r="FG122" s="54"/>
      <x:c r="FH122" s="54"/>
      <x:c r="FI122" s="54"/>
      <x:c r="FJ122" s="54"/>
      <x:c r="FK122" s="54"/>
      <x:c r="FL122" s="54"/>
      <x:c r="FM122" s="54"/>
      <x:c r="FN122" s="54"/>
      <x:c r="FO122" s="54"/>
      <x:c r="FP122" s="54"/>
      <x:c r="FQ122" s="54"/>
      <x:c r="FR122" s="54"/>
      <x:c r="FS122" s="54"/>
      <x:c r="FT122" s="54"/>
      <x:c r="FU122" s="54"/>
      <x:c r="FV122" s="54"/>
      <x:c r="FW122" s="54"/>
      <x:c r="FX122" s="54"/>
      <x:c r="FY122" s="54"/>
      <x:c r="FZ122" s="54"/>
      <x:c r="GA122" s="54"/>
      <x:c r="GB122" s="54"/>
      <x:c r="GC122" s="54"/>
      <x:c r="GD122" s="54"/>
      <x:c r="GE122" s="54"/>
      <x:c r="GF122" s="54"/>
      <x:c r="GG122" s="54"/>
      <x:c r="GH122" s="54"/>
      <x:c r="GI122" s="54"/>
      <x:c r="GJ122" s="54"/>
      <x:c r="GK122" s="54"/>
      <x:c r="GL122" s="54"/>
      <x:c r="GM122" s="54"/>
      <x:c r="GN122" s="54"/>
      <x:c r="GO122" s="54"/>
      <x:c r="GP122" s="54"/>
      <x:c r="GQ122" s="54"/>
      <x:c r="GR122" s="54"/>
      <x:c r="GS122" s="54"/>
      <x:c r="GT122" s="54"/>
      <x:c r="GU122" s="54"/>
      <x:c r="GV122" s="54"/>
      <x:c r="GW122" s="54"/>
      <x:c r="GX122" s="54"/>
      <x:c r="GY122" s="54"/>
      <x:c r="GZ122" s="54"/>
      <x:c r="HA122" s="54"/>
      <x:c r="HB122" s="54"/>
      <x:c r="HC122" s="54"/>
      <x:c r="HD122" s="54"/>
      <x:c r="HE122" s="54"/>
      <x:c r="HF122" s="54"/>
      <x:c r="HG122" s="54"/>
      <x:c r="HH122" s="54"/>
      <x:c r="HI122" s="54"/>
      <x:c r="HJ122" s="54"/>
      <x:c r="HK122" s="54"/>
      <x:c r="HL122" s="54"/>
      <x:c r="HM122" s="54"/>
      <x:c r="HN122" s="54"/>
      <x:c r="HO122" s="54"/>
      <x:c r="HP122" s="54"/>
      <x:c r="HQ122" s="54"/>
      <x:c r="HR122" s="54"/>
      <x:c r="HS122" s="54"/>
      <x:c r="HT122" s="54"/>
      <x:c r="HU122" s="54"/>
      <x:c r="HV122" s="54"/>
      <x:c r="HW122" s="54"/>
      <x:c r="HX122" s="54"/>
      <x:c r="HY122" s="54"/>
      <x:c r="HZ122" s="54"/>
      <x:c r="IA122" s="54"/>
      <x:c r="IB122" s="54"/>
      <x:c r="IC122" s="54"/>
      <x:c r="ID122" s="54"/>
      <x:c r="IE122" s="54"/>
      <x:c r="IF122" s="54"/>
      <x:c r="IG122" s="54"/>
      <x:c r="IH122" s="54"/>
      <x:c r="II122" s="54"/>
      <x:c r="IJ122" s="54"/>
      <x:c r="IK122" s="54"/>
      <x:c r="IL122" s="54"/>
      <x:c r="IM122" s="54"/>
      <x:c r="IN122" s="54"/>
      <x:c r="IO122" s="54"/>
      <x:c r="IP122" s="54"/>
      <x:c r="IQ122" s="54"/>
      <x:c r="IR122" s="54"/>
      <x:c r="IS122" s="54"/>
      <x:c r="IT122" s="54"/>
    </x:row>
    <x:row r="123" spans="1:254" s="75" customFormat="1" ht="71.25" customHeight="1">
      <x:c r="A123" s="57"/>
      <x:c r="B123" s="49" t="s">
        <x:v>1483</x:v>
      </x:c>
      <x:c r="C123" s="28" t="s">
        <x:v>4354</x:v>
      </x:c>
      <x:c r="D123" s="5">
        <x:f t="shared" si="8"/>
        <x:v>26000</x:v>
      </x:c>
      <x:c r="E123" s="30" t="s">
        <x:v>2233</x:v>
      </x:c>
      <x:c r="F123" s="30" t="s">
        <x:v>7526</x:v>
      </x:c>
      <x:c r="G123" s="33"/>
      <x:c r="H123" s="33"/>
      <x:c r="I123" s="33"/>
      <x:c r="J123" s="13" t="s">
        <x:v>3274</x:v>
      </x:c>
      <x:c r="K123" s="13"/>
      <x:c r="L123" s="20">
        <x:v>21</x:v>
      </x:c>
      <x:c r="M123" s="20">
        <x:v>25979</x:v>
      </x:c>
      <x:c r="N123" s="20"/>
      <x:c r="O123" s="20">
        <x:v>26000</x:v>
      </x:c>
      <x:c r="P123" s="20"/>
      <x:c r="Q123" s="20">
        <x:v>26000</x:v>
      </x:c>
      <x:c r="R123" s="20"/>
      <x:c r="S123" s="20"/>
      <x:c r="T123" s="4" t="s">
        <x:v>4995</x:v>
      </x:c>
      <x:c r="U123" s="57" t="s">
        <x:v>36</x:v>
      </x:c>
      <x:c r="V123" s="54"/>
      <x:c r="W123" s="54"/>
      <x:c r="X123" s="54"/>
      <x:c r="Y123" s="54"/>
      <x:c r="Z123" s="54"/>
      <x:c r="AA123" s="54"/>
      <x:c r="AB123" s="54"/>
      <x:c r="AC123" s="54"/>
      <x:c r="AD123" s="54"/>
      <x:c r="AE123" s="54"/>
      <x:c r="AF123" s="54"/>
      <x:c r="AG123" s="54"/>
      <x:c r="AH123" s="54"/>
      <x:c r="AI123" s="54"/>
      <x:c r="AJ123" s="54"/>
      <x:c r="AK123" s="54"/>
      <x:c r="AL123" s="54"/>
      <x:c r="AM123" s="54"/>
      <x:c r="AN123" s="54"/>
      <x:c r="AO123" s="54"/>
      <x:c r="AP123" s="54"/>
      <x:c r="AQ123" s="54"/>
      <x:c r="AR123" s="54"/>
      <x:c r="AS123" s="54"/>
      <x:c r="AT123" s="54"/>
      <x:c r="AU123" s="54"/>
      <x:c r="AV123" s="54"/>
      <x:c r="AW123" s="54"/>
      <x:c r="AX123" s="54"/>
      <x:c r="AY123" s="54"/>
      <x:c r="AZ123" s="54"/>
      <x:c r="BA123" s="54"/>
      <x:c r="BB123" s="54"/>
      <x:c r="BC123" s="54"/>
      <x:c r="BD123" s="54"/>
      <x:c r="BE123" s="54"/>
      <x:c r="BF123" s="54"/>
      <x:c r="BG123" s="54"/>
      <x:c r="BH123" s="54"/>
      <x:c r="BI123" s="54"/>
      <x:c r="BJ123" s="54"/>
      <x:c r="BK123" s="54"/>
      <x:c r="BL123" s="54"/>
      <x:c r="BM123" s="54"/>
      <x:c r="BN123" s="54"/>
      <x:c r="BO123" s="54"/>
      <x:c r="BP123" s="54"/>
      <x:c r="BQ123" s="54"/>
      <x:c r="BR123" s="54"/>
      <x:c r="BS123" s="54"/>
      <x:c r="BT123" s="54"/>
      <x:c r="BU123" s="54"/>
      <x:c r="BV123" s="54"/>
      <x:c r="BW123" s="54"/>
      <x:c r="BX123" s="54"/>
      <x:c r="BY123" s="54"/>
      <x:c r="BZ123" s="54"/>
      <x:c r="CA123" s="54"/>
      <x:c r="CB123" s="54"/>
      <x:c r="CC123" s="54"/>
      <x:c r="CD123" s="54"/>
      <x:c r="CE123" s="54"/>
      <x:c r="CF123" s="54"/>
      <x:c r="CG123" s="54"/>
      <x:c r="CH123" s="54"/>
      <x:c r="CI123" s="54"/>
      <x:c r="CJ123" s="54"/>
      <x:c r="CK123" s="54"/>
      <x:c r="CL123" s="54"/>
      <x:c r="CM123" s="54"/>
      <x:c r="CN123" s="54"/>
      <x:c r="CO123" s="54"/>
      <x:c r="CP123" s="54"/>
      <x:c r="CQ123" s="54"/>
      <x:c r="CR123" s="54"/>
      <x:c r="CS123" s="54"/>
      <x:c r="CT123" s="54"/>
      <x:c r="CU123" s="54"/>
      <x:c r="CV123" s="54"/>
      <x:c r="CW123" s="54"/>
      <x:c r="CX123" s="54"/>
      <x:c r="CY123" s="54"/>
      <x:c r="CZ123" s="54"/>
      <x:c r="DA123" s="54"/>
      <x:c r="DB123" s="54"/>
      <x:c r="DC123" s="54"/>
      <x:c r="DD123" s="54"/>
      <x:c r="DE123" s="54"/>
      <x:c r="DF123" s="54"/>
      <x:c r="DG123" s="54"/>
      <x:c r="DH123" s="54"/>
      <x:c r="DI123" s="54"/>
      <x:c r="DJ123" s="54"/>
      <x:c r="DK123" s="54"/>
      <x:c r="DL123" s="54"/>
      <x:c r="DM123" s="54"/>
      <x:c r="DN123" s="54"/>
      <x:c r="DO123" s="54"/>
      <x:c r="DP123" s="54"/>
      <x:c r="DQ123" s="54"/>
      <x:c r="DR123" s="54"/>
      <x:c r="DS123" s="54"/>
      <x:c r="DT123" s="54"/>
      <x:c r="DU123" s="54"/>
      <x:c r="DV123" s="54"/>
      <x:c r="DW123" s="54"/>
      <x:c r="DX123" s="54"/>
      <x:c r="DY123" s="54"/>
      <x:c r="DZ123" s="54"/>
      <x:c r="EA123" s="54"/>
      <x:c r="EB123" s="54"/>
      <x:c r="EC123" s="54"/>
      <x:c r="ED123" s="54"/>
      <x:c r="EE123" s="54"/>
      <x:c r="EF123" s="54"/>
      <x:c r="EG123" s="54"/>
      <x:c r="EH123" s="54"/>
      <x:c r="EI123" s="54"/>
      <x:c r="EJ123" s="54"/>
      <x:c r="EK123" s="54"/>
      <x:c r="EL123" s="54"/>
      <x:c r="EM123" s="54"/>
      <x:c r="EN123" s="54"/>
      <x:c r="EO123" s="54"/>
      <x:c r="EP123" s="54"/>
      <x:c r="EQ123" s="54"/>
      <x:c r="ER123" s="54"/>
      <x:c r="ES123" s="54"/>
      <x:c r="ET123" s="54"/>
      <x:c r="EU123" s="54"/>
      <x:c r="EV123" s="54"/>
      <x:c r="EW123" s="54"/>
      <x:c r="EX123" s="54"/>
      <x:c r="EY123" s="54"/>
      <x:c r="EZ123" s="54"/>
      <x:c r="FA123" s="54"/>
      <x:c r="FB123" s="54"/>
      <x:c r="FC123" s="54"/>
      <x:c r="FD123" s="54"/>
      <x:c r="FE123" s="54"/>
      <x:c r="FF123" s="54"/>
      <x:c r="FG123" s="54"/>
      <x:c r="FH123" s="54"/>
      <x:c r="FI123" s="54"/>
      <x:c r="FJ123" s="54"/>
      <x:c r="FK123" s="54"/>
      <x:c r="FL123" s="54"/>
      <x:c r="FM123" s="54"/>
      <x:c r="FN123" s="54"/>
      <x:c r="FO123" s="54"/>
      <x:c r="FP123" s="54"/>
      <x:c r="FQ123" s="54"/>
      <x:c r="FR123" s="54"/>
      <x:c r="FS123" s="54"/>
      <x:c r="FT123" s="54"/>
      <x:c r="FU123" s="54"/>
      <x:c r="FV123" s="54"/>
      <x:c r="FW123" s="54"/>
      <x:c r="FX123" s="54"/>
      <x:c r="FY123" s="54"/>
      <x:c r="FZ123" s="54"/>
      <x:c r="GA123" s="54"/>
      <x:c r="GB123" s="54"/>
      <x:c r="GC123" s="54"/>
      <x:c r="GD123" s="54"/>
      <x:c r="GE123" s="54"/>
      <x:c r="GF123" s="54"/>
      <x:c r="GG123" s="54"/>
      <x:c r="GH123" s="54"/>
      <x:c r="GI123" s="54"/>
      <x:c r="GJ123" s="54"/>
      <x:c r="GK123" s="54"/>
      <x:c r="GL123" s="54"/>
      <x:c r="GM123" s="54"/>
      <x:c r="GN123" s="54"/>
      <x:c r="GO123" s="54"/>
      <x:c r="GP123" s="54"/>
      <x:c r="GQ123" s="54"/>
      <x:c r="GR123" s="54"/>
      <x:c r="GS123" s="54"/>
      <x:c r="GT123" s="54"/>
      <x:c r="GU123" s="54"/>
      <x:c r="GV123" s="54"/>
      <x:c r="GW123" s="54"/>
      <x:c r="GX123" s="54"/>
      <x:c r="GY123" s="54"/>
      <x:c r="GZ123" s="54"/>
      <x:c r="HA123" s="54"/>
      <x:c r="HB123" s="54"/>
      <x:c r="HC123" s="54"/>
      <x:c r="HD123" s="54"/>
      <x:c r="HE123" s="54"/>
      <x:c r="HF123" s="54"/>
      <x:c r="HG123" s="54"/>
      <x:c r="HH123" s="54"/>
      <x:c r="HI123" s="54"/>
      <x:c r="HJ123" s="54"/>
      <x:c r="HK123" s="54"/>
      <x:c r="HL123" s="54"/>
      <x:c r="HM123" s="54"/>
      <x:c r="HN123" s="54"/>
      <x:c r="HO123" s="54"/>
      <x:c r="HP123" s="54"/>
      <x:c r="HQ123" s="54"/>
      <x:c r="HR123" s="54"/>
      <x:c r="HS123" s="54"/>
      <x:c r="HT123" s="54"/>
      <x:c r="HU123" s="54"/>
      <x:c r="HV123" s="54"/>
      <x:c r="HW123" s="54"/>
      <x:c r="HX123" s="54"/>
      <x:c r="HY123" s="54"/>
      <x:c r="HZ123" s="54"/>
      <x:c r="IA123" s="54"/>
      <x:c r="IB123" s="54"/>
      <x:c r="IC123" s="54"/>
      <x:c r="ID123" s="54"/>
      <x:c r="IE123" s="54"/>
      <x:c r="IF123" s="54"/>
      <x:c r="IG123" s="54"/>
      <x:c r="IH123" s="54"/>
      <x:c r="II123" s="54"/>
      <x:c r="IJ123" s="54"/>
      <x:c r="IK123" s="54"/>
      <x:c r="IL123" s="54"/>
      <x:c r="IM123" s="54"/>
      <x:c r="IN123" s="54"/>
      <x:c r="IO123" s="54"/>
      <x:c r="IP123" s="54"/>
      <x:c r="IQ123" s="54"/>
      <x:c r="IR123" s="54"/>
      <x:c r="IS123" s="54"/>
      <x:c r="IT123" s="54"/>
    </x:row>
    <x:row r="124" spans="1:254" s="75" customFormat="1" ht="71.25" customHeight="1">
      <x:c r="A124" s="57"/>
      <x:c r="B124" s="49" t="s">
        <x:v>2703</x:v>
      </x:c>
      <x:c r="C124" s="28" t="s">
        <x:v>7461</x:v>
      </x:c>
      <x:c r="D124" s="5">
        <x:f>IF(SUM(K124:M124)=SUM(P124:Q124),SUM(K124:M124),"오답")</x:f>
        <x:v>83419</x:v>
      </x:c>
      <x:c r="E124" s="30" t="s">
        <x:v>7520</x:v>
      </x:c>
      <x:c r="F124" s="30" t="s">
        <x:v>191</x:v>
      </x:c>
      <x:c r="G124" s="30"/>
      <x:c r="H124" s="30"/>
      <x:c r="I124" s="30"/>
      <x:c r="J124" s="30" t="s">
        <x:v>1800</x:v>
      </x:c>
      <x:c r="K124" s="30"/>
      <x:c r="L124" s="58">
        <x:v>64749</x:v>
      </x:c>
      <x:c r="M124" s="59">
        <x:v>18670</x:v>
      </x:c>
      <x:c r="N124" s="59"/>
      <x:c r="O124" s="59">
        <x:v>83419</x:v>
      </x:c>
      <x:c r="P124" s="59"/>
      <x:c r="Q124" s="59">
        <x:v>83419</x:v>
      </x:c>
      <x:c r="R124" s="59"/>
      <x:c r="S124" s="59"/>
      <x:c r="T124" s="4" t="s">
        <x:v>5862</x:v>
      </x:c>
      <x:c r="U124" s="57" t="s">
        <x:v>36</x:v>
      </x:c>
      <x:c r="V124" s="54"/>
      <x:c r="W124" s="54"/>
      <x:c r="X124" s="54"/>
      <x:c r="Y124" s="54"/>
      <x:c r="Z124" s="54"/>
      <x:c r="AA124" s="54"/>
      <x:c r="AB124" s="54"/>
      <x:c r="AC124" s="54"/>
      <x:c r="AD124" s="54"/>
      <x:c r="AE124" s="54"/>
      <x:c r="AF124" s="54"/>
      <x:c r="AG124" s="54"/>
      <x:c r="AH124" s="54"/>
      <x:c r="AI124" s="54"/>
      <x:c r="AJ124" s="54"/>
      <x:c r="AK124" s="54"/>
      <x:c r="AL124" s="54"/>
      <x:c r="AM124" s="54"/>
      <x:c r="AN124" s="54"/>
      <x:c r="AO124" s="54"/>
      <x:c r="AP124" s="54"/>
      <x:c r="AQ124" s="54"/>
      <x:c r="AR124" s="54"/>
      <x:c r="AS124" s="54"/>
      <x:c r="AT124" s="54"/>
      <x:c r="AU124" s="54"/>
      <x:c r="AV124" s="54"/>
      <x:c r="AW124" s="54"/>
      <x:c r="AX124" s="54"/>
      <x:c r="AY124" s="54"/>
      <x:c r="AZ124" s="54"/>
      <x:c r="BA124" s="54"/>
      <x:c r="BB124" s="54"/>
      <x:c r="BC124" s="54"/>
      <x:c r="BD124" s="54"/>
      <x:c r="BE124" s="54"/>
      <x:c r="BF124" s="54"/>
      <x:c r="BG124" s="54"/>
      <x:c r="BH124" s="54"/>
      <x:c r="BI124" s="54"/>
      <x:c r="BJ124" s="54"/>
      <x:c r="BK124" s="54"/>
      <x:c r="BL124" s="54"/>
      <x:c r="BM124" s="54"/>
      <x:c r="BN124" s="54"/>
      <x:c r="BO124" s="54"/>
      <x:c r="BP124" s="54"/>
      <x:c r="BQ124" s="54"/>
      <x:c r="BR124" s="54"/>
      <x:c r="BS124" s="54"/>
      <x:c r="BT124" s="54"/>
      <x:c r="BU124" s="54"/>
      <x:c r="BV124" s="54"/>
      <x:c r="BW124" s="54"/>
      <x:c r="BX124" s="54"/>
      <x:c r="BY124" s="54"/>
      <x:c r="BZ124" s="54"/>
      <x:c r="CA124" s="54"/>
      <x:c r="CB124" s="54"/>
      <x:c r="CC124" s="54"/>
      <x:c r="CD124" s="54"/>
      <x:c r="CE124" s="54"/>
      <x:c r="CF124" s="54"/>
      <x:c r="CG124" s="54"/>
      <x:c r="CH124" s="54"/>
      <x:c r="CI124" s="54"/>
      <x:c r="CJ124" s="54"/>
      <x:c r="CK124" s="54"/>
      <x:c r="CL124" s="54"/>
      <x:c r="CM124" s="54"/>
      <x:c r="CN124" s="54"/>
      <x:c r="CO124" s="54"/>
      <x:c r="CP124" s="54"/>
      <x:c r="CQ124" s="54"/>
      <x:c r="CR124" s="54"/>
      <x:c r="CS124" s="54"/>
      <x:c r="CT124" s="54"/>
      <x:c r="CU124" s="54"/>
      <x:c r="CV124" s="54"/>
      <x:c r="CW124" s="54"/>
      <x:c r="CX124" s="54"/>
      <x:c r="CY124" s="54"/>
      <x:c r="CZ124" s="54"/>
      <x:c r="DA124" s="54"/>
      <x:c r="DB124" s="54"/>
      <x:c r="DC124" s="54"/>
      <x:c r="DD124" s="54"/>
      <x:c r="DE124" s="54"/>
      <x:c r="DF124" s="54"/>
      <x:c r="DG124" s="54"/>
      <x:c r="DH124" s="54"/>
      <x:c r="DI124" s="54"/>
      <x:c r="DJ124" s="54"/>
      <x:c r="DK124" s="54"/>
      <x:c r="DL124" s="54"/>
      <x:c r="DM124" s="54"/>
      <x:c r="DN124" s="54"/>
      <x:c r="DO124" s="54"/>
      <x:c r="DP124" s="54"/>
      <x:c r="DQ124" s="54"/>
      <x:c r="DR124" s="54"/>
      <x:c r="DS124" s="54"/>
      <x:c r="DT124" s="54"/>
      <x:c r="DU124" s="54"/>
      <x:c r="DV124" s="54"/>
      <x:c r="DW124" s="54"/>
      <x:c r="DX124" s="54"/>
      <x:c r="DY124" s="54"/>
      <x:c r="DZ124" s="54"/>
      <x:c r="EA124" s="54"/>
      <x:c r="EB124" s="54"/>
      <x:c r="EC124" s="54"/>
      <x:c r="ED124" s="54"/>
      <x:c r="EE124" s="54"/>
      <x:c r="EF124" s="54"/>
      <x:c r="EG124" s="54"/>
      <x:c r="EH124" s="54"/>
      <x:c r="EI124" s="54"/>
      <x:c r="EJ124" s="54"/>
      <x:c r="EK124" s="54"/>
      <x:c r="EL124" s="54"/>
      <x:c r="EM124" s="54"/>
      <x:c r="EN124" s="54"/>
      <x:c r="EO124" s="54"/>
      <x:c r="EP124" s="54"/>
      <x:c r="EQ124" s="54"/>
      <x:c r="ER124" s="54"/>
      <x:c r="ES124" s="54"/>
      <x:c r="ET124" s="54"/>
      <x:c r="EU124" s="54"/>
      <x:c r="EV124" s="54"/>
      <x:c r="EW124" s="54"/>
      <x:c r="EX124" s="54"/>
      <x:c r="EY124" s="54"/>
      <x:c r="EZ124" s="54"/>
      <x:c r="FA124" s="54"/>
      <x:c r="FB124" s="54"/>
      <x:c r="FC124" s="54"/>
      <x:c r="FD124" s="54"/>
      <x:c r="FE124" s="54"/>
      <x:c r="FF124" s="54"/>
      <x:c r="FG124" s="54"/>
      <x:c r="FH124" s="54"/>
      <x:c r="FI124" s="54"/>
      <x:c r="FJ124" s="54"/>
      <x:c r="FK124" s="54"/>
      <x:c r="FL124" s="54"/>
      <x:c r="FM124" s="54"/>
      <x:c r="FN124" s="54"/>
      <x:c r="FO124" s="54"/>
      <x:c r="FP124" s="54"/>
      <x:c r="FQ124" s="54"/>
      <x:c r="FR124" s="54"/>
      <x:c r="FS124" s="54"/>
      <x:c r="FT124" s="54"/>
      <x:c r="FU124" s="54"/>
      <x:c r="FV124" s="54"/>
      <x:c r="FW124" s="54"/>
      <x:c r="FX124" s="54"/>
      <x:c r="FY124" s="54"/>
      <x:c r="FZ124" s="54"/>
      <x:c r="GA124" s="54"/>
      <x:c r="GB124" s="54"/>
      <x:c r="GC124" s="54"/>
      <x:c r="GD124" s="54"/>
      <x:c r="GE124" s="54"/>
      <x:c r="GF124" s="54"/>
      <x:c r="GG124" s="54"/>
      <x:c r="GH124" s="54"/>
      <x:c r="GI124" s="54"/>
      <x:c r="GJ124" s="54"/>
      <x:c r="GK124" s="54"/>
      <x:c r="GL124" s="54"/>
      <x:c r="GM124" s="54"/>
      <x:c r="GN124" s="54"/>
      <x:c r="GO124" s="54"/>
      <x:c r="GP124" s="54"/>
      <x:c r="GQ124" s="54"/>
      <x:c r="GR124" s="54"/>
      <x:c r="GS124" s="54"/>
      <x:c r="GT124" s="54"/>
      <x:c r="GU124" s="54"/>
      <x:c r="GV124" s="54"/>
      <x:c r="GW124" s="54"/>
      <x:c r="GX124" s="54"/>
      <x:c r="GY124" s="54"/>
      <x:c r="GZ124" s="54"/>
      <x:c r="HA124" s="54"/>
      <x:c r="HB124" s="54"/>
      <x:c r="HC124" s="54"/>
      <x:c r="HD124" s="54"/>
      <x:c r="HE124" s="54"/>
      <x:c r="HF124" s="54"/>
      <x:c r="HG124" s="54"/>
      <x:c r="HH124" s="54"/>
      <x:c r="HI124" s="54"/>
      <x:c r="HJ124" s="54"/>
      <x:c r="HK124" s="54"/>
      <x:c r="HL124" s="54"/>
      <x:c r="HM124" s="54"/>
      <x:c r="HN124" s="54"/>
      <x:c r="HO124" s="54"/>
      <x:c r="HP124" s="54"/>
      <x:c r="HQ124" s="54"/>
      <x:c r="HR124" s="54"/>
      <x:c r="HS124" s="54"/>
      <x:c r="HT124" s="54"/>
      <x:c r="HU124" s="54"/>
      <x:c r="HV124" s="54"/>
      <x:c r="HW124" s="54"/>
      <x:c r="HX124" s="54"/>
      <x:c r="HY124" s="54"/>
      <x:c r="HZ124" s="54"/>
      <x:c r="IA124" s="54"/>
      <x:c r="IB124" s="54"/>
      <x:c r="IC124" s="54"/>
      <x:c r="ID124" s="54"/>
      <x:c r="IE124" s="54"/>
      <x:c r="IF124" s="54"/>
      <x:c r="IG124" s="54"/>
      <x:c r="IH124" s="54"/>
      <x:c r="II124" s="54"/>
      <x:c r="IJ124" s="54"/>
      <x:c r="IK124" s="54"/>
      <x:c r="IL124" s="54"/>
      <x:c r="IM124" s="54"/>
      <x:c r="IN124" s="54"/>
      <x:c r="IO124" s="54"/>
      <x:c r="IP124" s="54"/>
      <x:c r="IQ124" s="54"/>
      <x:c r="IR124" s="54"/>
      <x:c r="IS124" s="54"/>
      <x:c r="IT124" s="54"/>
    </x:row>
    <x:row r="125" spans="1:254" s="75" customFormat="1" ht="71.25" customHeight="1">
      <x:c r="A125" s="57"/>
      <x:c r="B125" s="64" t="s">
        <x:v>3197</x:v>
      </x:c>
      <x:c r="C125" s="46" t="s">
        <x:v>3301</x:v>
      </x:c>
      <x:c r="D125" s="5">
        <x:f>IF(SUM(K125:M125)=SUM(P125:Q125),SUM(K125:M125),"오답")</x:f>
        <x:v>16112</x:v>
      </x:c>
      <x:c r="E125" s="50" t="s">
        <x:v>2187</x:v>
      </x:c>
      <x:c r="F125" s="50" t="s">
        <x:v>5821</x:v>
      </x:c>
      <x:c r="G125" s="50"/>
      <x:c r="H125" s="50"/>
      <x:c r="I125" s="50"/>
      <x:c r="J125" s="50"/>
      <x:c r="K125" s="50"/>
      <x:c r="L125" s="65"/>
      <x:c r="M125" s="62">
        <x:v>16112</x:v>
      </x:c>
      <x:c r="N125" s="62"/>
      <x:c r="O125" s="62">
        <x:v>16112</x:v>
      </x:c>
      <x:c r="P125" s="62"/>
      <x:c r="Q125" s="62">
        <x:v>16112</x:v>
      </x:c>
      <x:c r="R125" s="62"/>
      <x:c r="S125" s="62"/>
      <x:c r="T125" s="66" t="s">
        <x:v>5190</x:v>
      </x:c>
      <x:c r="U125" s="57" t="s">
        <x:v>36</x:v>
      </x:c>
      <x:c r="V125" s="54"/>
      <x:c r="W125" s="54"/>
      <x:c r="X125" s="54"/>
      <x:c r="Y125" s="54"/>
      <x:c r="Z125" s="54"/>
      <x:c r="AA125" s="54"/>
      <x:c r="AB125" s="54"/>
      <x:c r="AC125" s="54"/>
      <x:c r="AD125" s="54"/>
      <x:c r="AE125" s="54"/>
      <x:c r="AF125" s="54"/>
      <x:c r="AG125" s="54"/>
      <x:c r="AH125" s="54"/>
      <x:c r="AI125" s="54"/>
      <x:c r="AJ125" s="54"/>
      <x:c r="AK125" s="54"/>
      <x:c r="AL125" s="54"/>
      <x:c r="AM125" s="54"/>
      <x:c r="AN125" s="54"/>
      <x:c r="AO125" s="54"/>
      <x:c r="AP125" s="54"/>
      <x:c r="AQ125" s="54"/>
      <x:c r="AR125" s="54"/>
      <x:c r="AS125" s="54"/>
      <x:c r="AT125" s="54"/>
      <x:c r="AU125" s="54"/>
      <x:c r="AV125" s="54"/>
      <x:c r="AW125" s="54"/>
      <x:c r="AX125" s="54"/>
      <x:c r="AY125" s="54"/>
      <x:c r="AZ125" s="54"/>
      <x:c r="BA125" s="54"/>
      <x:c r="BB125" s="54"/>
      <x:c r="BC125" s="54"/>
      <x:c r="BD125" s="54"/>
      <x:c r="BE125" s="54"/>
      <x:c r="BF125" s="54"/>
      <x:c r="BG125" s="54"/>
      <x:c r="BH125" s="54"/>
      <x:c r="BI125" s="54"/>
      <x:c r="BJ125" s="54"/>
      <x:c r="BK125" s="54"/>
      <x:c r="BL125" s="54"/>
      <x:c r="BM125" s="54"/>
      <x:c r="BN125" s="54"/>
      <x:c r="BO125" s="54"/>
      <x:c r="BP125" s="54"/>
      <x:c r="BQ125" s="54"/>
      <x:c r="BR125" s="54"/>
      <x:c r="BS125" s="54"/>
      <x:c r="BT125" s="54"/>
      <x:c r="BU125" s="54"/>
      <x:c r="BV125" s="54"/>
      <x:c r="BW125" s="54"/>
      <x:c r="BX125" s="54"/>
      <x:c r="BY125" s="54"/>
      <x:c r="BZ125" s="54"/>
      <x:c r="CA125" s="54"/>
      <x:c r="CB125" s="54"/>
      <x:c r="CC125" s="54"/>
      <x:c r="CD125" s="54"/>
      <x:c r="CE125" s="54"/>
      <x:c r="CF125" s="54"/>
      <x:c r="CG125" s="54"/>
      <x:c r="CH125" s="54"/>
      <x:c r="CI125" s="54"/>
      <x:c r="CJ125" s="54"/>
      <x:c r="CK125" s="54"/>
      <x:c r="CL125" s="54"/>
      <x:c r="CM125" s="54"/>
      <x:c r="CN125" s="54"/>
      <x:c r="CO125" s="54"/>
      <x:c r="CP125" s="54"/>
      <x:c r="CQ125" s="54"/>
      <x:c r="CR125" s="54"/>
      <x:c r="CS125" s="54"/>
      <x:c r="CT125" s="54"/>
      <x:c r="CU125" s="54"/>
      <x:c r="CV125" s="54"/>
      <x:c r="CW125" s="54"/>
      <x:c r="CX125" s="54"/>
      <x:c r="CY125" s="54"/>
      <x:c r="CZ125" s="54"/>
      <x:c r="DA125" s="54"/>
      <x:c r="DB125" s="54"/>
      <x:c r="DC125" s="54"/>
      <x:c r="DD125" s="54"/>
      <x:c r="DE125" s="54"/>
      <x:c r="DF125" s="54"/>
      <x:c r="DG125" s="54"/>
      <x:c r="DH125" s="54"/>
      <x:c r="DI125" s="54"/>
      <x:c r="DJ125" s="54"/>
      <x:c r="DK125" s="54"/>
      <x:c r="DL125" s="54"/>
      <x:c r="DM125" s="54"/>
      <x:c r="DN125" s="54"/>
      <x:c r="DO125" s="54"/>
      <x:c r="DP125" s="54"/>
      <x:c r="DQ125" s="54"/>
      <x:c r="DR125" s="54"/>
      <x:c r="DS125" s="54"/>
      <x:c r="DT125" s="54"/>
      <x:c r="DU125" s="54"/>
      <x:c r="DV125" s="54"/>
      <x:c r="DW125" s="54"/>
      <x:c r="DX125" s="54"/>
      <x:c r="DY125" s="54"/>
      <x:c r="DZ125" s="54"/>
      <x:c r="EA125" s="54"/>
      <x:c r="EB125" s="54"/>
      <x:c r="EC125" s="54"/>
      <x:c r="ED125" s="54"/>
      <x:c r="EE125" s="54"/>
      <x:c r="EF125" s="54"/>
      <x:c r="EG125" s="54"/>
      <x:c r="EH125" s="54"/>
      <x:c r="EI125" s="54"/>
      <x:c r="EJ125" s="54"/>
      <x:c r="EK125" s="54"/>
      <x:c r="EL125" s="54"/>
      <x:c r="EM125" s="54"/>
      <x:c r="EN125" s="54"/>
      <x:c r="EO125" s="54"/>
      <x:c r="EP125" s="54"/>
      <x:c r="EQ125" s="54"/>
      <x:c r="ER125" s="54"/>
      <x:c r="ES125" s="54"/>
      <x:c r="ET125" s="54"/>
      <x:c r="EU125" s="54"/>
      <x:c r="EV125" s="54"/>
      <x:c r="EW125" s="54"/>
      <x:c r="EX125" s="54"/>
      <x:c r="EY125" s="54"/>
      <x:c r="EZ125" s="54"/>
      <x:c r="FA125" s="54"/>
      <x:c r="FB125" s="54"/>
      <x:c r="FC125" s="54"/>
      <x:c r="FD125" s="54"/>
      <x:c r="FE125" s="54"/>
      <x:c r="FF125" s="54"/>
      <x:c r="FG125" s="54"/>
      <x:c r="FH125" s="54"/>
      <x:c r="FI125" s="54"/>
      <x:c r="FJ125" s="54"/>
      <x:c r="FK125" s="54"/>
      <x:c r="FL125" s="54"/>
      <x:c r="FM125" s="54"/>
      <x:c r="FN125" s="54"/>
      <x:c r="FO125" s="54"/>
      <x:c r="FP125" s="54"/>
      <x:c r="FQ125" s="54"/>
      <x:c r="FR125" s="54"/>
      <x:c r="FS125" s="54"/>
      <x:c r="FT125" s="54"/>
      <x:c r="FU125" s="54"/>
      <x:c r="FV125" s="54"/>
      <x:c r="FW125" s="54"/>
      <x:c r="FX125" s="54"/>
      <x:c r="FY125" s="54"/>
      <x:c r="FZ125" s="54"/>
      <x:c r="GA125" s="54"/>
      <x:c r="GB125" s="54"/>
      <x:c r="GC125" s="54"/>
      <x:c r="GD125" s="54"/>
      <x:c r="GE125" s="54"/>
      <x:c r="GF125" s="54"/>
      <x:c r="GG125" s="54"/>
      <x:c r="GH125" s="54"/>
      <x:c r="GI125" s="54"/>
      <x:c r="GJ125" s="54"/>
      <x:c r="GK125" s="54"/>
      <x:c r="GL125" s="54"/>
      <x:c r="GM125" s="54"/>
      <x:c r="GN125" s="54"/>
      <x:c r="GO125" s="54"/>
      <x:c r="GP125" s="54"/>
      <x:c r="GQ125" s="54"/>
      <x:c r="GR125" s="54"/>
      <x:c r="GS125" s="54"/>
      <x:c r="GT125" s="54"/>
      <x:c r="GU125" s="54"/>
      <x:c r="GV125" s="54"/>
      <x:c r="GW125" s="54"/>
      <x:c r="GX125" s="54"/>
      <x:c r="GY125" s="54"/>
      <x:c r="GZ125" s="54"/>
      <x:c r="HA125" s="54"/>
      <x:c r="HB125" s="54"/>
      <x:c r="HC125" s="54"/>
      <x:c r="HD125" s="54"/>
      <x:c r="HE125" s="54"/>
      <x:c r="HF125" s="54"/>
      <x:c r="HG125" s="54"/>
      <x:c r="HH125" s="54"/>
      <x:c r="HI125" s="54"/>
      <x:c r="HJ125" s="54"/>
      <x:c r="HK125" s="54"/>
      <x:c r="HL125" s="54"/>
      <x:c r="HM125" s="54"/>
      <x:c r="HN125" s="54"/>
      <x:c r="HO125" s="54"/>
      <x:c r="HP125" s="54"/>
      <x:c r="HQ125" s="54"/>
      <x:c r="HR125" s="54"/>
      <x:c r="HS125" s="54"/>
      <x:c r="HT125" s="54"/>
      <x:c r="HU125" s="54"/>
      <x:c r="HV125" s="54"/>
      <x:c r="HW125" s="54"/>
      <x:c r="HX125" s="54"/>
      <x:c r="HY125" s="54"/>
      <x:c r="HZ125" s="54"/>
      <x:c r="IA125" s="54"/>
      <x:c r="IB125" s="54"/>
      <x:c r="IC125" s="54"/>
      <x:c r="ID125" s="54"/>
      <x:c r="IE125" s="54"/>
      <x:c r="IF125" s="54"/>
      <x:c r="IG125" s="54"/>
      <x:c r="IH125" s="54"/>
      <x:c r="II125" s="54"/>
      <x:c r="IJ125" s="54"/>
      <x:c r="IK125" s="54"/>
      <x:c r="IL125" s="54"/>
      <x:c r="IM125" s="54"/>
      <x:c r="IN125" s="54"/>
      <x:c r="IO125" s="54"/>
      <x:c r="IP125" s="54"/>
      <x:c r="IQ125" s="54"/>
      <x:c r="IR125" s="54"/>
      <x:c r="IS125" s="54"/>
      <x:c r="IT125" s="54"/>
    </x:row>
    <x:row r="126" spans="1:254" s="75" customFormat="1" ht="71.25" customHeight="1">
      <x:c r="A126" s="57"/>
      <x:c r="B126" s="21" t="s">
        <x:v>7497</x:v>
      </x:c>
      <x:c r="C126" s="4" t="s">
        <x:v>4311</x:v>
      </x:c>
      <x:c r="D126" s="5">
        <x:f>IF(SUM(K126:M126)=SUM(P126:Q126),SUM(K126:M126),"오답")</x:f>
        <x:v>11517</x:v>
      </x:c>
      <x:c r="E126" s="50" t="s">
        <x:v>3403</x:v>
      </x:c>
      <x:c r="F126" s="50" t="s">
        <x:v>1894</x:v>
      </x:c>
      <x:c r="G126" s="50"/>
      <x:c r="H126" s="50"/>
      <x:c r="I126" s="50"/>
      <x:c r="J126" s="50"/>
      <x:c r="K126" s="50"/>
      <x:c r="L126" s="65"/>
      <x:c r="M126" s="60">
        <x:v>11517</x:v>
      </x:c>
      <x:c r="N126" s="62"/>
      <x:c r="O126" s="60">
        <x:v>11517</x:v>
      </x:c>
      <x:c r="P126" s="60">
        <x:v>11517</x:v>
      </x:c>
      <x:c r="Q126" s="62"/>
      <x:c r="R126" s="61"/>
      <x:c r="S126" s="61"/>
      <x:c r="T126" s="12" t="s">
        <x:v>5889</x:v>
      </x:c>
      <x:c r="U126" s="57" t="s">
        <x:v>36</x:v>
      </x:c>
      <x:c r="V126" s="54"/>
      <x:c r="W126" s="54"/>
      <x:c r="X126" s="54"/>
      <x:c r="Y126" s="54"/>
      <x:c r="Z126" s="54"/>
      <x:c r="AA126" s="54"/>
      <x:c r="AB126" s="54"/>
      <x:c r="AC126" s="54"/>
      <x:c r="AD126" s="54"/>
      <x:c r="AE126" s="54"/>
      <x:c r="AF126" s="54"/>
      <x:c r="AG126" s="54"/>
      <x:c r="AH126" s="54"/>
      <x:c r="AI126" s="54"/>
      <x:c r="AJ126" s="54"/>
      <x:c r="AK126" s="54"/>
      <x:c r="AL126" s="54"/>
      <x:c r="AM126" s="54"/>
      <x:c r="AN126" s="54"/>
      <x:c r="AO126" s="54"/>
      <x:c r="AP126" s="54"/>
      <x:c r="AQ126" s="54"/>
      <x:c r="AR126" s="54"/>
      <x:c r="AS126" s="54"/>
      <x:c r="AT126" s="54"/>
      <x:c r="AU126" s="54"/>
      <x:c r="AV126" s="54"/>
      <x:c r="AW126" s="54"/>
      <x:c r="AX126" s="54"/>
      <x:c r="AY126" s="54"/>
      <x:c r="AZ126" s="54"/>
      <x:c r="BA126" s="54"/>
      <x:c r="BB126" s="54"/>
      <x:c r="BC126" s="54"/>
      <x:c r="BD126" s="54"/>
      <x:c r="BE126" s="54"/>
      <x:c r="BF126" s="54"/>
      <x:c r="BG126" s="54"/>
      <x:c r="BH126" s="54"/>
      <x:c r="BI126" s="54"/>
      <x:c r="BJ126" s="54"/>
      <x:c r="BK126" s="54"/>
      <x:c r="BL126" s="54"/>
      <x:c r="BM126" s="54"/>
      <x:c r="BN126" s="54"/>
      <x:c r="BO126" s="54"/>
      <x:c r="BP126" s="54"/>
      <x:c r="BQ126" s="54"/>
      <x:c r="BR126" s="54"/>
      <x:c r="BS126" s="54"/>
      <x:c r="BT126" s="54"/>
      <x:c r="BU126" s="54"/>
      <x:c r="BV126" s="54"/>
      <x:c r="BW126" s="54"/>
      <x:c r="BX126" s="54"/>
      <x:c r="BY126" s="54"/>
      <x:c r="BZ126" s="54"/>
      <x:c r="CA126" s="54"/>
      <x:c r="CB126" s="54"/>
      <x:c r="CC126" s="54"/>
      <x:c r="CD126" s="54"/>
      <x:c r="CE126" s="54"/>
      <x:c r="CF126" s="54"/>
      <x:c r="CG126" s="54"/>
      <x:c r="CH126" s="54"/>
      <x:c r="CI126" s="54"/>
      <x:c r="CJ126" s="54"/>
      <x:c r="CK126" s="54"/>
      <x:c r="CL126" s="54"/>
      <x:c r="CM126" s="54"/>
      <x:c r="CN126" s="54"/>
      <x:c r="CO126" s="54"/>
      <x:c r="CP126" s="54"/>
      <x:c r="CQ126" s="54"/>
      <x:c r="CR126" s="54"/>
      <x:c r="CS126" s="54"/>
      <x:c r="CT126" s="54"/>
      <x:c r="CU126" s="54"/>
      <x:c r="CV126" s="54"/>
      <x:c r="CW126" s="54"/>
      <x:c r="CX126" s="54"/>
      <x:c r="CY126" s="54"/>
      <x:c r="CZ126" s="54"/>
      <x:c r="DA126" s="54"/>
      <x:c r="DB126" s="54"/>
      <x:c r="DC126" s="54"/>
      <x:c r="DD126" s="54"/>
      <x:c r="DE126" s="54"/>
      <x:c r="DF126" s="54"/>
      <x:c r="DG126" s="54"/>
      <x:c r="DH126" s="54"/>
      <x:c r="DI126" s="54"/>
      <x:c r="DJ126" s="54"/>
      <x:c r="DK126" s="54"/>
      <x:c r="DL126" s="54"/>
      <x:c r="DM126" s="54"/>
      <x:c r="DN126" s="54"/>
      <x:c r="DO126" s="54"/>
      <x:c r="DP126" s="54"/>
      <x:c r="DQ126" s="54"/>
      <x:c r="DR126" s="54"/>
      <x:c r="DS126" s="54"/>
      <x:c r="DT126" s="54"/>
      <x:c r="DU126" s="54"/>
      <x:c r="DV126" s="54"/>
      <x:c r="DW126" s="54"/>
      <x:c r="DX126" s="54"/>
      <x:c r="DY126" s="54"/>
      <x:c r="DZ126" s="54"/>
      <x:c r="EA126" s="54"/>
      <x:c r="EB126" s="54"/>
      <x:c r="EC126" s="54"/>
      <x:c r="ED126" s="54"/>
      <x:c r="EE126" s="54"/>
      <x:c r="EF126" s="54"/>
      <x:c r="EG126" s="54"/>
      <x:c r="EH126" s="54"/>
      <x:c r="EI126" s="54"/>
      <x:c r="EJ126" s="54"/>
      <x:c r="EK126" s="54"/>
      <x:c r="EL126" s="54"/>
      <x:c r="EM126" s="54"/>
      <x:c r="EN126" s="54"/>
      <x:c r="EO126" s="54"/>
      <x:c r="EP126" s="54"/>
      <x:c r="EQ126" s="54"/>
      <x:c r="ER126" s="54"/>
      <x:c r="ES126" s="54"/>
      <x:c r="ET126" s="54"/>
      <x:c r="EU126" s="54"/>
      <x:c r="EV126" s="54"/>
      <x:c r="EW126" s="54"/>
      <x:c r="EX126" s="54"/>
      <x:c r="EY126" s="54"/>
      <x:c r="EZ126" s="54"/>
      <x:c r="FA126" s="54"/>
      <x:c r="FB126" s="54"/>
      <x:c r="FC126" s="54"/>
      <x:c r="FD126" s="54"/>
      <x:c r="FE126" s="54"/>
      <x:c r="FF126" s="54"/>
      <x:c r="FG126" s="54"/>
      <x:c r="FH126" s="54"/>
      <x:c r="FI126" s="54"/>
      <x:c r="FJ126" s="54"/>
      <x:c r="FK126" s="54"/>
      <x:c r="FL126" s="54"/>
      <x:c r="FM126" s="54"/>
      <x:c r="FN126" s="54"/>
      <x:c r="FO126" s="54"/>
      <x:c r="FP126" s="54"/>
      <x:c r="FQ126" s="54"/>
      <x:c r="FR126" s="54"/>
      <x:c r="FS126" s="54"/>
      <x:c r="FT126" s="54"/>
      <x:c r="FU126" s="54"/>
      <x:c r="FV126" s="54"/>
      <x:c r="FW126" s="54"/>
      <x:c r="FX126" s="54"/>
      <x:c r="FY126" s="54"/>
      <x:c r="FZ126" s="54"/>
      <x:c r="GA126" s="54"/>
      <x:c r="GB126" s="54"/>
      <x:c r="GC126" s="54"/>
      <x:c r="GD126" s="54"/>
      <x:c r="GE126" s="54"/>
      <x:c r="GF126" s="54"/>
      <x:c r="GG126" s="54"/>
      <x:c r="GH126" s="54"/>
      <x:c r="GI126" s="54"/>
      <x:c r="GJ126" s="54"/>
      <x:c r="GK126" s="54"/>
      <x:c r="GL126" s="54"/>
      <x:c r="GM126" s="54"/>
      <x:c r="GN126" s="54"/>
      <x:c r="GO126" s="54"/>
      <x:c r="GP126" s="54"/>
      <x:c r="GQ126" s="54"/>
      <x:c r="GR126" s="54"/>
      <x:c r="GS126" s="54"/>
      <x:c r="GT126" s="54"/>
      <x:c r="GU126" s="54"/>
      <x:c r="GV126" s="54"/>
      <x:c r="GW126" s="54"/>
      <x:c r="GX126" s="54"/>
      <x:c r="GY126" s="54"/>
      <x:c r="GZ126" s="54"/>
      <x:c r="HA126" s="54"/>
      <x:c r="HB126" s="54"/>
      <x:c r="HC126" s="54"/>
      <x:c r="HD126" s="54"/>
      <x:c r="HE126" s="54"/>
      <x:c r="HF126" s="54"/>
      <x:c r="HG126" s="54"/>
      <x:c r="HH126" s="54"/>
      <x:c r="HI126" s="54"/>
      <x:c r="HJ126" s="54"/>
      <x:c r="HK126" s="54"/>
      <x:c r="HL126" s="54"/>
      <x:c r="HM126" s="54"/>
      <x:c r="HN126" s="54"/>
      <x:c r="HO126" s="54"/>
      <x:c r="HP126" s="54"/>
      <x:c r="HQ126" s="54"/>
      <x:c r="HR126" s="54"/>
      <x:c r="HS126" s="54"/>
      <x:c r="HT126" s="54"/>
      <x:c r="HU126" s="54"/>
      <x:c r="HV126" s="54"/>
      <x:c r="HW126" s="54"/>
      <x:c r="HX126" s="54"/>
      <x:c r="HY126" s="54"/>
      <x:c r="HZ126" s="54"/>
      <x:c r="IA126" s="54"/>
      <x:c r="IB126" s="54"/>
      <x:c r="IC126" s="54"/>
      <x:c r="ID126" s="54"/>
      <x:c r="IE126" s="54"/>
      <x:c r="IF126" s="54"/>
      <x:c r="IG126" s="54"/>
      <x:c r="IH126" s="54"/>
      <x:c r="II126" s="54"/>
      <x:c r="IJ126" s="54"/>
      <x:c r="IK126" s="54"/>
      <x:c r="IL126" s="54"/>
      <x:c r="IM126" s="54"/>
      <x:c r="IN126" s="54"/>
      <x:c r="IO126" s="54"/>
      <x:c r="IP126" s="54"/>
      <x:c r="IQ126" s="54"/>
      <x:c r="IR126" s="54"/>
      <x:c r="IS126" s="54"/>
      <x:c r="IT126" s="54"/>
    </x:row>
    <x:row r="127" spans="1:254" s="75" customFormat="1" ht="71.25" customHeight="1">
      <x:c r="A127" s="57"/>
      <x:c r="B127" s="21" t="s">
        <x:v>3021</x:v>
      </x:c>
      <x:c r="C127" s="12" t="s">
        <x:v>7490</x:v>
      </x:c>
      <x:c r="D127" s="25">
        <x:v>10314</x:v>
      </x:c>
      <x:c r="E127" s="16" t="s">
        <x:v>3338</x:v>
      </x:c>
      <x:c r="F127" s="16" t="s">
        <x:v>4327</x:v>
      </x:c>
      <x:c r="G127" s="30"/>
      <x:c r="H127" s="30"/>
      <x:c r="I127" s="30"/>
      <x:c r="J127" s="30"/>
      <x:c r="K127" s="30"/>
      <x:c r="L127" s="25">
        <x:v>10314</x:v>
      </x:c>
      <x:c r="M127" s="63"/>
      <x:c r="N127" s="183">
        <x:v>10314</x:v>
      </x:c>
      <x:c r="O127" s="25">
        <x:v>10314</x:v>
      </x:c>
      <x:c r="P127" s="63"/>
      <x:c r="Q127" s="67"/>
      <x:c r="R127" s="63"/>
      <x:c r="S127" s="63"/>
      <x:c r="T127" s="12" t="s">
        <x:v>3228</x:v>
      </x:c>
      <x:c r="U127" s="57" t="s">
        <x:v>79</x:v>
      </x:c>
      <x:c r="V127" s="54"/>
      <x:c r="W127" s="54"/>
      <x:c r="X127" s="54"/>
      <x:c r="Y127" s="54"/>
      <x:c r="Z127" s="54"/>
      <x:c r="AA127" s="54"/>
      <x:c r="AB127" s="54"/>
      <x:c r="AC127" s="54"/>
      <x:c r="AD127" s="54"/>
      <x:c r="AE127" s="54"/>
      <x:c r="AF127" s="54"/>
      <x:c r="AG127" s="54"/>
      <x:c r="AH127" s="54"/>
      <x:c r="AI127" s="54"/>
      <x:c r="AJ127" s="54"/>
      <x:c r="AK127" s="54"/>
      <x:c r="AL127" s="54"/>
      <x:c r="AM127" s="54"/>
      <x:c r="AN127" s="54"/>
      <x:c r="AO127" s="54"/>
      <x:c r="AP127" s="54"/>
      <x:c r="AQ127" s="54"/>
      <x:c r="AR127" s="54"/>
      <x:c r="AS127" s="54"/>
      <x:c r="AT127" s="54"/>
      <x:c r="AU127" s="54"/>
      <x:c r="AV127" s="54"/>
      <x:c r="AW127" s="54"/>
      <x:c r="AX127" s="54"/>
      <x:c r="AY127" s="54"/>
      <x:c r="AZ127" s="54"/>
      <x:c r="BA127" s="54"/>
      <x:c r="BB127" s="54"/>
      <x:c r="BC127" s="54"/>
      <x:c r="BD127" s="54"/>
      <x:c r="BE127" s="54"/>
      <x:c r="BF127" s="54"/>
      <x:c r="BG127" s="54"/>
      <x:c r="BH127" s="54"/>
      <x:c r="BI127" s="54"/>
      <x:c r="BJ127" s="54"/>
      <x:c r="BK127" s="54"/>
      <x:c r="BL127" s="54"/>
      <x:c r="BM127" s="54"/>
      <x:c r="BN127" s="54"/>
      <x:c r="BO127" s="54"/>
      <x:c r="BP127" s="54"/>
      <x:c r="BQ127" s="54"/>
      <x:c r="BR127" s="54"/>
      <x:c r="BS127" s="54"/>
      <x:c r="BT127" s="54"/>
      <x:c r="BU127" s="54"/>
      <x:c r="BV127" s="54"/>
      <x:c r="BW127" s="54"/>
      <x:c r="BX127" s="54"/>
      <x:c r="BY127" s="54"/>
      <x:c r="BZ127" s="54"/>
      <x:c r="CA127" s="54"/>
      <x:c r="CB127" s="54"/>
      <x:c r="CC127" s="54"/>
      <x:c r="CD127" s="54"/>
      <x:c r="CE127" s="54"/>
      <x:c r="CF127" s="54"/>
      <x:c r="CG127" s="54"/>
      <x:c r="CH127" s="54"/>
      <x:c r="CI127" s="54"/>
      <x:c r="CJ127" s="54"/>
      <x:c r="CK127" s="54"/>
      <x:c r="CL127" s="54"/>
      <x:c r="CM127" s="54"/>
      <x:c r="CN127" s="54"/>
      <x:c r="CO127" s="54"/>
      <x:c r="CP127" s="54"/>
      <x:c r="CQ127" s="54"/>
      <x:c r="CR127" s="54"/>
      <x:c r="CS127" s="54"/>
      <x:c r="CT127" s="54"/>
      <x:c r="CU127" s="54"/>
      <x:c r="CV127" s="54"/>
      <x:c r="CW127" s="54"/>
      <x:c r="CX127" s="54"/>
      <x:c r="CY127" s="54"/>
      <x:c r="CZ127" s="54"/>
      <x:c r="DA127" s="54"/>
      <x:c r="DB127" s="54"/>
      <x:c r="DC127" s="54"/>
      <x:c r="DD127" s="54"/>
      <x:c r="DE127" s="54"/>
      <x:c r="DF127" s="54"/>
      <x:c r="DG127" s="54"/>
      <x:c r="DH127" s="54"/>
      <x:c r="DI127" s="54"/>
      <x:c r="DJ127" s="54"/>
      <x:c r="DK127" s="54"/>
      <x:c r="DL127" s="54"/>
      <x:c r="DM127" s="54"/>
      <x:c r="DN127" s="54"/>
      <x:c r="DO127" s="54"/>
      <x:c r="DP127" s="54"/>
      <x:c r="DQ127" s="54"/>
      <x:c r="DR127" s="54"/>
      <x:c r="DS127" s="54"/>
      <x:c r="DT127" s="54"/>
      <x:c r="DU127" s="54"/>
      <x:c r="DV127" s="54"/>
      <x:c r="DW127" s="54"/>
      <x:c r="DX127" s="54"/>
      <x:c r="DY127" s="54"/>
      <x:c r="DZ127" s="54"/>
      <x:c r="EA127" s="54"/>
      <x:c r="EB127" s="54"/>
      <x:c r="EC127" s="54"/>
      <x:c r="ED127" s="54"/>
      <x:c r="EE127" s="54"/>
      <x:c r="EF127" s="54"/>
      <x:c r="EG127" s="54"/>
      <x:c r="EH127" s="54"/>
      <x:c r="EI127" s="54"/>
      <x:c r="EJ127" s="54"/>
      <x:c r="EK127" s="54"/>
      <x:c r="EL127" s="54"/>
      <x:c r="EM127" s="54"/>
      <x:c r="EN127" s="54"/>
      <x:c r="EO127" s="54"/>
      <x:c r="EP127" s="54"/>
      <x:c r="EQ127" s="54"/>
      <x:c r="ER127" s="54"/>
      <x:c r="ES127" s="54"/>
      <x:c r="ET127" s="54"/>
      <x:c r="EU127" s="54"/>
      <x:c r="EV127" s="54"/>
      <x:c r="EW127" s="54"/>
      <x:c r="EX127" s="54"/>
      <x:c r="EY127" s="54"/>
      <x:c r="EZ127" s="54"/>
      <x:c r="FA127" s="54"/>
      <x:c r="FB127" s="54"/>
      <x:c r="FC127" s="54"/>
      <x:c r="FD127" s="54"/>
      <x:c r="FE127" s="54"/>
      <x:c r="FF127" s="54"/>
      <x:c r="FG127" s="54"/>
      <x:c r="FH127" s="54"/>
      <x:c r="FI127" s="54"/>
      <x:c r="FJ127" s="54"/>
      <x:c r="FK127" s="54"/>
      <x:c r="FL127" s="54"/>
      <x:c r="FM127" s="54"/>
      <x:c r="FN127" s="54"/>
      <x:c r="FO127" s="54"/>
      <x:c r="FP127" s="54"/>
      <x:c r="FQ127" s="54"/>
      <x:c r="FR127" s="54"/>
      <x:c r="FS127" s="54"/>
      <x:c r="FT127" s="54"/>
      <x:c r="FU127" s="54"/>
      <x:c r="FV127" s="54"/>
      <x:c r="FW127" s="54"/>
      <x:c r="FX127" s="54"/>
      <x:c r="FY127" s="54"/>
      <x:c r="FZ127" s="54"/>
      <x:c r="GA127" s="54"/>
      <x:c r="GB127" s="54"/>
      <x:c r="GC127" s="54"/>
      <x:c r="GD127" s="54"/>
      <x:c r="GE127" s="54"/>
      <x:c r="GF127" s="54"/>
      <x:c r="GG127" s="54"/>
      <x:c r="GH127" s="54"/>
      <x:c r="GI127" s="54"/>
      <x:c r="GJ127" s="54"/>
      <x:c r="GK127" s="54"/>
      <x:c r="GL127" s="54"/>
      <x:c r="GM127" s="54"/>
      <x:c r="GN127" s="54"/>
      <x:c r="GO127" s="54"/>
      <x:c r="GP127" s="54"/>
      <x:c r="GQ127" s="54"/>
      <x:c r="GR127" s="54"/>
      <x:c r="GS127" s="54"/>
      <x:c r="GT127" s="54"/>
      <x:c r="GU127" s="54"/>
      <x:c r="GV127" s="54"/>
      <x:c r="GW127" s="54"/>
      <x:c r="GX127" s="54"/>
      <x:c r="GY127" s="54"/>
      <x:c r="GZ127" s="54"/>
      <x:c r="HA127" s="54"/>
      <x:c r="HB127" s="54"/>
      <x:c r="HC127" s="54"/>
      <x:c r="HD127" s="54"/>
      <x:c r="HE127" s="54"/>
      <x:c r="HF127" s="54"/>
      <x:c r="HG127" s="54"/>
      <x:c r="HH127" s="54"/>
      <x:c r="HI127" s="54"/>
      <x:c r="HJ127" s="54"/>
      <x:c r="HK127" s="54"/>
      <x:c r="HL127" s="54"/>
      <x:c r="HM127" s="54"/>
      <x:c r="HN127" s="54"/>
      <x:c r="HO127" s="54"/>
      <x:c r="HP127" s="54"/>
      <x:c r="HQ127" s="54"/>
      <x:c r="HR127" s="54"/>
      <x:c r="HS127" s="54"/>
      <x:c r="HT127" s="54"/>
      <x:c r="HU127" s="54"/>
      <x:c r="HV127" s="54"/>
      <x:c r="HW127" s="54"/>
      <x:c r="HX127" s="54"/>
      <x:c r="HY127" s="54"/>
      <x:c r="HZ127" s="54"/>
      <x:c r="IA127" s="54"/>
      <x:c r="IB127" s="54"/>
      <x:c r="IC127" s="54"/>
      <x:c r="ID127" s="54"/>
      <x:c r="IE127" s="54"/>
      <x:c r="IF127" s="54"/>
      <x:c r="IG127" s="54"/>
      <x:c r="IH127" s="54"/>
      <x:c r="II127" s="54"/>
      <x:c r="IJ127" s="54"/>
      <x:c r="IK127" s="54"/>
      <x:c r="IL127" s="54"/>
      <x:c r="IM127" s="54"/>
      <x:c r="IN127" s="54"/>
      <x:c r="IO127" s="54"/>
      <x:c r="IP127" s="54"/>
      <x:c r="IQ127" s="54"/>
      <x:c r="IR127" s="54"/>
      <x:c r="IS127" s="54"/>
      <x:c r="IT127" s="54"/>
    </x:row>
    <x:row r="128" spans="1:21" s="88" customFormat="1" ht="39.950000000000003" customHeight="1">
      <x:c r="A128" s="202" t="s">
        <x:v>73</x:v>
      </x:c>
      <x:c r="B128" s="200"/>
      <x:c r="C128" s="201"/>
      <x:c r="D128" s="96"/>
      <x:c r="E128" s="97"/>
      <x:c r="F128" s="97"/>
      <x:c r="G128" s="96"/>
      <x:c r="H128" s="96"/>
      <x:c r="I128" s="96"/>
      <x:c r="J128" s="96"/>
      <x:c r="K128" s="96"/>
      <x:c r="L128" s="122"/>
      <x:c r="M128" s="122"/>
      <x:c r="N128" s="122"/>
      <x:c r="O128" s="122"/>
      <x:c r="P128" s="122"/>
      <x:c r="Q128" s="96"/>
      <x:c r="R128" s="122"/>
      <x:c r="S128" s="122"/>
      <x:c r="T128" s="201"/>
      <x:c r="U128" s="118"/>
    </x:row>
    <x:row r="129" spans="1:21" s="54" customFormat="1" ht="39.950000000000003" customHeight="1">
      <x:c r="A129" s="2"/>
      <x:c r="B129" s="207" t="s">
        <x:v>82</x:v>
      </x:c>
      <x:c r="C129" s="4" t="s">
        <x:v>4318</x:v>
      </x:c>
      <x:c r="D129" s="25">
        <x:v>13427</x:v>
      </x:c>
      <x:c r="E129" s="16" t="s">
        <x:v>5475</x:v>
      </x:c>
      <x:c r="F129" s="16" t="s">
        <x:v>5475</x:v>
      </x:c>
      <x:c r="G129" s="30"/>
      <x:c r="H129" s="30"/>
      <x:c r="I129" s="30"/>
      <x:c r="J129" s="30"/>
      <x:c r="K129" s="30"/>
      <x:c r="L129" s="19"/>
      <x:c r="M129" s="25">
        <x:v>13427</x:v>
      </x:c>
      <x:c r="N129" s="19"/>
      <x:c r="O129" s="25">
        <x:v>13427</x:v>
      </x:c>
      <x:c r="P129" s="19"/>
      <x:c r="Q129" s="19"/>
      <x:c r="R129" s="19"/>
      <x:c r="S129" s="19"/>
      <x:c r="T129" s="4"/>
      <x:c r="U129" s="208"/>
    </x:row>
    <x:row r="130" ht="39.950000000000003" customHeight="1"/>
    <x:row r="131" spans="1:21" s="88" customFormat="1" ht="39.950000000000003" customHeight="1">
      <x:c r="A131" s="151" t="s">
        <x:v>6390</x:v>
      </x:c>
      <x:c r="B131" s="123"/>
      <x:c r="C131" s="157"/>
      <x:c r="D131" s="125"/>
      <x:c r="E131" s="126"/>
      <x:c r="F131" s="126"/>
      <x:c r="G131" s="126"/>
      <x:c r="H131" s="126"/>
      <x:c r="I131" s="126"/>
      <x:c r="J131" s="126"/>
      <x:c r="K131" s="126"/>
      <x:c r="L131" s="125"/>
      <x:c r="M131" s="125"/>
      <x:c r="N131" s="125"/>
      <x:c r="O131" s="125"/>
      <x:c r="P131" s="125"/>
      <x:c r="Q131" s="125"/>
      <x:c r="R131" s="125"/>
      <x:c r="S131" s="125"/>
      <x:c r="T131" s="157"/>
      <x:c r="U131" s="127"/>
    </x:row>
    <x:row r="132" spans="1:21" s="88" customFormat="1" ht="39.950000000000003" customHeight="1">
      <x:c r="A132" s="1045" t="s">
        <x:v>19</x:v>
      </x:c>
      <x:c r="B132" s="1046" t="s">
        <x:v>6760</x:v>
      </x:c>
      <x:c r="C132" s="1044" t="s">
        <x:v>6699</x:v>
      </x:c>
      <x:c r="D132" s="1038" t="s">
        <x:v>6764</x:v>
      </x:c>
      <x:c r="E132" s="1047" t="s">
        <x:v>5151</x:v>
      </x:c>
      <x:c r="F132" s="1047" t="s">
        <x:v>7523</x:v>
      </x:c>
      <x:c r="G132" s="1048" t="s">
        <x:v>6767</x:v>
      </x:c>
      <x:c r="H132" s="1048" t="s">
        <x:v>6428</x:v>
      </x:c>
      <x:c r="I132" s="1048" t="s">
        <x:v>916</x:v>
      </x:c>
      <x:c r="J132" s="1044" t="s">
        <x:v>7511</x:v>
      </x:c>
      <x:c r="K132" s="1039" t="s">
        <x:v>6770</x:v>
      </x:c>
      <x:c r="L132" s="1041"/>
      <x:c r="M132" s="1040"/>
      <x:c r="N132" s="1038" t="s">
        <x:v>7469</x:v>
      </x:c>
      <x:c r="O132" s="1038"/>
      <x:c r="P132" s="1038"/>
      <x:c r="Q132" s="1038"/>
      <x:c r="R132" s="1038" t="s">
        <x:v>2724</x:v>
      </x:c>
      <x:c r="S132" s="1038"/>
      <x:c r="T132" s="1044" t="s">
        <x:v>651</x:v>
      </x:c>
      <x:c r="U132" s="1042" t="s">
        <x:v>1535</x:v>
      </x:c>
    </x:row>
    <x:row r="133" spans="1:21" s="88" customFormat="1" ht="39.950000000000003" customHeight="1">
      <x:c r="A133" s="1045"/>
      <x:c r="B133" s="1046"/>
      <x:c r="C133" s="1044"/>
      <x:c r="D133" s="1038"/>
      <x:c r="E133" s="1047"/>
      <x:c r="F133" s="1047"/>
      <x:c r="G133" s="1049"/>
      <x:c r="H133" s="1049"/>
      <x:c r="I133" s="1049"/>
      <x:c r="J133" s="1044"/>
      <x:c r="K133" s="209" t="s">
        <x:v>33</x:v>
      </x:c>
      <x:c r="L133" s="42" t="s">
        <x:v>34</x:v>
      </x:c>
      <x:c r="M133" s="42" t="s">
        <x:v>74</x:v>
      </x:c>
      <x:c r="N133" s="42" t="s">
        <x:v>609</x:v>
      </x:c>
      <x:c r="O133" s="42" t="s">
        <x:v>629</x:v>
      </x:c>
      <x:c r="P133" s="42" t="s">
        <x:v>637</x:v>
      </x:c>
      <x:c r="Q133" s="42" t="s">
        <x:v>685</x:v>
      </x:c>
      <x:c r="R133" s="42" t="s">
        <x:v>607</x:v>
      </x:c>
      <x:c r="S133" s="42" t="s">
        <x:v>78</x:v>
      </x:c>
      <x:c r="T133" s="1044"/>
      <x:c r="U133" s="1043"/>
    </x:row>
    <x:row r="134" spans="1:21" s="88" customFormat="1" ht="39.950000000000003" customHeight="1">
      <x:c r="A134" s="199" t="s">
        <x:v>66</x:v>
      </x:c>
      <x:c r="B134" s="191"/>
      <x:c r="C134" s="189"/>
      <x:c r="D134" s="122"/>
      <x:c r="E134" s="97"/>
      <x:c r="F134" s="97"/>
      <x:c r="G134" s="96"/>
      <x:c r="H134" s="96"/>
      <x:c r="I134" s="96"/>
      <x:c r="J134" s="96"/>
      <x:c r="K134" s="96"/>
      <x:c r="L134" s="96"/>
      <x:c r="M134" s="96"/>
      <x:c r="N134" s="96"/>
      <x:c r="O134" s="96"/>
      <x:c r="P134" s="96"/>
      <x:c r="Q134" s="96"/>
      <x:c r="R134" s="96"/>
      <x:c r="S134" s="96"/>
      <x:c r="T134" s="192"/>
      <x:c r="U134" s="95"/>
    </x:row>
    <x:row r="135" spans="1:21" s="54" customFormat="1" ht="60" customHeight="1">
      <x:c r="A135" s="57"/>
      <x:c r="B135" s="169" t="s">
        <x:v>700</x:v>
      </x:c>
      <x:c r="C135" s="4" t="s">
        <x:v>2412</x:v>
      </x:c>
      <x:c r="D135" s="25">
        <x:v>427308</x:v>
      </x:c>
      <x:c r="E135" s="30" t="s">
        <x:v>3619</x:v>
      </x:c>
      <x:c r="F135" s="30" t="s">
        <x:v>113</x:v>
      </x:c>
      <x:c r="G135" s="30" t="s">
        <x:v>2409</x:v>
      </x:c>
      <x:c r="H135" s="30"/>
      <x:c r="I135" s="30"/>
      <x:c r="J135" s="30" t="s">
        <x:v>2409</x:v>
      </x:c>
      <x:c r="K135" s="20">
        <x:v>422012</x:v>
      </x:c>
      <x:c r="L135" s="20">
        <x:v>5323</x:v>
      </x:c>
      <x:c r="M135" s="20">
        <x:v>1650</x:v>
      </x:c>
      <x:c r="N135" s="20"/>
      <x:c r="O135" s="20"/>
      <x:c r="P135" s="20"/>
      <x:c r="Q135" s="20">
        <x:v>428985</x:v>
      </x:c>
      <x:c r="R135" s="20"/>
      <x:c r="S135" s="20">
        <x:v>428985</x:v>
      </x:c>
      <x:c r="T135" s="4"/>
      <x:c r="U135" s="57" t="s">
        <x:v>79</x:v>
      </x:c>
    </x:row>
    <x:row r="136" spans="1:21" s="88" customFormat="1" ht="39.950000000000003" customHeight="1">
      <x:c r="A136" s="199" t="s">
        <x:v>1511</x:v>
      </x:c>
      <x:c r="B136" s="191"/>
      <x:c r="C136" s="192"/>
      <x:c r="D136" s="96"/>
      <x:c r="E136" s="97"/>
      <x:c r="F136" s="97"/>
      <x:c r="G136" s="96"/>
      <x:c r="H136" s="96"/>
      <x:c r="I136" s="96"/>
      <x:c r="J136" s="96"/>
      <x:c r="K136" s="96"/>
      <x:c r="L136" s="96"/>
      <x:c r="M136" s="96"/>
      <x:c r="N136" s="96"/>
      <x:c r="O136" s="96"/>
      <x:c r="P136" s="96"/>
      <x:c r="Q136" s="96"/>
      <x:c r="R136" s="96"/>
      <x:c r="S136" s="96"/>
      <x:c r="T136" s="192"/>
      <x:c r="U136" s="95"/>
    </x:row>
    <x:row r="137" spans="1:21" s="54" customFormat="1" ht="60" customHeight="1">
      <x:c r="A137" s="2"/>
      <x:c r="B137" s="207" t="s">
        <x:v>1425</x:v>
      </x:c>
      <x:c r="C137" s="12" t="s">
        <x:v>3101</x:v>
      </x:c>
      <x:c r="D137" s="5">
        <x:f>IF(SUM(K137:M137)=SUM(N137:O137),SUM(K137:M137),"오답")</x:f>
        <x:v>5454</x:v>
      </x:c>
      <x:c r="E137" s="30" t="s">
        <x:v>7398</x:v>
      </x:c>
      <x:c r="F137" s="16" t="s">
        <x:v>7514</x:v>
      </x:c>
      <x:c r="G137" s="16" t="s">
        <x:v>3066</x:v>
      </x:c>
      <x:c r="H137" s="16"/>
      <x:c r="I137" s="16"/>
      <x:c r="J137" s="209" t="s">
        <x:v>3137</x:v>
      </x:c>
      <x:c r="K137" s="209"/>
      <x:c r="L137" s="14"/>
      <x:c r="M137" s="14">
        <x:v>5454</x:v>
      </x:c>
      <x:c r="N137" s="19">
        <x:v>5454</x:v>
      </x:c>
      <x:c r="O137" s="19"/>
      <x:c r="P137" s="19"/>
      <x:c r="Q137" s="14"/>
      <x:c r="R137" s="14"/>
      <x:c r="S137" s="14"/>
      <x:c r="T137" s="4"/>
      <x:c r="U137" s="119"/>
    </x:row>
    <x:row r="138" spans="1:254" s="90" customFormat="1" ht="39.950000000000003" customHeight="1">
      <x:c r="A138" s="199" t="s">
        <x:v>38</x:v>
      </x:c>
      <x:c r="B138" s="191"/>
      <x:c r="C138" s="192"/>
      <x:c r="D138" s="96"/>
      <x:c r="E138" s="97"/>
      <x:c r="F138" s="97"/>
      <x:c r="G138" s="96"/>
      <x:c r="H138" s="96"/>
      <x:c r="I138" s="96"/>
      <x:c r="J138" s="96"/>
      <x:c r="K138" s="96"/>
      <x:c r="L138" s="96"/>
      <x:c r="M138" s="96"/>
      <x:c r="N138" s="96"/>
      <x:c r="O138" s="96"/>
      <x:c r="P138" s="96"/>
      <x:c r="Q138" s="96"/>
      <x:c r="R138" s="96"/>
      <x:c r="S138" s="96"/>
      <x:c r="T138" s="192"/>
      <x:c r="U138" s="95"/>
      <x:c r="V138" s="88"/>
      <x:c r="W138" s="88"/>
      <x:c r="X138" s="88"/>
      <x:c r="Y138" s="88"/>
      <x:c r="Z138" s="88"/>
      <x:c r="AA138" s="88"/>
      <x:c r="AB138" s="88"/>
      <x:c r="AC138" s="88"/>
      <x:c r="AD138" s="88"/>
      <x:c r="AE138" s="88"/>
      <x:c r="AF138" s="88"/>
      <x:c r="AG138" s="88"/>
      <x:c r="AH138" s="88"/>
      <x:c r="AI138" s="88"/>
      <x:c r="AJ138" s="88"/>
      <x:c r="AK138" s="88"/>
      <x:c r="AL138" s="88"/>
      <x:c r="AM138" s="88"/>
      <x:c r="AN138" s="88"/>
      <x:c r="AO138" s="88"/>
      <x:c r="AP138" s="88"/>
      <x:c r="AQ138" s="88"/>
      <x:c r="AR138" s="88"/>
      <x:c r="AS138" s="88"/>
      <x:c r="AT138" s="88"/>
      <x:c r="AU138" s="88"/>
      <x:c r="AV138" s="88"/>
      <x:c r="AW138" s="88"/>
      <x:c r="AX138" s="88"/>
      <x:c r="AY138" s="88"/>
      <x:c r="AZ138" s="88"/>
      <x:c r="BA138" s="88"/>
      <x:c r="BB138" s="88"/>
      <x:c r="BC138" s="88"/>
      <x:c r="BD138" s="88"/>
      <x:c r="BE138" s="88"/>
      <x:c r="BF138" s="88"/>
      <x:c r="BG138" s="88"/>
      <x:c r="BH138" s="88"/>
      <x:c r="BI138" s="88"/>
      <x:c r="BJ138" s="88"/>
      <x:c r="BK138" s="88"/>
      <x:c r="BL138" s="88"/>
      <x:c r="BM138" s="88"/>
      <x:c r="BN138" s="88"/>
      <x:c r="BO138" s="88"/>
      <x:c r="BP138" s="88"/>
      <x:c r="BQ138" s="88"/>
      <x:c r="BR138" s="88"/>
      <x:c r="BS138" s="88"/>
      <x:c r="BT138" s="88"/>
      <x:c r="BU138" s="88"/>
      <x:c r="BV138" s="88"/>
      <x:c r="BW138" s="88"/>
      <x:c r="BX138" s="88"/>
      <x:c r="BY138" s="88"/>
      <x:c r="BZ138" s="88"/>
      <x:c r="CA138" s="88"/>
      <x:c r="CB138" s="88"/>
      <x:c r="CC138" s="88"/>
      <x:c r="CD138" s="88"/>
      <x:c r="CE138" s="88"/>
      <x:c r="CF138" s="88"/>
      <x:c r="CG138" s="88"/>
      <x:c r="CH138" s="88"/>
      <x:c r="CI138" s="88"/>
      <x:c r="CJ138" s="88"/>
      <x:c r="CK138" s="88"/>
      <x:c r="CL138" s="88"/>
      <x:c r="CM138" s="88"/>
      <x:c r="CN138" s="88"/>
      <x:c r="CO138" s="88"/>
      <x:c r="CP138" s="88"/>
      <x:c r="CQ138" s="88"/>
      <x:c r="CR138" s="88"/>
      <x:c r="CS138" s="88"/>
      <x:c r="CT138" s="88"/>
      <x:c r="CU138" s="88"/>
      <x:c r="CV138" s="88"/>
      <x:c r="CW138" s="88"/>
      <x:c r="CX138" s="88"/>
      <x:c r="CY138" s="88"/>
      <x:c r="CZ138" s="88"/>
      <x:c r="DA138" s="88"/>
      <x:c r="DB138" s="88"/>
      <x:c r="DC138" s="88"/>
      <x:c r="DD138" s="88"/>
      <x:c r="DE138" s="88"/>
      <x:c r="DF138" s="88"/>
      <x:c r="DG138" s="88"/>
      <x:c r="DH138" s="88"/>
      <x:c r="DI138" s="88"/>
      <x:c r="DJ138" s="88"/>
      <x:c r="DK138" s="88"/>
      <x:c r="DL138" s="88"/>
      <x:c r="DM138" s="88"/>
      <x:c r="DN138" s="88"/>
      <x:c r="DO138" s="88"/>
      <x:c r="DP138" s="88"/>
      <x:c r="DQ138" s="88"/>
      <x:c r="DR138" s="88"/>
      <x:c r="DS138" s="88"/>
      <x:c r="DT138" s="88"/>
      <x:c r="DU138" s="88"/>
      <x:c r="DV138" s="88"/>
      <x:c r="DW138" s="88"/>
      <x:c r="DX138" s="88"/>
      <x:c r="DY138" s="88"/>
      <x:c r="DZ138" s="88"/>
      <x:c r="EA138" s="88"/>
      <x:c r="EB138" s="88"/>
      <x:c r="EC138" s="88"/>
      <x:c r="ED138" s="88"/>
      <x:c r="EE138" s="88"/>
      <x:c r="EF138" s="88"/>
      <x:c r="EG138" s="88"/>
      <x:c r="EH138" s="88"/>
      <x:c r="EI138" s="88"/>
      <x:c r="EJ138" s="88"/>
      <x:c r="EK138" s="88"/>
      <x:c r="EL138" s="88"/>
      <x:c r="EM138" s="88"/>
      <x:c r="EN138" s="88"/>
      <x:c r="EO138" s="88"/>
      <x:c r="EP138" s="88"/>
      <x:c r="EQ138" s="88"/>
      <x:c r="ER138" s="88"/>
      <x:c r="ES138" s="88"/>
      <x:c r="ET138" s="88"/>
      <x:c r="EU138" s="88"/>
      <x:c r="EV138" s="88"/>
      <x:c r="EW138" s="88"/>
      <x:c r="EX138" s="88"/>
      <x:c r="EY138" s="88"/>
      <x:c r="EZ138" s="88"/>
      <x:c r="FA138" s="88"/>
      <x:c r="FB138" s="88"/>
      <x:c r="FC138" s="88"/>
      <x:c r="FD138" s="88"/>
      <x:c r="FE138" s="88"/>
      <x:c r="FF138" s="88"/>
      <x:c r="FG138" s="88"/>
      <x:c r="FH138" s="88"/>
      <x:c r="FI138" s="88"/>
      <x:c r="FJ138" s="88"/>
      <x:c r="FK138" s="88"/>
      <x:c r="FL138" s="88"/>
      <x:c r="FM138" s="88"/>
      <x:c r="FN138" s="88"/>
      <x:c r="FO138" s="88"/>
      <x:c r="FP138" s="88"/>
      <x:c r="FQ138" s="88"/>
      <x:c r="FR138" s="88"/>
      <x:c r="FS138" s="88"/>
      <x:c r="FT138" s="88"/>
      <x:c r="FU138" s="88"/>
      <x:c r="FV138" s="88"/>
      <x:c r="FW138" s="88"/>
      <x:c r="FX138" s="88"/>
      <x:c r="FY138" s="88"/>
      <x:c r="FZ138" s="88"/>
      <x:c r="GA138" s="88"/>
      <x:c r="GB138" s="88"/>
      <x:c r="GC138" s="88"/>
      <x:c r="GD138" s="88"/>
      <x:c r="GE138" s="88"/>
      <x:c r="GF138" s="88"/>
      <x:c r="GG138" s="88"/>
      <x:c r="GH138" s="88"/>
      <x:c r="GI138" s="88"/>
      <x:c r="GJ138" s="88"/>
      <x:c r="GK138" s="88"/>
      <x:c r="GL138" s="88"/>
      <x:c r="GM138" s="88"/>
      <x:c r="GN138" s="88"/>
      <x:c r="GO138" s="88"/>
      <x:c r="GP138" s="88"/>
      <x:c r="GQ138" s="88"/>
      <x:c r="GR138" s="88"/>
      <x:c r="GS138" s="88"/>
      <x:c r="GT138" s="88"/>
      <x:c r="GU138" s="88"/>
      <x:c r="GV138" s="88"/>
      <x:c r="GW138" s="88"/>
      <x:c r="GX138" s="88"/>
      <x:c r="GY138" s="88"/>
      <x:c r="GZ138" s="88"/>
      <x:c r="HA138" s="88"/>
      <x:c r="HB138" s="88"/>
      <x:c r="HC138" s="88"/>
      <x:c r="HD138" s="88"/>
      <x:c r="HE138" s="88"/>
      <x:c r="HF138" s="88"/>
      <x:c r="HG138" s="88"/>
      <x:c r="HH138" s="88"/>
      <x:c r="HI138" s="88"/>
      <x:c r="HJ138" s="88"/>
      <x:c r="HK138" s="88"/>
      <x:c r="HL138" s="88"/>
      <x:c r="HM138" s="88"/>
      <x:c r="HN138" s="88"/>
      <x:c r="HO138" s="88"/>
      <x:c r="HP138" s="88"/>
      <x:c r="HQ138" s="88"/>
      <x:c r="HR138" s="88"/>
      <x:c r="HS138" s="88"/>
      <x:c r="HT138" s="88"/>
      <x:c r="HU138" s="88"/>
      <x:c r="HV138" s="88"/>
      <x:c r="HW138" s="88"/>
      <x:c r="HX138" s="88"/>
      <x:c r="HY138" s="88"/>
      <x:c r="HZ138" s="88"/>
      <x:c r="IA138" s="88"/>
      <x:c r="IB138" s="88"/>
      <x:c r="IC138" s="88"/>
      <x:c r="ID138" s="88"/>
      <x:c r="IE138" s="88"/>
      <x:c r="IF138" s="88"/>
      <x:c r="IG138" s="88"/>
      <x:c r="IH138" s="88"/>
      <x:c r="II138" s="88"/>
      <x:c r="IJ138" s="88"/>
      <x:c r="IK138" s="88"/>
      <x:c r="IL138" s="88"/>
      <x:c r="IM138" s="88"/>
      <x:c r="IN138" s="88"/>
      <x:c r="IO138" s="88"/>
      <x:c r="IP138" s="88"/>
      <x:c r="IQ138" s="88"/>
      <x:c r="IR138" s="88"/>
      <x:c r="IS138" s="88"/>
      <x:c r="IT138" s="88"/>
    </x:row>
    <x:row r="139" spans="1:254" s="75" customFormat="1" ht="78" customHeight="1">
      <x:c r="A139" s="41"/>
      <x:c r="B139" s="207" t="s">
        <x:v>6197</x:v>
      </x:c>
      <x:c r="C139" s="4" t="s">
        <x:v>199</x:v>
      </x:c>
      <x:c r="D139" s="5">
        <x:f>IF(SUM(K139:M139)=SUM(N139:O139),SUM(K139:M139),"오답")</x:f>
        <x:v>12831</x:v>
      </x:c>
      <x:c r="E139" s="22" t="s">
        <x:v>3681</x:v>
      </x:c>
      <x:c r="F139" s="22" t="s">
        <x:v>3403</x:v>
      </x:c>
      <x:c r="G139" s="22"/>
      <x:c r="H139" s="22"/>
      <x:c r="I139" s="22"/>
      <x:c r="J139" s="22"/>
      <x:c r="K139" s="22"/>
      <x:c r="L139" s="22"/>
      <x:c r="M139" s="69">
        <x:v>12831</x:v>
      </x:c>
      <x:c r="N139" s="22"/>
      <x:c r="O139" s="69">
        <x:v>12831</x:v>
      </x:c>
      <x:c r="P139" s="22"/>
      <x:c r="Q139" s="22"/>
      <x:c r="R139" s="22"/>
      <x:c r="S139" s="22"/>
      <x:c r="T139" s="4" t="s">
        <x:v>4974</x:v>
      </x:c>
      <x:c r="U139" s="41" t="s">
        <x:v>36</x:v>
      </x:c>
      <x:c r="V139" s="54"/>
      <x:c r="W139" s="54"/>
      <x:c r="X139" s="54"/>
      <x:c r="Y139" s="54"/>
      <x:c r="Z139" s="54"/>
      <x:c r="AA139" s="54"/>
      <x:c r="AB139" s="54"/>
      <x:c r="AC139" s="54"/>
      <x:c r="AD139" s="54"/>
      <x:c r="AE139" s="54"/>
      <x:c r="AF139" s="54"/>
      <x:c r="AG139" s="54"/>
      <x:c r="AH139" s="54"/>
      <x:c r="AI139" s="54"/>
      <x:c r="AJ139" s="54"/>
      <x:c r="AK139" s="54"/>
      <x:c r="AL139" s="54"/>
      <x:c r="AM139" s="54"/>
      <x:c r="AN139" s="54"/>
      <x:c r="AO139" s="54"/>
      <x:c r="AP139" s="54"/>
      <x:c r="AQ139" s="54"/>
      <x:c r="AR139" s="54"/>
      <x:c r="AS139" s="54"/>
      <x:c r="AT139" s="54"/>
      <x:c r="AU139" s="54"/>
      <x:c r="AV139" s="54"/>
      <x:c r="AW139" s="54"/>
      <x:c r="AX139" s="54"/>
      <x:c r="AY139" s="54"/>
      <x:c r="AZ139" s="54"/>
      <x:c r="BA139" s="54"/>
      <x:c r="BB139" s="54"/>
      <x:c r="BC139" s="54"/>
      <x:c r="BD139" s="54"/>
      <x:c r="BE139" s="54"/>
      <x:c r="BF139" s="54"/>
      <x:c r="BG139" s="54"/>
      <x:c r="BH139" s="54"/>
      <x:c r="BI139" s="54"/>
      <x:c r="BJ139" s="54"/>
      <x:c r="BK139" s="54"/>
      <x:c r="BL139" s="54"/>
      <x:c r="BM139" s="54"/>
      <x:c r="BN139" s="54"/>
      <x:c r="BO139" s="54"/>
      <x:c r="BP139" s="54"/>
      <x:c r="BQ139" s="54"/>
      <x:c r="BR139" s="54"/>
      <x:c r="BS139" s="54"/>
      <x:c r="BT139" s="54"/>
      <x:c r="BU139" s="54"/>
      <x:c r="BV139" s="54"/>
      <x:c r="BW139" s="54"/>
      <x:c r="BX139" s="54"/>
      <x:c r="BY139" s="54"/>
      <x:c r="BZ139" s="54"/>
      <x:c r="CA139" s="54"/>
      <x:c r="CB139" s="54"/>
      <x:c r="CC139" s="54"/>
      <x:c r="CD139" s="54"/>
      <x:c r="CE139" s="54"/>
      <x:c r="CF139" s="54"/>
      <x:c r="CG139" s="54"/>
      <x:c r="CH139" s="54"/>
      <x:c r="CI139" s="54"/>
      <x:c r="CJ139" s="54"/>
      <x:c r="CK139" s="54"/>
      <x:c r="CL139" s="54"/>
      <x:c r="CM139" s="54"/>
      <x:c r="CN139" s="54"/>
      <x:c r="CO139" s="54"/>
      <x:c r="CP139" s="54"/>
      <x:c r="CQ139" s="54"/>
      <x:c r="CR139" s="54"/>
      <x:c r="CS139" s="54"/>
      <x:c r="CT139" s="54"/>
      <x:c r="CU139" s="54"/>
      <x:c r="CV139" s="54"/>
      <x:c r="CW139" s="54"/>
      <x:c r="CX139" s="54"/>
      <x:c r="CY139" s="54"/>
      <x:c r="CZ139" s="54"/>
      <x:c r="DA139" s="54"/>
      <x:c r="DB139" s="54"/>
      <x:c r="DC139" s="54"/>
      <x:c r="DD139" s="54"/>
      <x:c r="DE139" s="54"/>
      <x:c r="DF139" s="54"/>
      <x:c r="DG139" s="54"/>
      <x:c r="DH139" s="54"/>
      <x:c r="DI139" s="54"/>
      <x:c r="DJ139" s="54"/>
      <x:c r="DK139" s="54"/>
      <x:c r="DL139" s="54"/>
      <x:c r="DM139" s="54"/>
      <x:c r="DN139" s="54"/>
      <x:c r="DO139" s="54"/>
      <x:c r="DP139" s="54"/>
      <x:c r="DQ139" s="54"/>
      <x:c r="DR139" s="54"/>
      <x:c r="DS139" s="54"/>
      <x:c r="DT139" s="54"/>
      <x:c r="DU139" s="54"/>
      <x:c r="DV139" s="54"/>
      <x:c r="DW139" s="54"/>
      <x:c r="DX139" s="54"/>
      <x:c r="DY139" s="54"/>
      <x:c r="DZ139" s="54"/>
      <x:c r="EA139" s="54"/>
      <x:c r="EB139" s="54"/>
      <x:c r="EC139" s="54"/>
      <x:c r="ED139" s="54"/>
      <x:c r="EE139" s="54"/>
      <x:c r="EF139" s="54"/>
      <x:c r="EG139" s="54"/>
      <x:c r="EH139" s="54"/>
      <x:c r="EI139" s="54"/>
      <x:c r="EJ139" s="54"/>
      <x:c r="EK139" s="54"/>
      <x:c r="EL139" s="54"/>
      <x:c r="EM139" s="54"/>
      <x:c r="EN139" s="54"/>
      <x:c r="EO139" s="54"/>
      <x:c r="EP139" s="54"/>
      <x:c r="EQ139" s="54"/>
      <x:c r="ER139" s="54"/>
      <x:c r="ES139" s="54"/>
      <x:c r="ET139" s="54"/>
      <x:c r="EU139" s="54"/>
      <x:c r="EV139" s="54"/>
      <x:c r="EW139" s="54"/>
      <x:c r="EX139" s="54"/>
      <x:c r="EY139" s="54"/>
      <x:c r="EZ139" s="54"/>
      <x:c r="FA139" s="54"/>
      <x:c r="FB139" s="54"/>
      <x:c r="FC139" s="54"/>
      <x:c r="FD139" s="54"/>
      <x:c r="FE139" s="54"/>
      <x:c r="FF139" s="54"/>
      <x:c r="FG139" s="54"/>
      <x:c r="FH139" s="54"/>
      <x:c r="FI139" s="54"/>
      <x:c r="FJ139" s="54"/>
      <x:c r="FK139" s="54"/>
      <x:c r="FL139" s="54"/>
      <x:c r="FM139" s="54"/>
      <x:c r="FN139" s="54"/>
      <x:c r="FO139" s="54"/>
      <x:c r="FP139" s="54"/>
      <x:c r="FQ139" s="54"/>
      <x:c r="FR139" s="54"/>
      <x:c r="FS139" s="54"/>
      <x:c r="FT139" s="54"/>
      <x:c r="FU139" s="54"/>
      <x:c r="FV139" s="54"/>
      <x:c r="FW139" s="54"/>
      <x:c r="FX139" s="54"/>
      <x:c r="FY139" s="54"/>
      <x:c r="FZ139" s="54"/>
      <x:c r="GA139" s="54"/>
      <x:c r="GB139" s="54"/>
      <x:c r="GC139" s="54"/>
      <x:c r="GD139" s="54"/>
      <x:c r="GE139" s="54"/>
      <x:c r="GF139" s="54"/>
      <x:c r="GG139" s="54"/>
      <x:c r="GH139" s="54"/>
      <x:c r="GI139" s="54"/>
      <x:c r="GJ139" s="54"/>
      <x:c r="GK139" s="54"/>
      <x:c r="GL139" s="54"/>
      <x:c r="GM139" s="54"/>
      <x:c r="GN139" s="54"/>
      <x:c r="GO139" s="54"/>
      <x:c r="GP139" s="54"/>
      <x:c r="GQ139" s="54"/>
      <x:c r="GR139" s="54"/>
      <x:c r="GS139" s="54"/>
      <x:c r="GT139" s="54"/>
      <x:c r="GU139" s="54"/>
      <x:c r="GV139" s="54"/>
      <x:c r="GW139" s="54"/>
      <x:c r="GX139" s="54"/>
      <x:c r="GY139" s="54"/>
      <x:c r="GZ139" s="54"/>
      <x:c r="HA139" s="54"/>
      <x:c r="HB139" s="54"/>
      <x:c r="HC139" s="54"/>
      <x:c r="HD139" s="54"/>
      <x:c r="HE139" s="54"/>
      <x:c r="HF139" s="54"/>
      <x:c r="HG139" s="54"/>
      <x:c r="HH139" s="54"/>
      <x:c r="HI139" s="54"/>
      <x:c r="HJ139" s="54"/>
      <x:c r="HK139" s="54"/>
      <x:c r="HL139" s="54"/>
      <x:c r="HM139" s="54"/>
      <x:c r="HN139" s="54"/>
      <x:c r="HO139" s="54"/>
      <x:c r="HP139" s="54"/>
      <x:c r="HQ139" s="54"/>
      <x:c r="HR139" s="54"/>
      <x:c r="HS139" s="54"/>
      <x:c r="HT139" s="54"/>
      <x:c r="HU139" s="54"/>
      <x:c r="HV139" s="54"/>
      <x:c r="HW139" s="54"/>
      <x:c r="HX139" s="54"/>
      <x:c r="HY139" s="54"/>
      <x:c r="HZ139" s="54"/>
      <x:c r="IA139" s="54"/>
      <x:c r="IB139" s="54"/>
      <x:c r="IC139" s="54"/>
      <x:c r="ID139" s="54"/>
      <x:c r="IE139" s="54"/>
      <x:c r="IF139" s="54"/>
      <x:c r="IG139" s="54"/>
      <x:c r="IH139" s="54"/>
      <x:c r="II139" s="54"/>
      <x:c r="IJ139" s="54"/>
      <x:c r="IK139" s="54"/>
      <x:c r="IL139" s="54"/>
      <x:c r="IM139" s="54"/>
      <x:c r="IN139" s="54"/>
      <x:c r="IO139" s="54"/>
      <x:c r="IP139" s="54"/>
      <x:c r="IQ139" s="54"/>
      <x:c r="IR139" s="54"/>
      <x:c r="IS139" s="54"/>
      <x:c r="IT139" s="54"/>
    </x:row>
    <x:row r="140" spans="1:254" s="75" customFormat="1" ht="78" customHeight="1">
      <x:c r="A140" s="41"/>
      <x:c r="B140" s="207" t="s">
        <x:v>6219</x:v>
      </x:c>
      <x:c r="C140" s="4" t="s">
        <x:v>4337</x:v>
      </x:c>
      <x:c r="D140" s="5">
        <x:f>IF(SUM(K140:M140)=SUM(N140:O140),SUM(K140:M140),"오답")</x:f>
        <x:v>9074</x:v>
      </x:c>
      <x:c r="E140" s="22" t="s">
        <x:v>3681</x:v>
      </x:c>
      <x:c r="F140" s="22" t="s">
        <x:v>3403</x:v>
      </x:c>
      <x:c r="G140" s="22"/>
      <x:c r="H140" s="22"/>
      <x:c r="I140" s="22"/>
      <x:c r="J140" s="22"/>
      <x:c r="K140" s="22"/>
      <x:c r="L140" s="22"/>
      <x:c r="M140" s="69">
        <x:v>9074</x:v>
      </x:c>
      <x:c r="N140" s="22"/>
      <x:c r="O140" s="69">
        <x:v>9074</x:v>
      </x:c>
      <x:c r="P140" s="22"/>
      <x:c r="Q140" s="22"/>
      <x:c r="R140" s="22"/>
      <x:c r="S140" s="22"/>
      <x:c r="T140" s="4" t="s">
        <x:v>4974</x:v>
      </x:c>
      <x:c r="U140" s="41" t="s">
        <x:v>36</x:v>
      </x:c>
      <x:c r="V140" s="54"/>
      <x:c r="W140" s="54"/>
      <x:c r="X140" s="54"/>
      <x:c r="Y140" s="54"/>
      <x:c r="Z140" s="54"/>
      <x:c r="AA140" s="54"/>
      <x:c r="AB140" s="54"/>
      <x:c r="AC140" s="54"/>
      <x:c r="AD140" s="54"/>
      <x:c r="AE140" s="54"/>
      <x:c r="AF140" s="54"/>
      <x:c r="AG140" s="54"/>
      <x:c r="AH140" s="54"/>
      <x:c r="AI140" s="54"/>
      <x:c r="AJ140" s="54"/>
      <x:c r="AK140" s="54"/>
      <x:c r="AL140" s="54"/>
      <x:c r="AM140" s="54"/>
      <x:c r="AN140" s="54"/>
      <x:c r="AO140" s="54"/>
      <x:c r="AP140" s="54"/>
      <x:c r="AQ140" s="54"/>
      <x:c r="AR140" s="54"/>
      <x:c r="AS140" s="54"/>
      <x:c r="AT140" s="54"/>
      <x:c r="AU140" s="54"/>
      <x:c r="AV140" s="54"/>
      <x:c r="AW140" s="54"/>
      <x:c r="AX140" s="54"/>
      <x:c r="AY140" s="54"/>
      <x:c r="AZ140" s="54"/>
      <x:c r="BA140" s="54"/>
      <x:c r="BB140" s="54"/>
      <x:c r="BC140" s="54"/>
      <x:c r="BD140" s="54"/>
      <x:c r="BE140" s="54"/>
      <x:c r="BF140" s="54"/>
      <x:c r="BG140" s="54"/>
      <x:c r="BH140" s="54"/>
      <x:c r="BI140" s="54"/>
      <x:c r="BJ140" s="54"/>
      <x:c r="BK140" s="54"/>
      <x:c r="BL140" s="54"/>
      <x:c r="BM140" s="54"/>
      <x:c r="BN140" s="54"/>
      <x:c r="BO140" s="54"/>
      <x:c r="BP140" s="54"/>
      <x:c r="BQ140" s="54"/>
      <x:c r="BR140" s="54"/>
      <x:c r="BS140" s="54"/>
      <x:c r="BT140" s="54"/>
      <x:c r="BU140" s="54"/>
      <x:c r="BV140" s="54"/>
      <x:c r="BW140" s="54"/>
      <x:c r="BX140" s="54"/>
      <x:c r="BY140" s="54"/>
      <x:c r="BZ140" s="54"/>
      <x:c r="CA140" s="54"/>
      <x:c r="CB140" s="54"/>
      <x:c r="CC140" s="54"/>
      <x:c r="CD140" s="54"/>
      <x:c r="CE140" s="54"/>
      <x:c r="CF140" s="54"/>
      <x:c r="CG140" s="54"/>
      <x:c r="CH140" s="54"/>
      <x:c r="CI140" s="54"/>
      <x:c r="CJ140" s="54"/>
      <x:c r="CK140" s="54"/>
      <x:c r="CL140" s="54"/>
      <x:c r="CM140" s="54"/>
      <x:c r="CN140" s="54"/>
      <x:c r="CO140" s="54"/>
      <x:c r="CP140" s="54"/>
      <x:c r="CQ140" s="54"/>
      <x:c r="CR140" s="54"/>
      <x:c r="CS140" s="54"/>
      <x:c r="CT140" s="54"/>
      <x:c r="CU140" s="54"/>
      <x:c r="CV140" s="54"/>
      <x:c r="CW140" s="54"/>
      <x:c r="CX140" s="54"/>
      <x:c r="CY140" s="54"/>
      <x:c r="CZ140" s="54"/>
      <x:c r="DA140" s="54"/>
      <x:c r="DB140" s="54"/>
      <x:c r="DC140" s="54"/>
      <x:c r="DD140" s="54"/>
      <x:c r="DE140" s="54"/>
      <x:c r="DF140" s="54"/>
      <x:c r="DG140" s="54"/>
      <x:c r="DH140" s="54"/>
      <x:c r="DI140" s="54"/>
      <x:c r="DJ140" s="54"/>
      <x:c r="DK140" s="54"/>
      <x:c r="DL140" s="54"/>
      <x:c r="DM140" s="54"/>
      <x:c r="DN140" s="54"/>
      <x:c r="DO140" s="54"/>
      <x:c r="DP140" s="54"/>
      <x:c r="DQ140" s="54"/>
      <x:c r="DR140" s="54"/>
      <x:c r="DS140" s="54"/>
      <x:c r="DT140" s="54"/>
      <x:c r="DU140" s="54"/>
      <x:c r="DV140" s="54"/>
      <x:c r="DW140" s="54"/>
      <x:c r="DX140" s="54"/>
      <x:c r="DY140" s="54"/>
      <x:c r="DZ140" s="54"/>
      <x:c r="EA140" s="54"/>
      <x:c r="EB140" s="54"/>
      <x:c r="EC140" s="54"/>
      <x:c r="ED140" s="54"/>
      <x:c r="EE140" s="54"/>
      <x:c r="EF140" s="54"/>
      <x:c r="EG140" s="54"/>
      <x:c r="EH140" s="54"/>
      <x:c r="EI140" s="54"/>
      <x:c r="EJ140" s="54"/>
      <x:c r="EK140" s="54"/>
      <x:c r="EL140" s="54"/>
      <x:c r="EM140" s="54"/>
      <x:c r="EN140" s="54"/>
      <x:c r="EO140" s="54"/>
      <x:c r="EP140" s="54"/>
      <x:c r="EQ140" s="54"/>
      <x:c r="ER140" s="54"/>
      <x:c r="ES140" s="54"/>
      <x:c r="ET140" s="54"/>
      <x:c r="EU140" s="54"/>
      <x:c r="EV140" s="54"/>
      <x:c r="EW140" s="54"/>
      <x:c r="EX140" s="54"/>
      <x:c r="EY140" s="54"/>
      <x:c r="EZ140" s="54"/>
      <x:c r="FA140" s="54"/>
      <x:c r="FB140" s="54"/>
      <x:c r="FC140" s="54"/>
      <x:c r="FD140" s="54"/>
      <x:c r="FE140" s="54"/>
      <x:c r="FF140" s="54"/>
      <x:c r="FG140" s="54"/>
      <x:c r="FH140" s="54"/>
      <x:c r="FI140" s="54"/>
      <x:c r="FJ140" s="54"/>
      <x:c r="FK140" s="54"/>
      <x:c r="FL140" s="54"/>
      <x:c r="FM140" s="54"/>
      <x:c r="FN140" s="54"/>
      <x:c r="FO140" s="54"/>
      <x:c r="FP140" s="54"/>
      <x:c r="FQ140" s="54"/>
      <x:c r="FR140" s="54"/>
      <x:c r="FS140" s="54"/>
      <x:c r="FT140" s="54"/>
      <x:c r="FU140" s="54"/>
      <x:c r="FV140" s="54"/>
      <x:c r="FW140" s="54"/>
      <x:c r="FX140" s="54"/>
      <x:c r="FY140" s="54"/>
      <x:c r="FZ140" s="54"/>
      <x:c r="GA140" s="54"/>
      <x:c r="GB140" s="54"/>
      <x:c r="GC140" s="54"/>
      <x:c r="GD140" s="54"/>
      <x:c r="GE140" s="54"/>
      <x:c r="GF140" s="54"/>
      <x:c r="GG140" s="54"/>
      <x:c r="GH140" s="54"/>
      <x:c r="GI140" s="54"/>
      <x:c r="GJ140" s="54"/>
      <x:c r="GK140" s="54"/>
      <x:c r="GL140" s="54"/>
      <x:c r="GM140" s="54"/>
      <x:c r="GN140" s="54"/>
      <x:c r="GO140" s="54"/>
      <x:c r="GP140" s="54"/>
      <x:c r="GQ140" s="54"/>
      <x:c r="GR140" s="54"/>
      <x:c r="GS140" s="54"/>
      <x:c r="GT140" s="54"/>
      <x:c r="GU140" s="54"/>
      <x:c r="GV140" s="54"/>
      <x:c r="GW140" s="54"/>
      <x:c r="GX140" s="54"/>
      <x:c r="GY140" s="54"/>
      <x:c r="GZ140" s="54"/>
      <x:c r="HA140" s="54"/>
      <x:c r="HB140" s="54"/>
      <x:c r="HC140" s="54"/>
      <x:c r="HD140" s="54"/>
      <x:c r="HE140" s="54"/>
      <x:c r="HF140" s="54"/>
      <x:c r="HG140" s="54"/>
      <x:c r="HH140" s="54"/>
      <x:c r="HI140" s="54"/>
      <x:c r="HJ140" s="54"/>
      <x:c r="HK140" s="54"/>
      <x:c r="HL140" s="54"/>
      <x:c r="HM140" s="54"/>
      <x:c r="HN140" s="54"/>
      <x:c r="HO140" s="54"/>
      <x:c r="HP140" s="54"/>
      <x:c r="HQ140" s="54"/>
      <x:c r="HR140" s="54"/>
      <x:c r="HS140" s="54"/>
      <x:c r="HT140" s="54"/>
      <x:c r="HU140" s="54"/>
      <x:c r="HV140" s="54"/>
      <x:c r="HW140" s="54"/>
      <x:c r="HX140" s="54"/>
      <x:c r="HY140" s="54"/>
      <x:c r="HZ140" s="54"/>
      <x:c r="IA140" s="54"/>
      <x:c r="IB140" s="54"/>
      <x:c r="IC140" s="54"/>
      <x:c r="ID140" s="54"/>
      <x:c r="IE140" s="54"/>
      <x:c r="IF140" s="54"/>
      <x:c r="IG140" s="54"/>
      <x:c r="IH140" s="54"/>
      <x:c r="II140" s="54"/>
      <x:c r="IJ140" s="54"/>
      <x:c r="IK140" s="54"/>
      <x:c r="IL140" s="54"/>
      <x:c r="IM140" s="54"/>
      <x:c r="IN140" s="54"/>
      <x:c r="IO140" s="54"/>
      <x:c r="IP140" s="54"/>
      <x:c r="IQ140" s="54"/>
      <x:c r="IR140" s="54"/>
      <x:c r="IS140" s="54"/>
      <x:c r="IT140" s="54"/>
    </x:row>
    <x:row r="141" spans="1:254" s="75" customFormat="1" ht="78" customHeight="1">
      <x:c r="A141" s="41"/>
      <x:c r="B141" s="207" t="s">
        <x:v>6161</x:v>
      </x:c>
      <x:c r="C141" s="4" t="s">
        <x:v>4313</x:v>
      </x:c>
      <x:c r="D141" s="25">
        <x:v>71918</x:v>
      </x:c>
      <x:c r="E141" s="16" t="s">
        <x:v>3338</x:v>
      </x:c>
      <x:c r="F141" s="16" t="s">
        <x:v>4327</x:v>
      </x:c>
      <x:c r="G141" s="22"/>
      <x:c r="H141" s="22"/>
      <x:c r="I141" s="22"/>
      <x:c r="J141" s="24"/>
      <x:c r="K141" s="22"/>
      <x:c r="L141" s="25">
        <x:v>71918</x:v>
      </x:c>
      <x:c r="M141" s="69"/>
      <x:c r="N141" s="25"/>
      <x:c r="O141" s="25">
        <x:v>71918</x:v>
      </x:c>
      <x:c r="P141" s="22"/>
      <x:c r="Q141" s="22"/>
      <x:c r="R141" s="22"/>
      <x:c r="S141" s="22"/>
      <x:c r="T141" s="4" t="s">
        <x:v>5185</x:v>
      </x:c>
      <x:c r="U141" s="128"/>
      <x:c r="V141" s="54"/>
      <x:c r="W141" s="54"/>
      <x:c r="X141" s="54"/>
      <x:c r="Y141" s="54"/>
      <x:c r="Z141" s="54"/>
      <x:c r="AA141" s="54"/>
      <x:c r="AB141" s="54"/>
      <x:c r="AC141" s="54"/>
      <x:c r="AD141" s="54"/>
      <x:c r="AE141" s="54"/>
      <x:c r="AF141" s="54"/>
      <x:c r="AG141" s="54"/>
      <x:c r="AH141" s="54"/>
      <x:c r="AI141" s="54"/>
      <x:c r="AJ141" s="54"/>
      <x:c r="AK141" s="54"/>
      <x:c r="AL141" s="54"/>
      <x:c r="AM141" s="54"/>
      <x:c r="AN141" s="54"/>
      <x:c r="AO141" s="54"/>
      <x:c r="AP141" s="54"/>
      <x:c r="AQ141" s="54"/>
      <x:c r="AR141" s="54"/>
      <x:c r="AS141" s="54"/>
      <x:c r="AT141" s="54"/>
      <x:c r="AU141" s="54"/>
      <x:c r="AV141" s="54"/>
      <x:c r="AW141" s="54"/>
      <x:c r="AX141" s="54"/>
      <x:c r="AY141" s="54"/>
      <x:c r="AZ141" s="54"/>
      <x:c r="BA141" s="54"/>
      <x:c r="BB141" s="54"/>
      <x:c r="BC141" s="54"/>
      <x:c r="BD141" s="54"/>
      <x:c r="BE141" s="54"/>
      <x:c r="BF141" s="54"/>
      <x:c r="BG141" s="54"/>
      <x:c r="BH141" s="54"/>
      <x:c r="BI141" s="54"/>
      <x:c r="BJ141" s="54"/>
      <x:c r="BK141" s="54"/>
      <x:c r="BL141" s="54"/>
      <x:c r="BM141" s="54"/>
      <x:c r="BN141" s="54"/>
      <x:c r="BO141" s="54"/>
      <x:c r="BP141" s="54"/>
      <x:c r="BQ141" s="54"/>
      <x:c r="BR141" s="54"/>
      <x:c r="BS141" s="54"/>
      <x:c r="BT141" s="54"/>
      <x:c r="BU141" s="54"/>
      <x:c r="BV141" s="54"/>
      <x:c r="BW141" s="54"/>
      <x:c r="BX141" s="54"/>
      <x:c r="BY141" s="54"/>
      <x:c r="BZ141" s="54"/>
      <x:c r="CA141" s="54"/>
      <x:c r="CB141" s="54"/>
      <x:c r="CC141" s="54"/>
      <x:c r="CD141" s="54"/>
      <x:c r="CE141" s="54"/>
      <x:c r="CF141" s="54"/>
      <x:c r="CG141" s="54"/>
      <x:c r="CH141" s="54"/>
      <x:c r="CI141" s="54"/>
      <x:c r="CJ141" s="54"/>
      <x:c r="CK141" s="54"/>
      <x:c r="CL141" s="54"/>
      <x:c r="CM141" s="54"/>
      <x:c r="CN141" s="54"/>
      <x:c r="CO141" s="54"/>
      <x:c r="CP141" s="54"/>
      <x:c r="CQ141" s="54"/>
      <x:c r="CR141" s="54"/>
      <x:c r="CS141" s="54"/>
      <x:c r="CT141" s="54"/>
      <x:c r="CU141" s="54"/>
      <x:c r="CV141" s="54"/>
      <x:c r="CW141" s="54"/>
      <x:c r="CX141" s="54"/>
      <x:c r="CY141" s="54"/>
      <x:c r="CZ141" s="54"/>
      <x:c r="DA141" s="54"/>
      <x:c r="DB141" s="54"/>
      <x:c r="DC141" s="54"/>
      <x:c r="DD141" s="54"/>
      <x:c r="DE141" s="54"/>
      <x:c r="DF141" s="54"/>
      <x:c r="DG141" s="54"/>
      <x:c r="DH141" s="54"/>
      <x:c r="DI141" s="54"/>
      <x:c r="DJ141" s="54"/>
      <x:c r="DK141" s="54"/>
      <x:c r="DL141" s="54"/>
      <x:c r="DM141" s="54"/>
      <x:c r="DN141" s="54"/>
      <x:c r="DO141" s="54"/>
      <x:c r="DP141" s="54"/>
      <x:c r="DQ141" s="54"/>
      <x:c r="DR141" s="54"/>
      <x:c r="DS141" s="54"/>
      <x:c r="DT141" s="54"/>
      <x:c r="DU141" s="54"/>
      <x:c r="DV141" s="54"/>
      <x:c r="DW141" s="54"/>
      <x:c r="DX141" s="54"/>
      <x:c r="DY141" s="54"/>
      <x:c r="DZ141" s="54"/>
      <x:c r="EA141" s="54"/>
      <x:c r="EB141" s="54"/>
      <x:c r="EC141" s="54"/>
      <x:c r="ED141" s="54"/>
      <x:c r="EE141" s="54"/>
      <x:c r="EF141" s="54"/>
      <x:c r="EG141" s="54"/>
      <x:c r="EH141" s="54"/>
      <x:c r="EI141" s="54"/>
      <x:c r="EJ141" s="54"/>
      <x:c r="EK141" s="54"/>
      <x:c r="EL141" s="54"/>
      <x:c r="EM141" s="54"/>
      <x:c r="EN141" s="54"/>
      <x:c r="EO141" s="54"/>
      <x:c r="EP141" s="54"/>
      <x:c r="EQ141" s="54"/>
      <x:c r="ER141" s="54"/>
      <x:c r="ES141" s="54"/>
      <x:c r="ET141" s="54"/>
      <x:c r="EU141" s="54"/>
      <x:c r="EV141" s="54"/>
      <x:c r="EW141" s="54"/>
      <x:c r="EX141" s="54"/>
      <x:c r="EY141" s="54"/>
      <x:c r="EZ141" s="54"/>
      <x:c r="FA141" s="54"/>
      <x:c r="FB141" s="54"/>
      <x:c r="FC141" s="54"/>
      <x:c r="FD141" s="54"/>
      <x:c r="FE141" s="54"/>
      <x:c r="FF141" s="54"/>
      <x:c r="FG141" s="54"/>
      <x:c r="FH141" s="54"/>
      <x:c r="FI141" s="54"/>
      <x:c r="FJ141" s="54"/>
      <x:c r="FK141" s="54"/>
      <x:c r="FL141" s="54"/>
      <x:c r="FM141" s="54"/>
      <x:c r="FN141" s="54"/>
      <x:c r="FO141" s="54"/>
      <x:c r="FP141" s="54"/>
      <x:c r="FQ141" s="54"/>
      <x:c r="FR141" s="54"/>
      <x:c r="FS141" s="54"/>
      <x:c r="FT141" s="54"/>
      <x:c r="FU141" s="54"/>
      <x:c r="FV141" s="54"/>
      <x:c r="FW141" s="54"/>
      <x:c r="FX141" s="54"/>
      <x:c r="FY141" s="54"/>
      <x:c r="FZ141" s="54"/>
      <x:c r="GA141" s="54"/>
      <x:c r="GB141" s="54"/>
      <x:c r="GC141" s="54"/>
      <x:c r="GD141" s="54"/>
      <x:c r="GE141" s="54"/>
      <x:c r="GF141" s="54"/>
      <x:c r="GG141" s="54"/>
      <x:c r="GH141" s="54"/>
      <x:c r="GI141" s="54"/>
      <x:c r="GJ141" s="54"/>
      <x:c r="GK141" s="54"/>
      <x:c r="GL141" s="54"/>
      <x:c r="GM141" s="54"/>
      <x:c r="GN141" s="54"/>
      <x:c r="GO141" s="54"/>
      <x:c r="GP141" s="54"/>
      <x:c r="GQ141" s="54"/>
      <x:c r="GR141" s="54"/>
      <x:c r="GS141" s="54"/>
      <x:c r="GT141" s="54"/>
      <x:c r="GU141" s="54"/>
      <x:c r="GV141" s="54"/>
      <x:c r="GW141" s="54"/>
      <x:c r="GX141" s="54"/>
      <x:c r="GY141" s="54"/>
      <x:c r="GZ141" s="54"/>
      <x:c r="HA141" s="54"/>
      <x:c r="HB141" s="54"/>
      <x:c r="HC141" s="54"/>
      <x:c r="HD141" s="54"/>
      <x:c r="HE141" s="54"/>
      <x:c r="HF141" s="54"/>
      <x:c r="HG141" s="54"/>
      <x:c r="HH141" s="54"/>
      <x:c r="HI141" s="54"/>
      <x:c r="HJ141" s="54"/>
      <x:c r="HK141" s="54"/>
      <x:c r="HL141" s="54"/>
      <x:c r="HM141" s="54"/>
      <x:c r="HN141" s="54"/>
      <x:c r="HO141" s="54"/>
      <x:c r="HP141" s="54"/>
      <x:c r="HQ141" s="54"/>
      <x:c r="HR141" s="54"/>
      <x:c r="HS141" s="54"/>
      <x:c r="HT141" s="54"/>
      <x:c r="HU141" s="54"/>
      <x:c r="HV141" s="54"/>
      <x:c r="HW141" s="54"/>
      <x:c r="HX141" s="54"/>
      <x:c r="HY141" s="54"/>
      <x:c r="HZ141" s="54"/>
      <x:c r="IA141" s="54"/>
      <x:c r="IB141" s="54"/>
      <x:c r="IC141" s="54"/>
      <x:c r="ID141" s="54"/>
      <x:c r="IE141" s="54"/>
      <x:c r="IF141" s="54"/>
      <x:c r="IG141" s="54"/>
      <x:c r="IH141" s="54"/>
      <x:c r="II141" s="54"/>
      <x:c r="IJ141" s="54"/>
      <x:c r="IK141" s="54"/>
      <x:c r="IL141" s="54"/>
      <x:c r="IM141" s="54"/>
      <x:c r="IN141" s="54"/>
      <x:c r="IO141" s="54"/>
      <x:c r="IP141" s="54"/>
      <x:c r="IQ141" s="54"/>
      <x:c r="IR141" s="54"/>
      <x:c r="IS141" s="54"/>
      <x:c r="IT141" s="54"/>
    </x:row>
    <x:row r="142" ht="39.950000000000003" customHeight="1"/>
    <x:row r="143" spans="1:21" s="88" customFormat="1" ht="39.950000000000003" customHeight="1">
      <x:c r="A143" s="151" t="s">
        <x:v>6402</x:v>
      </x:c>
      <x:c r="B143" s="123"/>
      <x:c r="C143" s="157"/>
      <x:c r="D143" s="124"/>
      <x:c r="E143" s="126"/>
      <x:c r="F143" s="126"/>
      <x:c r="G143" s="127"/>
      <x:c r="H143" s="127"/>
      <x:c r="I143" s="127"/>
      <x:c r="J143" s="127"/>
      <x:c r="K143" s="127"/>
      <x:c r="L143" s="125"/>
      <x:c r="M143" s="125"/>
      <x:c r="N143" s="125"/>
      <x:c r="O143" s="125"/>
      <x:c r="P143" s="125"/>
      <x:c r="Q143" s="125"/>
      <x:c r="R143" s="125"/>
      <x:c r="S143" s="125"/>
      <x:c r="T143" s="157"/>
      <x:c r="U143" s="127"/>
    </x:row>
    <x:row r="144" spans="1:21" s="88" customFormat="1" ht="39.950000000000003" customHeight="1">
      <x:c r="A144" s="1045" t="s">
        <x:v>19</x:v>
      </x:c>
      <x:c r="B144" s="1046" t="s">
        <x:v>6760</x:v>
      </x:c>
      <x:c r="C144" s="1044" t="s">
        <x:v>6699</x:v>
      </x:c>
      <x:c r="D144" s="1038" t="s">
        <x:v>6764</x:v>
      </x:c>
      <x:c r="E144" s="1047" t="s">
        <x:v>5151</x:v>
      </x:c>
      <x:c r="F144" s="1047" t="s">
        <x:v>7523</x:v>
      </x:c>
      <x:c r="G144" s="1048" t="s">
        <x:v>6767</x:v>
      </x:c>
      <x:c r="H144" s="1048" t="s">
        <x:v>6428</x:v>
      </x:c>
      <x:c r="I144" s="1048" t="s">
        <x:v>916</x:v>
      </x:c>
      <x:c r="J144" s="1044" t="s">
        <x:v>7511</x:v>
      </x:c>
      <x:c r="K144" s="1039" t="s">
        <x:v>6770</x:v>
      </x:c>
      <x:c r="L144" s="1041"/>
      <x:c r="M144" s="1040"/>
      <x:c r="N144" s="1038" t="s">
        <x:v>7469</x:v>
      </x:c>
      <x:c r="O144" s="1038"/>
      <x:c r="P144" s="1038"/>
      <x:c r="Q144" s="1038"/>
      <x:c r="R144" s="1041" t="s">
        <x:v>2724</x:v>
      </x:c>
      <x:c r="S144" s="1040"/>
      <x:c r="T144" s="1044" t="s">
        <x:v>651</x:v>
      </x:c>
      <x:c r="U144" s="1042" t="s">
        <x:v>1535</x:v>
      </x:c>
    </x:row>
    <x:row r="145" spans="1:21" s="88" customFormat="1" ht="39.950000000000003" customHeight="1">
      <x:c r="A145" s="1045"/>
      <x:c r="B145" s="1046"/>
      <x:c r="C145" s="1044"/>
      <x:c r="D145" s="1038"/>
      <x:c r="E145" s="1047"/>
      <x:c r="F145" s="1047"/>
      <x:c r="G145" s="1049"/>
      <x:c r="H145" s="1049"/>
      <x:c r="I145" s="1049"/>
      <x:c r="J145" s="1044"/>
      <x:c r="K145" s="209" t="s">
        <x:v>33</x:v>
      </x:c>
      <x:c r="L145" s="42" t="s">
        <x:v>34</x:v>
      </x:c>
      <x:c r="M145" s="42" t="s">
        <x:v>74</x:v>
      </x:c>
      <x:c r="N145" s="42" t="s">
        <x:v>609</x:v>
      </x:c>
      <x:c r="O145" s="42" t="s">
        <x:v>629</x:v>
      </x:c>
      <x:c r="P145" s="42" t="s">
        <x:v>637</x:v>
      </x:c>
      <x:c r="Q145" s="42" t="s">
        <x:v>685</x:v>
      </x:c>
      <x:c r="R145" s="42" t="s">
        <x:v>607</x:v>
      </x:c>
      <x:c r="S145" s="42" t="s">
        <x:v>78</x:v>
      </x:c>
      <x:c r="T145" s="1044"/>
      <x:c r="U145" s="1043"/>
    </x:row>
    <x:row r="146" spans="1:21" s="88" customFormat="1" ht="60" customHeight="1">
      <x:c r="A146" s="199" t="s">
        <x:v>48</x:v>
      </x:c>
      <x:c r="B146" s="191"/>
      <x:c r="C146" s="192"/>
      <x:c r="D146" s="129"/>
      <x:c r="E146" s="97"/>
      <x:c r="F146" s="97"/>
      <x:c r="G146" s="129"/>
      <x:c r="H146" s="129"/>
      <x:c r="I146" s="129"/>
      <x:c r="J146" s="129"/>
      <x:c r="K146" s="129"/>
      <x:c r="L146" s="129"/>
      <x:c r="M146" s="129"/>
      <x:c r="N146" s="129"/>
      <x:c r="O146" s="129"/>
      <x:c r="P146" s="129"/>
      <x:c r="Q146" s="129"/>
      <x:c r="R146" s="129"/>
      <x:c r="S146" s="129"/>
      <x:c r="T146" s="192"/>
      <x:c r="U146" s="95"/>
    </x:row>
    <x:row r="147" spans="1:21" s="54" customFormat="1" ht="60" customHeight="1">
      <x:c r="A147" s="2"/>
      <x:c r="B147" s="11" t="s">
        <x:v>81</x:v>
      </x:c>
      <x:c r="C147" s="12" t="s">
        <x:v>3223</x:v>
      </x:c>
      <x:c r="D147" s="25">
        <x:v>6295</x:v>
      </x:c>
      <x:c r="E147" s="16" t="s">
        <x:v>3262</x:v>
      </x:c>
      <x:c r="F147" s="16" t="s">
        <x:v>3203</x:v>
      </x:c>
      <x:c r="G147" s="30"/>
      <x:c r="H147" s="16" t="s">
        <x:v>3262</x:v>
      </x:c>
      <x:c r="I147" s="30"/>
      <x:c r="J147" s="13"/>
      <x:c r="K147" s="13"/>
      <x:c r="L147" s="25">
        <x:v>6295</x:v>
      </x:c>
      <x:c r="M147" s="5"/>
      <x:c r="N147" s="25">
        <x:v>6295</x:v>
      </x:c>
      <x:c r="O147" s="5"/>
      <x:c r="P147" s="5"/>
      <x:c r="Q147" s="5"/>
      <x:c r="R147" s="5"/>
      <x:c r="S147" s="5"/>
      <x:c r="T147" s="4"/>
      <x:c r="U147" s="2" t="s">
        <x:v>36</x:v>
      </x:c>
    </x:row>
    <x:row r="148" spans="1:254" s="90" customFormat="1" ht="60" customHeight="1">
      <x:c r="A148" s="199" t="s">
        <x:v>38</x:v>
      </x:c>
      <x:c r="B148" s="191"/>
      <x:c r="C148" s="192"/>
      <x:c r="D148" s="129"/>
      <x:c r="E148" s="97"/>
      <x:c r="F148" s="97"/>
      <x:c r="G148" s="129"/>
      <x:c r="H148" s="129"/>
      <x:c r="I148" s="129"/>
      <x:c r="J148" s="129"/>
      <x:c r="K148" s="129"/>
      <x:c r="L148" s="129"/>
      <x:c r="M148" s="129"/>
      <x:c r="N148" s="129"/>
      <x:c r="O148" s="129"/>
      <x:c r="P148" s="129"/>
      <x:c r="Q148" s="129"/>
      <x:c r="R148" s="129"/>
      <x:c r="S148" s="129"/>
      <x:c r="T148" s="192"/>
      <x:c r="U148" s="95"/>
      <x:c r="V148" s="88"/>
      <x:c r="W148" s="88"/>
      <x:c r="X148" s="88"/>
      <x:c r="Y148" s="88"/>
      <x:c r="Z148" s="88"/>
      <x:c r="AA148" s="88"/>
      <x:c r="AB148" s="88"/>
      <x:c r="AC148" s="88"/>
      <x:c r="AD148" s="88"/>
      <x:c r="AE148" s="88"/>
      <x:c r="AF148" s="88"/>
      <x:c r="AG148" s="88"/>
      <x:c r="AH148" s="88"/>
      <x:c r="AI148" s="88"/>
      <x:c r="AJ148" s="88"/>
      <x:c r="AK148" s="88"/>
      <x:c r="AL148" s="88"/>
      <x:c r="AM148" s="88"/>
      <x:c r="AN148" s="88"/>
      <x:c r="AO148" s="88"/>
      <x:c r="AP148" s="88"/>
      <x:c r="AQ148" s="88"/>
      <x:c r="AR148" s="88"/>
      <x:c r="AS148" s="88"/>
      <x:c r="AT148" s="88"/>
      <x:c r="AU148" s="88"/>
      <x:c r="AV148" s="88"/>
      <x:c r="AW148" s="88"/>
      <x:c r="AX148" s="88"/>
      <x:c r="AY148" s="88"/>
      <x:c r="AZ148" s="88"/>
      <x:c r="BA148" s="88"/>
      <x:c r="BB148" s="88"/>
      <x:c r="BC148" s="88"/>
      <x:c r="BD148" s="88"/>
      <x:c r="BE148" s="88"/>
      <x:c r="BF148" s="88"/>
      <x:c r="BG148" s="88"/>
      <x:c r="BH148" s="88"/>
      <x:c r="BI148" s="88"/>
      <x:c r="BJ148" s="88"/>
      <x:c r="BK148" s="88"/>
      <x:c r="BL148" s="88"/>
      <x:c r="BM148" s="88"/>
      <x:c r="BN148" s="88"/>
      <x:c r="BO148" s="88"/>
      <x:c r="BP148" s="88"/>
      <x:c r="BQ148" s="88"/>
      <x:c r="BR148" s="88"/>
      <x:c r="BS148" s="88"/>
      <x:c r="BT148" s="88"/>
      <x:c r="BU148" s="88"/>
      <x:c r="BV148" s="88"/>
      <x:c r="BW148" s="88"/>
      <x:c r="BX148" s="88"/>
      <x:c r="BY148" s="88"/>
      <x:c r="BZ148" s="88"/>
      <x:c r="CA148" s="88"/>
      <x:c r="CB148" s="88"/>
      <x:c r="CC148" s="88"/>
      <x:c r="CD148" s="88"/>
      <x:c r="CE148" s="88"/>
      <x:c r="CF148" s="88"/>
      <x:c r="CG148" s="88"/>
      <x:c r="CH148" s="88"/>
      <x:c r="CI148" s="88"/>
      <x:c r="CJ148" s="88"/>
      <x:c r="CK148" s="88"/>
      <x:c r="CL148" s="88"/>
      <x:c r="CM148" s="88"/>
      <x:c r="CN148" s="88"/>
      <x:c r="CO148" s="88"/>
      <x:c r="CP148" s="88"/>
      <x:c r="CQ148" s="88"/>
      <x:c r="CR148" s="88"/>
      <x:c r="CS148" s="88"/>
      <x:c r="CT148" s="88"/>
      <x:c r="CU148" s="88"/>
      <x:c r="CV148" s="88"/>
      <x:c r="CW148" s="88"/>
      <x:c r="CX148" s="88"/>
      <x:c r="CY148" s="88"/>
      <x:c r="CZ148" s="88"/>
      <x:c r="DA148" s="88"/>
      <x:c r="DB148" s="88"/>
      <x:c r="DC148" s="88"/>
      <x:c r="DD148" s="88"/>
      <x:c r="DE148" s="88"/>
      <x:c r="DF148" s="88"/>
      <x:c r="DG148" s="88"/>
      <x:c r="DH148" s="88"/>
      <x:c r="DI148" s="88"/>
      <x:c r="DJ148" s="88"/>
      <x:c r="DK148" s="88"/>
      <x:c r="DL148" s="88"/>
      <x:c r="DM148" s="88"/>
      <x:c r="DN148" s="88"/>
      <x:c r="DO148" s="88"/>
      <x:c r="DP148" s="88"/>
      <x:c r="DQ148" s="88"/>
      <x:c r="DR148" s="88"/>
      <x:c r="DS148" s="88"/>
      <x:c r="DT148" s="88"/>
      <x:c r="DU148" s="88"/>
      <x:c r="DV148" s="88"/>
      <x:c r="DW148" s="88"/>
      <x:c r="DX148" s="88"/>
      <x:c r="DY148" s="88"/>
      <x:c r="DZ148" s="88"/>
      <x:c r="EA148" s="88"/>
      <x:c r="EB148" s="88"/>
      <x:c r="EC148" s="88"/>
      <x:c r="ED148" s="88"/>
      <x:c r="EE148" s="88"/>
      <x:c r="EF148" s="88"/>
      <x:c r="EG148" s="88"/>
      <x:c r="EH148" s="88"/>
      <x:c r="EI148" s="88"/>
      <x:c r="EJ148" s="88"/>
      <x:c r="EK148" s="88"/>
      <x:c r="EL148" s="88"/>
      <x:c r="EM148" s="88"/>
      <x:c r="EN148" s="88"/>
      <x:c r="EO148" s="88"/>
      <x:c r="EP148" s="88"/>
      <x:c r="EQ148" s="88"/>
      <x:c r="ER148" s="88"/>
      <x:c r="ES148" s="88"/>
      <x:c r="ET148" s="88"/>
      <x:c r="EU148" s="88"/>
      <x:c r="EV148" s="88"/>
      <x:c r="EW148" s="88"/>
      <x:c r="EX148" s="88"/>
      <x:c r="EY148" s="88"/>
      <x:c r="EZ148" s="88"/>
      <x:c r="FA148" s="88"/>
      <x:c r="FB148" s="88"/>
      <x:c r="FC148" s="88"/>
      <x:c r="FD148" s="88"/>
      <x:c r="FE148" s="88"/>
      <x:c r="FF148" s="88"/>
      <x:c r="FG148" s="88"/>
      <x:c r="FH148" s="88"/>
      <x:c r="FI148" s="88"/>
      <x:c r="FJ148" s="88"/>
      <x:c r="FK148" s="88"/>
      <x:c r="FL148" s="88"/>
      <x:c r="FM148" s="88"/>
      <x:c r="FN148" s="88"/>
      <x:c r="FO148" s="88"/>
      <x:c r="FP148" s="88"/>
      <x:c r="FQ148" s="88"/>
      <x:c r="FR148" s="88"/>
      <x:c r="FS148" s="88"/>
      <x:c r="FT148" s="88"/>
      <x:c r="FU148" s="88"/>
      <x:c r="FV148" s="88"/>
      <x:c r="FW148" s="88"/>
      <x:c r="FX148" s="88"/>
      <x:c r="FY148" s="88"/>
      <x:c r="FZ148" s="88"/>
      <x:c r="GA148" s="88"/>
      <x:c r="GB148" s="88"/>
      <x:c r="GC148" s="88"/>
      <x:c r="GD148" s="88"/>
      <x:c r="GE148" s="88"/>
      <x:c r="GF148" s="88"/>
      <x:c r="GG148" s="88"/>
      <x:c r="GH148" s="88"/>
      <x:c r="GI148" s="88"/>
      <x:c r="GJ148" s="88"/>
      <x:c r="GK148" s="88"/>
      <x:c r="GL148" s="88"/>
      <x:c r="GM148" s="88"/>
      <x:c r="GN148" s="88"/>
      <x:c r="GO148" s="88"/>
      <x:c r="GP148" s="88"/>
      <x:c r="GQ148" s="88"/>
      <x:c r="GR148" s="88"/>
      <x:c r="GS148" s="88"/>
      <x:c r="GT148" s="88"/>
      <x:c r="GU148" s="88"/>
      <x:c r="GV148" s="88"/>
      <x:c r="GW148" s="88"/>
      <x:c r="GX148" s="88"/>
      <x:c r="GY148" s="88"/>
      <x:c r="GZ148" s="88"/>
      <x:c r="HA148" s="88"/>
      <x:c r="HB148" s="88"/>
      <x:c r="HC148" s="88"/>
      <x:c r="HD148" s="88"/>
      <x:c r="HE148" s="88"/>
      <x:c r="HF148" s="88"/>
      <x:c r="HG148" s="88"/>
      <x:c r="HH148" s="88"/>
      <x:c r="HI148" s="88"/>
      <x:c r="HJ148" s="88"/>
      <x:c r="HK148" s="88"/>
      <x:c r="HL148" s="88"/>
      <x:c r="HM148" s="88"/>
      <x:c r="HN148" s="88"/>
      <x:c r="HO148" s="88"/>
      <x:c r="HP148" s="88"/>
      <x:c r="HQ148" s="88"/>
      <x:c r="HR148" s="88"/>
      <x:c r="HS148" s="88"/>
      <x:c r="HT148" s="88"/>
      <x:c r="HU148" s="88"/>
      <x:c r="HV148" s="88"/>
      <x:c r="HW148" s="88"/>
      <x:c r="HX148" s="88"/>
      <x:c r="HY148" s="88"/>
      <x:c r="HZ148" s="88"/>
      <x:c r="IA148" s="88"/>
      <x:c r="IB148" s="88"/>
      <x:c r="IC148" s="88"/>
      <x:c r="ID148" s="88"/>
      <x:c r="IE148" s="88"/>
      <x:c r="IF148" s="88"/>
      <x:c r="IG148" s="88"/>
      <x:c r="IH148" s="88"/>
      <x:c r="II148" s="88"/>
      <x:c r="IJ148" s="88"/>
      <x:c r="IK148" s="88"/>
      <x:c r="IL148" s="88"/>
      <x:c r="IM148" s="88"/>
      <x:c r="IN148" s="88"/>
      <x:c r="IO148" s="88"/>
      <x:c r="IP148" s="88"/>
      <x:c r="IQ148" s="88"/>
      <x:c r="IR148" s="88"/>
      <x:c r="IS148" s="88"/>
      <x:c r="IT148" s="88"/>
    </x:row>
    <x:row r="149" spans="1:254" s="75" customFormat="1" ht="60" customHeight="1">
      <x:c r="A149" s="2"/>
      <x:c r="B149" s="11" t="s">
        <x:v>2714</x:v>
      </x:c>
      <x:c r="C149" s="4" t="s">
        <x:v>4363</x:v>
      </x:c>
      <x:c r="D149" s="5">
        <x:f>IF(SUM(K149:M149)=SUM(N149:O149),SUM(K149:M149),"오답")</x:f>
        <x:v>9395</x:v>
      </x:c>
      <x:c r="E149" s="30" t="s">
        <x:v>3248</x:v>
      </x:c>
      <x:c r="F149" s="30"/>
      <x:c r="G149" s="30"/>
      <x:c r="H149" s="30"/>
      <x:c r="I149" s="30"/>
      <x:c r="J149" s="42"/>
      <x:c r="K149" s="42"/>
      <x:c r="L149" s="5"/>
      <x:c r="M149" s="5">
        <x:v>9395</x:v>
      </x:c>
      <x:c r="N149" s="19"/>
      <x:c r="O149" s="5">
        <x:v>9395</x:v>
      </x:c>
      <x:c r="P149" s="5"/>
      <x:c r="Q149" s="5">
        <x:v>9395</x:v>
      </x:c>
      <x:c r="R149" s="5"/>
      <x:c r="S149" s="5"/>
      <x:c r="T149" s="4" t="s">
        <x:v>5177</x:v>
      </x:c>
      <x:c r="U149" s="2" t="s">
        <x:v>36</x:v>
      </x:c>
      <x:c r="V149" s="54"/>
      <x:c r="W149" s="54"/>
      <x:c r="X149" s="54"/>
      <x:c r="Y149" s="54"/>
      <x:c r="Z149" s="54"/>
      <x:c r="AA149" s="54"/>
      <x:c r="AB149" s="54"/>
      <x:c r="AC149" s="54"/>
      <x:c r="AD149" s="54"/>
      <x:c r="AE149" s="54"/>
      <x:c r="AF149" s="54"/>
      <x:c r="AG149" s="54"/>
      <x:c r="AH149" s="54"/>
      <x:c r="AI149" s="54"/>
      <x:c r="AJ149" s="54"/>
      <x:c r="AK149" s="54"/>
      <x:c r="AL149" s="54"/>
      <x:c r="AM149" s="54"/>
      <x:c r="AN149" s="54"/>
      <x:c r="AO149" s="54"/>
      <x:c r="AP149" s="54"/>
      <x:c r="AQ149" s="54"/>
      <x:c r="AR149" s="54"/>
      <x:c r="AS149" s="54"/>
      <x:c r="AT149" s="54"/>
      <x:c r="AU149" s="54"/>
      <x:c r="AV149" s="54"/>
      <x:c r="AW149" s="54"/>
      <x:c r="AX149" s="54"/>
      <x:c r="AY149" s="54"/>
      <x:c r="AZ149" s="54"/>
      <x:c r="BA149" s="54"/>
      <x:c r="BB149" s="54"/>
      <x:c r="BC149" s="54"/>
      <x:c r="BD149" s="54"/>
      <x:c r="BE149" s="54"/>
      <x:c r="BF149" s="54"/>
      <x:c r="BG149" s="54"/>
      <x:c r="BH149" s="54"/>
      <x:c r="BI149" s="54"/>
      <x:c r="BJ149" s="54"/>
      <x:c r="BK149" s="54"/>
      <x:c r="BL149" s="54"/>
      <x:c r="BM149" s="54"/>
      <x:c r="BN149" s="54"/>
      <x:c r="BO149" s="54"/>
      <x:c r="BP149" s="54"/>
      <x:c r="BQ149" s="54"/>
      <x:c r="BR149" s="54"/>
      <x:c r="BS149" s="54"/>
      <x:c r="BT149" s="54"/>
      <x:c r="BU149" s="54"/>
      <x:c r="BV149" s="54"/>
      <x:c r="BW149" s="54"/>
      <x:c r="BX149" s="54"/>
      <x:c r="BY149" s="54"/>
      <x:c r="BZ149" s="54"/>
      <x:c r="CA149" s="54"/>
      <x:c r="CB149" s="54"/>
      <x:c r="CC149" s="54"/>
      <x:c r="CD149" s="54"/>
      <x:c r="CE149" s="54"/>
      <x:c r="CF149" s="54"/>
      <x:c r="CG149" s="54"/>
      <x:c r="CH149" s="54"/>
      <x:c r="CI149" s="54"/>
      <x:c r="CJ149" s="54"/>
      <x:c r="CK149" s="54"/>
      <x:c r="CL149" s="54"/>
      <x:c r="CM149" s="54"/>
      <x:c r="CN149" s="54"/>
      <x:c r="CO149" s="54"/>
      <x:c r="CP149" s="54"/>
      <x:c r="CQ149" s="54"/>
      <x:c r="CR149" s="54"/>
      <x:c r="CS149" s="54"/>
      <x:c r="CT149" s="54"/>
      <x:c r="CU149" s="54"/>
      <x:c r="CV149" s="54"/>
      <x:c r="CW149" s="54"/>
      <x:c r="CX149" s="54"/>
      <x:c r="CY149" s="54"/>
      <x:c r="CZ149" s="54"/>
      <x:c r="DA149" s="54"/>
      <x:c r="DB149" s="54"/>
      <x:c r="DC149" s="54"/>
      <x:c r="DD149" s="54"/>
      <x:c r="DE149" s="54"/>
      <x:c r="DF149" s="54"/>
      <x:c r="DG149" s="54"/>
      <x:c r="DH149" s="54"/>
      <x:c r="DI149" s="54"/>
      <x:c r="DJ149" s="54"/>
      <x:c r="DK149" s="54"/>
      <x:c r="DL149" s="54"/>
      <x:c r="DM149" s="54"/>
      <x:c r="DN149" s="54"/>
      <x:c r="DO149" s="54"/>
      <x:c r="DP149" s="54"/>
      <x:c r="DQ149" s="54"/>
      <x:c r="DR149" s="54"/>
      <x:c r="DS149" s="54"/>
      <x:c r="DT149" s="54"/>
      <x:c r="DU149" s="54"/>
      <x:c r="DV149" s="54"/>
      <x:c r="DW149" s="54"/>
      <x:c r="DX149" s="54"/>
      <x:c r="DY149" s="54"/>
      <x:c r="DZ149" s="54"/>
      <x:c r="EA149" s="54"/>
      <x:c r="EB149" s="54"/>
      <x:c r="EC149" s="54"/>
      <x:c r="ED149" s="54"/>
      <x:c r="EE149" s="54"/>
      <x:c r="EF149" s="54"/>
      <x:c r="EG149" s="54"/>
      <x:c r="EH149" s="54"/>
      <x:c r="EI149" s="54"/>
      <x:c r="EJ149" s="54"/>
      <x:c r="EK149" s="54"/>
      <x:c r="EL149" s="54"/>
      <x:c r="EM149" s="54"/>
      <x:c r="EN149" s="54"/>
      <x:c r="EO149" s="54"/>
      <x:c r="EP149" s="54"/>
      <x:c r="EQ149" s="54"/>
      <x:c r="ER149" s="54"/>
      <x:c r="ES149" s="54"/>
      <x:c r="ET149" s="54"/>
      <x:c r="EU149" s="54"/>
      <x:c r="EV149" s="54"/>
      <x:c r="EW149" s="54"/>
      <x:c r="EX149" s="54"/>
      <x:c r="EY149" s="54"/>
      <x:c r="EZ149" s="54"/>
      <x:c r="FA149" s="54"/>
      <x:c r="FB149" s="54"/>
      <x:c r="FC149" s="54"/>
      <x:c r="FD149" s="54"/>
      <x:c r="FE149" s="54"/>
      <x:c r="FF149" s="54"/>
      <x:c r="FG149" s="54"/>
      <x:c r="FH149" s="54"/>
      <x:c r="FI149" s="54"/>
      <x:c r="FJ149" s="54"/>
      <x:c r="FK149" s="54"/>
      <x:c r="FL149" s="54"/>
      <x:c r="FM149" s="54"/>
      <x:c r="FN149" s="54"/>
      <x:c r="FO149" s="54"/>
      <x:c r="FP149" s="54"/>
      <x:c r="FQ149" s="54"/>
      <x:c r="FR149" s="54"/>
      <x:c r="FS149" s="54"/>
      <x:c r="FT149" s="54"/>
      <x:c r="FU149" s="54"/>
      <x:c r="FV149" s="54"/>
      <x:c r="FW149" s="54"/>
      <x:c r="FX149" s="54"/>
      <x:c r="FY149" s="54"/>
      <x:c r="FZ149" s="54"/>
      <x:c r="GA149" s="54"/>
      <x:c r="GB149" s="54"/>
      <x:c r="GC149" s="54"/>
      <x:c r="GD149" s="54"/>
      <x:c r="GE149" s="54"/>
      <x:c r="GF149" s="54"/>
      <x:c r="GG149" s="54"/>
      <x:c r="GH149" s="54"/>
      <x:c r="GI149" s="54"/>
      <x:c r="GJ149" s="54"/>
      <x:c r="GK149" s="54"/>
      <x:c r="GL149" s="54"/>
      <x:c r="GM149" s="54"/>
      <x:c r="GN149" s="54"/>
      <x:c r="GO149" s="54"/>
      <x:c r="GP149" s="54"/>
      <x:c r="GQ149" s="54"/>
      <x:c r="GR149" s="54"/>
      <x:c r="GS149" s="54"/>
      <x:c r="GT149" s="54"/>
      <x:c r="GU149" s="54"/>
      <x:c r="GV149" s="54"/>
      <x:c r="GW149" s="54"/>
      <x:c r="GX149" s="54"/>
      <x:c r="GY149" s="54"/>
      <x:c r="GZ149" s="54"/>
      <x:c r="HA149" s="54"/>
      <x:c r="HB149" s="54"/>
      <x:c r="HC149" s="54"/>
      <x:c r="HD149" s="54"/>
      <x:c r="HE149" s="54"/>
      <x:c r="HF149" s="54"/>
      <x:c r="HG149" s="54"/>
      <x:c r="HH149" s="54"/>
      <x:c r="HI149" s="54"/>
      <x:c r="HJ149" s="54"/>
      <x:c r="HK149" s="54"/>
      <x:c r="HL149" s="54"/>
      <x:c r="HM149" s="54"/>
      <x:c r="HN149" s="54"/>
      <x:c r="HO149" s="54"/>
      <x:c r="HP149" s="54"/>
      <x:c r="HQ149" s="54"/>
      <x:c r="HR149" s="54"/>
      <x:c r="HS149" s="54"/>
      <x:c r="HT149" s="54"/>
      <x:c r="HU149" s="54"/>
      <x:c r="HV149" s="54"/>
      <x:c r="HW149" s="54"/>
      <x:c r="HX149" s="54"/>
      <x:c r="HY149" s="54"/>
      <x:c r="HZ149" s="54"/>
      <x:c r="IA149" s="54"/>
      <x:c r="IB149" s="54"/>
      <x:c r="IC149" s="54"/>
      <x:c r="ID149" s="54"/>
      <x:c r="IE149" s="54"/>
      <x:c r="IF149" s="54"/>
      <x:c r="IG149" s="54"/>
      <x:c r="IH149" s="54"/>
      <x:c r="II149" s="54"/>
      <x:c r="IJ149" s="54"/>
      <x:c r="IK149" s="54"/>
      <x:c r="IL149" s="54"/>
      <x:c r="IM149" s="54"/>
      <x:c r="IN149" s="54"/>
      <x:c r="IO149" s="54"/>
      <x:c r="IP149" s="54"/>
      <x:c r="IQ149" s="54"/>
      <x:c r="IR149" s="54"/>
      <x:c r="IS149" s="54"/>
      <x:c r="IT149" s="54"/>
    </x:row>
    <x:row r="150" spans="1:21" s="88" customFormat="1" ht="60" customHeight="1">
      <x:c r="A150" s="199" t="s">
        <x:v>73</x:v>
      </x:c>
      <x:c r="B150" s="191"/>
      <x:c r="C150" s="192"/>
      <x:c r="D150" s="129"/>
      <x:c r="E150" s="97"/>
      <x:c r="F150" s="97"/>
      <x:c r="G150" s="129"/>
      <x:c r="H150" s="129"/>
      <x:c r="I150" s="129"/>
      <x:c r="J150" s="129"/>
      <x:c r="K150" s="129"/>
      <x:c r="L150" s="129"/>
      <x:c r="M150" s="129"/>
      <x:c r="N150" s="129"/>
      <x:c r="O150" s="129"/>
      <x:c r="P150" s="129"/>
      <x:c r="Q150" s="129"/>
      <x:c r="R150" s="129"/>
      <x:c r="S150" s="129"/>
      <x:c r="T150" s="192"/>
      <x:c r="U150" s="95"/>
    </x:row>
    <x:row r="151" spans="1:21" s="54" customFormat="1" ht="60" customHeight="1">
      <x:c r="A151" s="2"/>
      <x:c r="B151" s="11" t="s">
        <x:v>5152</x:v>
      </x:c>
      <x:c r="C151" s="12" t="s">
        <x:v>1827</x:v>
      </x:c>
      <x:c r="D151" s="5">
        <x:f>IF(SUM(K151:M151)=SUM(N151:O151),SUM(K151:M151),"오답")</x:f>
        <x:v>1700</x:v>
      </x:c>
      <x:c r="E151" s="30" t="s">
        <x:v>3408</x:v>
      </x:c>
      <x:c r="F151" s="30" t="s">
        <x:v>3408</x:v>
      </x:c>
      <x:c r="G151" s="30" t="s">
        <x:v>3408</x:v>
      </x:c>
      <x:c r="H151" s="30" t="s">
        <x:v>3408</x:v>
      </x:c>
      <x:c r="I151" s="30" t="s">
        <x:v>6423</x:v>
      </x:c>
      <x:c r="J151" s="30" t="s">
        <x:v>3408</x:v>
      </x:c>
      <x:c r="K151" s="70"/>
      <x:c r="L151" s="70">
        <x:v>1700</x:v>
      </x:c>
      <x:c r="M151" s="5"/>
      <x:c r="N151" s="5">
        <x:v>1700</x:v>
      </x:c>
      <x:c r="O151" s="5"/>
      <x:c r="P151" s="5"/>
      <x:c r="Q151" s="5"/>
      <x:c r="R151" s="5">
        <x:v>1700</x:v>
      </x:c>
      <x:c r="S151" s="5"/>
      <x:c r="T151" s="4" t="s">
        <x:v>1073</x:v>
      </x:c>
      <x:c r="U151" s="119"/>
    </x:row>
    <x:row r="152" spans="1:21" s="54" customFormat="1" ht="60" customHeight="1">
      <x:c r="A152" s="2"/>
      <x:c r="B152" s="11" t="s">
        <x:v>2506</x:v>
      </x:c>
      <x:c r="C152" s="12" t="s">
        <x:v>1795</x:v>
      </x:c>
      <x:c r="D152" s="5">
        <x:f t="shared" ref="D152:D157" si="9">IF(SUM(K152:M152)=SUM(N152:O152),SUM(K152:M152),"오답")</x:f>
        <x:v>1592</x:v>
      </x:c>
      <x:c r="E152" s="30" t="s">
        <x:v>3421</x:v>
      </x:c>
      <x:c r="F152" s="30" t="s">
        <x:v>3429</x:v>
      </x:c>
      <x:c r="G152" s="30" t="s">
        <x:v>3421</x:v>
      </x:c>
      <x:c r="H152" s="30" t="s">
        <x:v>3421</x:v>
      </x:c>
      <x:c r="I152" s="30" t="s">
        <x:v>6423</x:v>
      </x:c>
      <x:c r="J152" s="30" t="s">
        <x:v>3408</x:v>
      </x:c>
      <x:c r="K152" s="13"/>
      <x:c r="L152" s="13">
        <x:v>1592</x:v>
      </x:c>
      <x:c r="M152" s="5"/>
      <x:c r="N152" s="5">
        <x:v>1592</x:v>
      </x:c>
      <x:c r="O152" s="5"/>
      <x:c r="P152" s="5"/>
      <x:c r="Q152" s="5"/>
      <x:c r="R152" s="5">
        <x:v>1592</x:v>
      </x:c>
      <x:c r="S152" s="5"/>
      <x:c r="T152" s="4" t="s">
        <x:v>1073</x:v>
      </x:c>
      <x:c r="U152" s="119"/>
    </x:row>
    <x:row r="153" spans="1:21" s="54" customFormat="1" ht="60" customHeight="1">
      <x:c r="A153" s="2"/>
      <x:c r="B153" s="11" t="s">
        <x:v>1383</x:v>
      </x:c>
      <x:c r="C153" s="12" t="s">
        <x:v>1791</x:v>
      </x:c>
      <x:c r="D153" s="5">
        <x:f t="shared" si="9"/>
        <x:v>1004</x:v>
      </x:c>
      <x:c r="E153" s="30" t="s">
        <x:v>3408</x:v>
      </x:c>
      <x:c r="F153" s="30" t="s">
        <x:v>3429</x:v>
      </x:c>
      <x:c r="G153" s="30" t="s">
        <x:v>3408</x:v>
      </x:c>
      <x:c r="H153" s="30" t="s">
        <x:v>3408</x:v>
      </x:c>
      <x:c r="I153" s="30"/>
      <x:c r="J153" s="30" t="s">
        <x:v>3408</x:v>
      </x:c>
      <x:c r="K153" s="13"/>
      <x:c r="L153" s="13">
        <x:v>1004</x:v>
      </x:c>
      <x:c r="M153" s="5"/>
      <x:c r="N153" s="5"/>
      <x:c r="O153" s="5">
        <x:v>1004</x:v>
      </x:c>
      <x:c r="P153" s="5">
        <x:v>1004</x:v>
      </x:c>
      <x:c r="Q153" s="5"/>
      <x:c r="R153" s="5">
        <x:v>1004</x:v>
      </x:c>
      <x:c r="S153" s="5"/>
      <x:c r="T153" s="4" t="s">
        <x:v>1073</x:v>
      </x:c>
      <x:c r="U153" s="119"/>
    </x:row>
    <x:row r="154" spans="1:21" s="54" customFormat="1" ht="60" customHeight="1">
      <x:c r="A154" s="2"/>
      <x:c r="B154" s="11" t="s">
        <x:v>2525</x:v>
      </x:c>
      <x:c r="C154" s="12" t="s">
        <x:v>1825</x:v>
      </x:c>
      <x:c r="D154" s="5">
        <x:f t="shared" si="9"/>
        <x:v>340</x:v>
      </x:c>
      <x:c r="E154" s="30" t="s">
        <x:v>3408</x:v>
      </x:c>
      <x:c r="F154" s="30" t="s">
        <x:v>3429</x:v>
      </x:c>
      <x:c r="G154" s="30" t="s">
        <x:v>3408</x:v>
      </x:c>
      <x:c r="H154" s="30" t="s">
        <x:v>3408</x:v>
      </x:c>
      <x:c r="I154" s="30"/>
      <x:c r="J154" s="30" t="s">
        <x:v>3408</x:v>
      </x:c>
      <x:c r="K154" s="13"/>
      <x:c r="L154" s="13">
        <x:v>340</x:v>
      </x:c>
      <x:c r="M154" s="5"/>
      <x:c r="N154" s="5"/>
      <x:c r="O154" s="5">
        <x:v>340</x:v>
      </x:c>
      <x:c r="P154" s="5">
        <x:v>340</x:v>
      </x:c>
      <x:c r="Q154" s="5"/>
      <x:c r="R154" s="5">
        <x:v>340</x:v>
      </x:c>
      <x:c r="S154" s="5"/>
      <x:c r="T154" s="4" t="s">
        <x:v>1073</x:v>
      </x:c>
      <x:c r="U154" s="119"/>
    </x:row>
    <x:row r="155" spans="1:21" s="54" customFormat="1" ht="60" customHeight="1">
      <x:c r="A155" s="2"/>
      <x:c r="B155" s="11" t="s">
        <x:v>6407</x:v>
      </x:c>
      <x:c r="C155" s="4" t="s">
        <x:v>92</x:v>
      </x:c>
      <x:c r="D155" s="5">
        <x:f t="shared" si="9"/>
        <x:v>1756</x:v>
      </x:c>
      <x:c r="E155" s="30" t="s">
        <x:v>3421</x:v>
      </x:c>
      <x:c r="F155" s="30" t="s">
        <x:v>3429</x:v>
      </x:c>
      <x:c r="G155" s="30" t="s">
        <x:v>3421</x:v>
      </x:c>
      <x:c r="H155" s="30" t="s">
        <x:v>3421</x:v>
      </x:c>
      <x:c r="I155" s="30"/>
      <x:c r="J155" s="30" t="s">
        <x:v>3408</x:v>
      </x:c>
      <x:c r="K155" s="42"/>
      <x:c r="L155" s="42">
        <x:v>1756</x:v>
      </x:c>
      <x:c r="M155" s="5"/>
      <x:c r="N155" s="19"/>
      <x:c r="O155" s="5">
        <x:v>1756</x:v>
      </x:c>
      <x:c r="P155" s="5"/>
      <x:c r="Q155" s="5">
        <x:v>1756</x:v>
      </x:c>
      <x:c r="R155" s="5">
        <x:v>1756</x:v>
      </x:c>
      <x:c r="S155" s="5"/>
      <x:c r="T155" s="4" t="s">
        <x:v>1073</x:v>
      </x:c>
      <x:c r="U155" s="119"/>
    </x:row>
    <x:row r="156" spans="1:21" s="54" customFormat="1" ht="60" customHeight="1">
      <x:c r="A156" s="2"/>
      <x:c r="B156" s="11" t="s">
        <x:v>6211</x:v>
      </x:c>
      <x:c r="C156" s="4" t="s">
        <x:v>92</x:v>
      </x:c>
      <x:c r="D156" s="5">
        <x:f t="shared" si="9"/>
        <x:v>340</x:v>
      </x:c>
      <x:c r="E156" s="30" t="s">
        <x:v>3421</x:v>
      </x:c>
      <x:c r="F156" s="30" t="s">
        <x:v>3429</x:v>
      </x:c>
      <x:c r="G156" s="30" t="s">
        <x:v>3421</x:v>
      </x:c>
      <x:c r="H156" s="30" t="s">
        <x:v>3421</x:v>
      </x:c>
      <x:c r="I156" s="30"/>
      <x:c r="J156" s="30" t="s">
        <x:v>3408</x:v>
      </x:c>
      <x:c r="K156" s="42"/>
      <x:c r="L156" s="42">
        <x:v>340</x:v>
      </x:c>
      <x:c r="M156" s="5"/>
      <x:c r="N156" s="19"/>
      <x:c r="O156" s="5">
        <x:v>340</x:v>
      </x:c>
      <x:c r="P156" s="5"/>
      <x:c r="Q156" s="5">
        <x:v>340</x:v>
      </x:c>
      <x:c r="R156" s="5">
        <x:v>340</x:v>
      </x:c>
      <x:c r="S156" s="5"/>
      <x:c r="T156" s="4" t="s">
        <x:v>1073</x:v>
      </x:c>
      <x:c r="U156" s="119"/>
    </x:row>
    <x:row r="157" spans="1:21" s="54" customFormat="1" ht="60" customHeight="1">
      <x:c r="A157" s="2"/>
      <x:c r="B157" s="11" t="s">
        <x:v>6180</x:v>
      </x:c>
      <x:c r="C157" s="4" t="s">
        <x:v>7289</x:v>
      </x:c>
      <x:c r="D157" s="5">
        <x:f t="shared" si="9"/>
        <x:v>2442</x:v>
      </x:c>
      <x:c r="E157" s="30" t="s">
        <x:v>3421</x:v>
      </x:c>
      <x:c r="F157" s="30" t="s">
        <x:v>3429</x:v>
      </x:c>
      <x:c r="G157" s="30" t="s">
        <x:v>3421</x:v>
      </x:c>
      <x:c r="H157" s="30" t="s">
        <x:v>3421</x:v>
      </x:c>
      <x:c r="I157" s="30"/>
      <x:c r="J157" s="30" t="s">
        <x:v>3408</x:v>
      </x:c>
      <x:c r="K157" s="42"/>
      <x:c r="L157" s="42">
        <x:v>2442</x:v>
      </x:c>
      <x:c r="M157" s="5"/>
      <x:c r="N157" s="19"/>
      <x:c r="O157" s="5">
        <x:v>2442</x:v>
      </x:c>
      <x:c r="P157" s="5"/>
      <x:c r="Q157" s="5">
        <x:v>2442</x:v>
      </x:c>
      <x:c r="R157" s="5">
        <x:v>2442</x:v>
      </x:c>
      <x:c r="S157" s="5"/>
      <x:c r="T157" s="4" t="s">
        <x:v>1073</x:v>
      </x:c>
      <x:c r="U157" s="119"/>
    </x:row>
    <x:row r="158" ht="39.950000000000003" customHeight="1"/>
    <x:row r="159" spans="1:254" s="90" customFormat="1" ht="39.950000000000003" customHeight="1">
      <x:c r="A159" s="152" t="s">
        <x:v>6401</x:v>
      </x:c>
      <x:c r="B159" s="130"/>
      <x:c r="C159" s="158"/>
      <x:c r="D159" s="132"/>
      <x:c r="E159" s="133"/>
      <x:c r="F159" s="133"/>
      <x:c r="G159" s="131"/>
      <x:c r="H159" s="131"/>
      <x:c r="I159" s="131"/>
      <x:c r="J159" s="131"/>
      <x:c r="K159" s="131"/>
      <x:c r="L159" s="134"/>
      <x:c r="M159" s="134"/>
      <x:c r="N159" s="134"/>
      <x:c r="O159" s="134"/>
      <x:c r="P159" s="134"/>
      <x:c r="Q159" s="134"/>
      <x:c r="R159" s="134"/>
      <x:c r="S159" s="134"/>
      <x:c r="T159" s="158"/>
      <x:c r="U159" s="135"/>
      <x:c r="V159" s="88"/>
      <x:c r="W159" s="88"/>
      <x:c r="X159" s="88"/>
      <x:c r="Y159" s="88"/>
      <x:c r="Z159" s="88"/>
      <x:c r="AA159" s="88"/>
      <x:c r="AB159" s="88"/>
      <x:c r="AC159" s="88"/>
      <x:c r="AD159" s="88"/>
      <x:c r="AE159" s="88"/>
      <x:c r="AF159" s="88"/>
      <x:c r="AG159" s="88"/>
      <x:c r="AH159" s="88"/>
      <x:c r="AI159" s="88"/>
      <x:c r="AJ159" s="88"/>
      <x:c r="AK159" s="88"/>
      <x:c r="AL159" s="88"/>
      <x:c r="AM159" s="88"/>
      <x:c r="AN159" s="88"/>
      <x:c r="AO159" s="88"/>
      <x:c r="AP159" s="88"/>
      <x:c r="AQ159" s="88"/>
      <x:c r="AR159" s="88"/>
      <x:c r="AS159" s="88"/>
      <x:c r="AT159" s="88"/>
      <x:c r="AU159" s="88"/>
      <x:c r="AV159" s="88"/>
      <x:c r="AW159" s="88"/>
      <x:c r="AX159" s="88"/>
      <x:c r="AY159" s="88"/>
      <x:c r="AZ159" s="88"/>
      <x:c r="BA159" s="88"/>
      <x:c r="BB159" s="88"/>
      <x:c r="BC159" s="88"/>
      <x:c r="BD159" s="88"/>
      <x:c r="BE159" s="88"/>
      <x:c r="BF159" s="88"/>
      <x:c r="BG159" s="88"/>
      <x:c r="BH159" s="88"/>
      <x:c r="BI159" s="88"/>
      <x:c r="BJ159" s="88"/>
      <x:c r="BK159" s="88"/>
      <x:c r="BL159" s="88"/>
      <x:c r="BM159" s="88"/>
      <x:c r="BN159" s="88"/>
      <x:c r="BO159" s="88"/>
      <x:c r="BP159" s="88"/>
      <x:c r="BQ159" s="88"/>
      <x:c r="BR159" s="88"/>
      <x:c r="BS159" s="88"/>
      <x:c r="BT159" s="88"/>
      <x:c r="BU159" s="88"/>
      <x:c r="BV159" s="88"/>
      <x:c r="BW159" s="88"/>
      <x:c r="BX159" s="88"/>
      <x:c r="BY159" s="88"/>
      <x:c r="BZ159" s="88"/>
      <x:c r="CA159" s="88"/>
      <x:c r="CB159" s="88"/>
      <x:c r="CC159" s="88"/>
      <x:c r="CD159" s="88"/>
      <x:c r="CE159" s="88"/>
      <x:c r="CF159" s="88"/>
      <x:c r="CG159" s="88"/>
      <x:c r="CH159" s="88"/>
      <x:c r="CI159" s="88"/>
      <x:c r="CJ159" s="88"/>
      <x:c r="CK159" s="88"/>
      <x:c r="CL159" s="88"/>
      <x:c r="CM159" s="88"/>
      <x:c r="CN159" s="88"/>
      <x:c r="CO159" s="88"/>
      <x:c r="CP159" s="88"/>
      <x:c r="CQ159" s="88"/>
      <x:c r="CR159" s="88"/>
      <x:c r="CS159" s="88"/>
      <x:c r="CT159" s="88"/>
      <x:c r="CU159" s="88"/>
      <x:c r="CV159" s="88"/>
      <x:c r="CW159" s="88"/>
      <x:c r="CX159" s="88"/>
      <x:c r="CY159" s="88"/>
      <x:c r="CZ159" s="88"/>
      <x:c r="DA159" s="88"/>
      <x:c r="DB159" s="88"/>
      <x:c r="DC159" s="88"/>
      <x:c r="DD159" s="88"/>
      <x:c r="DE159" s="88"/>
      <x:c r="DF159" s="88"/>
      <x:c r="DG159" s="88"/>
      <x:c r="DH159" s="88"/>
      <x:c r="DI159" s="88"/>
      <x:c r="DJ159" s="88"/>
      <x:c r="DK159" s="88"/>
      <x:c r="DL159" s="88"/>
      <x:c r="DM159" s="88"/>
      <x:c r="DN159" s="88"/>
      <x:c r="DO159" s="88"/>
      <x:c r="DP159" s="88"/>
      <x:c r="DQ159" s="88"/>
      <x:c r="DR159" s="88"/>
      <x:c r="DS159" s="88"/>
      <x:c r="DT159" s="88"/>
      <x:c r="DU159" s="88"/>
      <x:c r="DV159" s="88"/>
      <x:c r="DW159" s="88"/>
      <x:c r="DX159" s="88"/>
      <x:c r="DY159" s="88"/>
      <x:c r="DZ159" s="88"/>
      <x:c r="EA159" s="88"/>
      <x:c r="EB159" s="88"/>
      <x:c r="EC159" s="88"/>
      <x:c r="ED159" s="88"/>
      <x:c r="EE159" s="88"/>
      <x:c r="EF159" s="88"/>
      <x:c r="EG159" s="88"/>
      <x:c r="EH159" s="88"/>
      <x:c r="EI159" s="88"/>
      <x:c r="EJ159" s="88"/>
      <x:c r="EK159" s="88"/>
      <x:c r="EL159" s="88"/>
      <x:c r="EM159" s="88"/>
      <x:c r="EN159" s="88"/>
      <x:c r="EO159" s="88"/>
      <x:c r="EP159" s="88"/>
      <x:c r="EQ159" s="88"/>
      <x:c r="ER159" s="88"/>
      <x:c r="ES159" s="88"/>
      <x:c r="ET159" s="88"/>
      <x:c r="EU159" s="88"/>
      <x:c r="EV159" s="88"/>
      <x:c r="EW159" s="88"/>
      <x:c r="EX159" s="88"/>
      <x:c r="EY159" s="88"/>
      <x:c r="EZ159" s="88"/>
      <x:c r="FA159" s="88"/>
      <x:c r="FB159" s="88"/>
      <x:c r="FC159" s="88"/>
      <x:c r="FD159" s="88"/>
      <x:c r="FE159" s="88"/>
      <x:c r="FF159" s="88"/>
      <x:c r="FG159" s="88"/>
      <x:c r="FH159" s="88"/>
      <x:c r="FI159" s="88"/>
      <x:c r="FJ159" s="88"/>
      <x:c r="FK159" s="88"/>
      <x:c r="FL159" s="88"/>
      <x:c r="FM159" s="88"/>
      <x:c r="FN159" s="88"/>
      <x:c r="FO159" s="88"/>
      <x:c r="FP159" s="88"/>
      <x:c r="FQ159" s="88"/>
      <x:c r="FR159" s="88"/>
      <x:c r="FS159" s="88"/>
      <x:c r="FT159" s="88"/>
      <x:c r="FU159" s="88"/>
      <x:c r="FV159" s="88"/>
      <x:c r="FW159" s="88"/>
      <x:c r="FX159" s="88"/>
      <x:c r="FY159" s="88"/>
      <x:c r="FZ159" s="88"/>
      <x:c r="GA159" s="88"/>
      <x:c r="GB159" s="88"/>
      <x:c r="GC159" s="88"/>
      <x:c r="GD159" s="88"/>
      <x:c r="GE159" s="88"/>
      <x:c r="GF159" s="88"/>
      <x:c r="GG159" s="88"/>
      <x:c r="GH159" s="88"/>
      <x:c r="GI159" s="88"/>
      <x:c r="GJ159" s="88"/>
      <x:c r="GK159" s="88"/>
      <x:c r="GL159" s="88"/>
      <x:c r="GM159" s="88"/>
      <x:c r="GN159" s="88"/>
      <x:c r="GO159" s="88"/>
      <x:c r="GP159" s="88"/>
      <x:c r="GQ159" s="88"/>
      <x:c r="GR159" s="88"/>
      <x:c r="GS159" s="88"/>
      <x:c r="GT159" s="88"/>
      <x:c r="GU159" s="88"/>
      <x:c r="GV159" s="88"/>
      <x:c r="GW159" s="88"/>
      <x:c r="GX159" s="88"/>
      <x:c r="GY159" s="88"/>
      <x:c r="GZ159" s="88"/>
      <x:c r="HA159" s="88"/>
      <x:c r="HB159" s="88"/>
      <x:c r="HC159" s="88"/>
      <x:c r="HD159" s="88"/>
      <x:c r="HE159" s="88"/>
      <x:c r="HF159" s="88"/>
      <x:c r="HG159" s="88"/>
      <x:c r="HH159" s="88"/>
      <x:c r="HI159" s="88"/>
      <x:c r="HJ159" s="88"/>
      <x:c r="HK159" s="88"/>
      <x:c r="HL159" s="88"/>
      <x:c r="HM159" s="88"/>
      <x:c r="HN159" s="88"/>
      <x:c r="HO159" s="88"/>
      <x:c r="HP159" s="88"/>
      <x:c r="HQ159" s="88"/>
      <x:c r="HR159" s="88"/>
      <x:c r="HS159" s="88"/>
      <x:c r="HT159" s="88"/>
      <x:c r="HU159" s="88"/>
      <x:c r="HV159" s="88"/>
      <x:c r="HW159" s="88"/>
      <x:c r="HX159" s="88"/>
      <x:c r="HY159" s="88"/>
      <x:c r="HZ159" s="88"/>
      <x:c r="IA159" s="88"/>
      <x:c r="IB159" s="88"/>
      <x:c r="IC159" s="88"/>
      <x:c r="ID159" s="88"/>
      <x:c r="IE159" s="88"/>
      <x:c r="IF159" s="88"/>
      <x:c r="IG159" s="88"/>
      <x:c r="IH159" s="88"/>
      <x:c r="II159" s="88"/>
      <x:c r="IJ159" s="88"/>
      <x:c r="IK159" s="88"/>
      <x:c r="IL159" s="88"/>
      <x:c r="IM159" s="88"/>
      <x:c r="IN159" s="88"/>
      <x:c r="IO159" s="88"/>
      <x:c r="IP159" s="88"/>
      <x:c r="IQ159" s="88"/>
      <x:c r="IR159" s="88"/>
      <x:c r="IS159" s="88"/>
      <x:c r="IT159" s="88"/>
    </x:row>
    <x:row r="160" spans="1:254" s="90" customFormat="1" ht="39.950000000000003" customHeight="1">
      <x:c r="A160" s="1045" t="s">
        <x:v>19</x:v>
      </x:c>
      <x:c r="B160" s="1046" t="s">
        <x:v>6760</x:v>
      </x:c>
      <x:c r="C160" s="1044" t="s">
        <x:v>6699</x:v>
      </x:c>
      <x:c r="D160" s="1038" t="s">
        <x:v>6764</x:v>
      </x:c>
      <x:c r="E160" s="1047" t="s">
        <x:v>5151</x:v>
      </x:c>
      <x:c r="F160" s="1047" t="s">
        <x:v>7523</x:v>
      </x:c>
      <x:c r="G160" s="1048" t="s">
        <x:v>6767</x:v>
      </x:c>
      <x:c r="H160" s="1048" t="s">
        <x:v>6428</x:v>
      </x:c>
      <x:c r="I160" s="1048" t="s">
        <x:v>916</x:v>
      </x:c>
      <x:c r="J160" s="1044" t="s">
        <x:v>7511</x:v>
      </x:c>
      <x:c r="K160" s="1039" t="s">
        <x:v>6770</x:v>
      </x:c>
      <x:c r="L160" s="1041"/>
      <x:c r="M160" s="1040"/>
      <x:c r="N160" s="1038" t="s">
        <x:v>7469</x:v>
      </x:c>
      <x:c r="O160" s="1038"/>
      <x:c r="P160" s="1038"/>
      <x:c r="Q160" s="1038"/>
      <x:c r="R160" s="1038" t="s">
        <x:v>2724</x:v>
      </x:c>
      <x:c r="S160" s="1038"/>
      <x:c r="T160" s="1044" t="s">
        <x:v>651</x:v>
      </x:c>
      <x:c r="U160" s="1042" t="s">
        <x:v>1535</x:v>
      </x:c>
      <x:c r="V160" s="88"/>
      <x:c r="W160" s="88"/>
      <x:c r="X160" s="88"/>
      <x:c r="Y160" s="88"/>
      <x:c r="Z160" s="88"/>
      <x:c r="AA160" s="88"/>
      <x:c r="AB160" s="88"/>
      <x:c r="AC160" s="88"/>
      <x:c r="AD160" s="88"/>
      <x:c r="AE160" s="88"/>
      <x:c r="AF160" s="88"/>
      <x:c r="AG160" s="88"/>
      <x:c r="AH160" s="88"/>
      <x:c r="AI160" s="88"/>
      <x:c r="AJ160" s="88"/>
      <x:c r="AK160" s="88"/>
      <x:c r="AL160" s="88"/>
      <x:c r="AM160" s="88"/>
      <x:c r="AN160" s="88"/>
      <x:c r="AO160" s="88"/>
      <x:c r="AP160" s="88"/>
      <x:c r="AQ160" s="88"/>
      <x:c r="AR160" s="88"/>
      <x:c r="AS160" s="88"/>
      <x:c r="AT160" s="88"/>
      <x:c r="AU160" s="88"/>
      <x:c r="AV160" s="88"/>
      <x:c r="AW160" s="88"/>
      <x:c r="AX160" s="88"/>
      <x:c r="AY160" s="88"/>
      <x:c r="AZ160" s="88"/>
      <x:c r="BA160" s="88"/>
      <x:c r="BB160" s="88"/>
      <x:c r="BC160" s="88"/>
      <x:c r="BD160" s="88"/>
      <x:c r="BE160" s="88"/>
      <x:c r="BF160" s="88"/>
      <x:c r="BG160" s="88"/>
      <x:c r="BH160" s="88"/>
      <x:c r="BI160" s="88"/>
      <x:c r="BJ160" s="88"/>
      <x:c r="BK160" s="88"/>
      <x:c r="BL160" s="88"/>
      <x:c r="BM160" s="88"/>
      <x:c r="BN160" s="88"/>
      <x:c r="BO160" s="88"/>
      <x:c r="BP160" s="88"/>
      <x:c r="BQ160" s="88"/>
      <x:c r="BR160" s="88"/>
      <x:c r="BS160" s="88"/>
      <x:c r="BT160" s="88"/>
      <x:c r="BU160" s="88"/>
      <x:c r="BV160" s="88"/>
      <x:c r="BW160" s="88"/>
      <x:c r="BX160" s="88"/>
      <x:c r="BY160" s="88"/>
      <x:c r="BZ160" s="88"/>
      <x:c r="CA160" s="88"/>
      <x:c r="CB160" s="88"/>
      <x:c r="CC160" s="88"/>
      <x:c r="CD160" s="88"/>
      <x:c r="CE160" s="88"/>
      <x:c r="CF160" s="88"/>
      <x:c r="CG160" s="88"/>
      <x:c r="CH160" s="88"/>
      <x:c r="CI160" s="88"/>
      <x:c r="CJ160" s="88"/>
      <x:c r="CK160" s="88"/>
      <x:c r="CL160" s="88"/>
      <x:c r="CM160" s="88"/>
      <x:c r="CN160" s="88"/>
      <x:c r="CO160" s="88"/>
      <x:c r="CP160" s="88"/>
      <x:c r="CQ160" s="88"/>
      <x:c r="CR160" s="88"/>
      <x:c r="CS160" s="88"/>
      <x:c r="CT160" s="88"/>
      <x:c r="CU160" s="88"/>
      <x:c r="CV160" s="88"/>
      <x:c r="CW160" s="88"/>
      <x:c r="CX160" s="88"/>
      <x:c r="CY160" s="88"/>
      <x:c r="CZ160" s="88"/>
      <x:c r="DA160" s="88"/>
      <x:c r="DB160" s="88"/>
      <x:c r="DC160" s="88"/>
      <x:c r="DD160" s="88"/>
      <x:c r="DE160" s="88"/>
      <x:c r="DF160" s="88"/>
      <x:c r="DG160" s="88"/>
      <x:c r="DH160" s="88"/>
      <x:c r="DI160" s="88"/>
      <x:c r="DJ160" s="88"/>
      <x:c r="DK160" s="88"/>
      <x:c r="DL160" s="88"/>
      <x:c r="DM160" s="88"/>
      <x:c r="DN160" s="88"/>
      <x:c r="DO160" s="88"/>
      <x:c r="DP160" s="88"/>
      <x:c r="DQ160" s="88"/>
      <x:c r="DR160" s="88"/>
      <x:c r="DS160" s="88"/>
      <x:c r="DT160" s="88"/>
      <x:c r="DU160" s="88"/>
      <x:c r="DV160" s="88"/>
      <x:c r="DW160" s="88"/>
      <x:c r="DX160" s="88"/>
      <x:c r="DY160" s="88"/>
      <x:c r="DZ160" s="88"/>
      <x:c r="EA160" s="88"/>
      <x:c r="EB160" s="88"/>
      <x:c r="EC160" s="88"/>
      <x:c r="ED160" s="88"/>
      <x:c r="EE160" s="88"/>
      <x:c r="EF160" s="88"/>
      <x:c r="EG160" s="88"/>
      <x:c r="EH160" s="88"/>
      <x:c r="EI160" s="88"/>
      <x:c r="EJ160" s="88"/>
      <x:c r="EK160" s="88"/>
      <x:c r="EL160" s="88"/>
      <x:c r="EM160" s="88"/>
      <x:c r="EN160" s="88"/>
      <x:c r="EO160" s="88"/>
      <x:c r="EP160" s="88"/>
      <x:c r="EQ160" s="88"/>
      <x:c r="ER160" s="88"/>
      <x:c r="ES160" s="88"/>
      <x:c r="ET160" s="88"/>
      <x:c r="EU160" s="88"/>
      <x:c r="EV160" s="88"/>
      <x:c r="EW160" s="88"/>
      <x:c r="EX160" s="88"/>
      <x:c r="EY160" s="88"/>
      <x:c r="EZ160" s="88"/>
      <x:c r="FA160" s="88"/>
      <x:c r="FB160" s="88"/>
      <x:c r="FC160" s="88"/>
      <x:c r="FD160" s="88"/>
      <x:c r="FE160" s="88"/>
      <x:c r="FF160" s="88"/>
      <x:c r="FG160" s="88"/>
      <x:c r="FH160" s="88"/>
      <x:c r="FI160" s="88"/>
      <x:c r="FJ160" s="88"/>
      <x:c r="FK160" s="88"/>
      <x:c r="FL160" s="88"/>
      <x:c r="FM160" s="88"/>
      <x:c r="FN160" s="88"/>
      <x:c r="FO160" s="88"/>
      <x:c r="FP160" s="88"/>
      <x:c r="FQ160" s="88"/>
      <x:c r="FR160" s="88"/>
      <x:c r="FS160" s="88"/>
      <x:c r="FT160" s="88"/>
      <x:c r="FU160" s="88"/>
      <x:c r="FV160" s="88"/>
      <x:c r="FW160" s="88"/>
      <x:c r="FX160" s="88"/>
      <x:c r="FY160" s="88"/>
      <x:c r="FZ160" s="88"/>
      <x:c r="GA160" s="88"/>
      <x:c r="GB160" s="88"/>
      <x:c r="GC160" s="88"/>
      <x:c r="GD160" s="88"/>
      <x:c r="GE160" s="88"/>
      <x:c r="GF160" s="88"/>
      <x:c r="GG160" s="88"/>
      <x:c r="GH160" s="88"/>
      <x:c r="GI160" s="88"/>
      <x:c r="GJ160" s="88"/>
      <x:c r="GK160" s="88"/>
      <x:c r="GL160" s="88"/>
      <x:c r="GM160" s="88"/>
      <x:c r="GN160" s="88"/>
      <x:c r="GO160" s="88"/>
      <x:c r="GP160" s="88"/>
      <x:c r="GQ160" s="88"/>
      <x:c r="GR160" s="88"/>
      <x:c r="GS160" s="88"/>
      <x:c r="GT160" s="88"/>
      <x:c r="GU160" s="88"/>
      <x:c r="GV160" s="88"/>
      <x:c r="GW160" s="88"/>
      <x:c r="GX160" s="88"/>
      <x:c r="GY160" s="88"/>
      <x:c r="GZ160" s="88"/>
      <x:c r="HA160" s="88"/>
      <x:c r="HB160" s="88"/>
      <x:c r="HC160" s="88"/>
      <x:c r="HD160" s="88"/>
      <x:c r="HE160" s="88"/>
      <x:c r="HF160" s="88"/>
      <x:c r="HG160" s="88"/>
      <x:c r="HH160" s="88"/>
      <x:c r="HI160" s="88"/>
      <x:c r="HJ160" s="88"/>
      <x:c r="HK160" s="88"/>
      <x:c r="HL160" s="88"/>
      <x:c r="HM160" s="88"/>
      <x:c r="HN160" s="88"/>
      <x:c r="HO160" s="88"/>
      <x:c r="HP160" s="88"/>
      <x:c r="HQ160" s="88"/>
      <x:c r="HR160" s="88"/>
      <x:c r="HS160" s="88"/>
      <x:c r="HT160" s="88"/>
      <x:c r="HU160" s="88"/>
      <x:c r="HV160" s="88"/>
      <x:c r="HW160" s="88"/>
      <x:c r="HX160" s="88"/>
      <x:c r="HY160" s="88"/>
      <x:c r="HZ160" s="88"/>
      <x:c r="IA160" s="88"/>
      <x:c r="IB160" s="88"/>
      <x:c r="IC160" s="88"/>
      <x:c r="ID160" s="88"/>
      <x:c r="IE160" s="88"/>
      <x:c r="IF160" s="88"/>
      <x:c r="IG160" s="88"/>
      <x:c r="IH160" s="88"/>
      <x:c r="II160" s="88"/>
      <x:c r="IJ160" s="88"/>
      <x:c r="IK160" s="88"/>
      <x:c r="IL160" s="88"/>
      <x:c r="IM160" s="88"/>
      <x:c r="IN160" s="88"/>
      <x:c r="IO160" s="88"/>
      <x:c r="IP160" s="88"/>
      <x:c r="IQ160" s="88"/>
      <x:c r="IR160" s="88"/>
      <x:c r="IS160" s="88"/>
      <x:c r="IT160" s="88"/>
    </x:row>
    <x:row r="161" spans="1:254" s="90" customFormat="1" ht="39.950000000000003" customHeight="1">
      <x:c r="A161" s="1045"/>
      <x:c r="B161" s="1046"/>
      <x:c r="C161" s="1044"/>
      <x:c r="D161" s="1038"/>
      <x:c r="E161" s="1047"/>
      <x:c r="F161" s="1047"/>
      <x:c r="G161" s="1049"/>
      <x:c r="H161" s="1049"/>
      <x:c r="I161" s="1049"/>
      <x:c r="J161" s="1044"/>
      <x:c r="K161" s="209" t="s">
        <x:v>33</x:v>
      </x:c>
      <x:c r="L161" s="42" t="s">
        <x:v>34</x:v>
      </x:c>
      <x:c r="M161" s="42" t="s">
        <x:v>74</x:v>
      </x:c>
      <x:c r="N161" s="42" t="s">
        <x:v>609</x:v>
      </x:c>
      <x:c r="O161" s="42" t="s">
        <x:v>629</x:v>
      </x:c>
      <x:c r="P161" s="42" t="s">
        <x:v>637</x:v>
      </x:c>
      <x:c r="Q161" s="42" t="s">
        <x:v>685</x:v>
      </x:c>
      <x:c r="R161" s="42" t="s">
        <x:v>607</x:v>
      </x:c>
      <x:c r="S161" s="42" t="s">
        <x:v>78</x:v>
      </x:c>
      <x:c r="T161" s="1044"/>
      <x:c r="U161" s="1043"/>
      <x:c r="V161" s="88"/>
      <x:c r="W161" s="88"/>
      <x:c r="X161" s="88"/>
      <x:c r="Y161" s="88"/>
      <x:c r="Z161" s="88"/>
      <x:c r="AA161" s="88"/>
      <x:c r="AB161" s="88"/>
      <x:c r="AC161" s="88"/>
      <x:c r="AD161" s="88"/>
      <x:c r="AE161" s="88"/>
      <x:c r="AF161" s="88"/>
      <x:c r="AG161" s="88"/>
      <x:c r="AH161" s="88"/>
      <x:c r="AI161" s="88"/>
      <x:c r="AJ161" s="88"/>
      <x:c r="AK161" s="88"/>
      <x:c r="AL161" s="88"/>
      <x:c r="AM161" s="88"/>
      <x:c r="AN161" s="88"/>
      <x:c r="AO161" s="88"/>
      <x:c r="AP161" s="88"/>
      <x:c r="AQ161" s="88"/>
      <x:c r="AR161" s="88"/>
      <x:c r="AS161" s="88"/>
      <x:c r="AT161" s="88"/>
      <x:c r="AU161" s="88"/>
      <x:c r="AV161" s="88"/>
      <x:c r="AW161" s="88"/>
      <x:c r="AX161" s="88"/>
      <x:c r="AY161" s="88"/>
      <x:c r="AZ161" s="88"/>
      <x:c r="BA161" s="88"/>
      <x:c r="BB161" s="88"/>
      <x:c r="BC161" s="88"/>
      <x:c r="BD161" s="88"/>
      <x:c r="BE161" s="88"/>
      <x:c r="BF161" s="88"/>
      <x:c r="BG161" s="88"/>
      <x:c r="BH161" s="88"/>
      <x:c r="BI161" s="88"/>
      <x:c r="BJ161" s="88"/>
      <x:c r="BK161" s="88"/>
      <x:c r="BL161" s="88"/>
      <x:c r="BM161" s="88"/>
      <x:c r="BN161" s="88"/>
      <x:c r="BO161" s="88"/>
      <x:c r="BP161" s="88"/>
      <x:c r="BQ161" s="88"/>
      <x:c r="BR161" s="88"/>
      <x:c r="BS161" s="88"/>
      <x:c r="BT161" s="88"/>
      <x:c r="BU161" s="88"/>
      <x:c r="BV161" s="88"/>
      <x:c r="BW161" s="88"/>
      <x:c r="BX161" s="88"/>
      <x:c r="BY161" s="88"/>
      <x:c r="BZ161" s="88"/>
      <x:c r="CA161" s="88"/>
      <x:c r="CB161" s="88"/>
      <x:c r="CC161" s="88"/>
      <x:c r="CD161" s="88"/>
      <x:c r="CE161" s="88"/>
      <x:c r="CF161" s="88"/>
      <x:c r="CG161" s="88"/>
      <x:c r="CH161" s="88"/>
      <x:c r="CI161" s="88"/>
      <x:c r="CJ161" s="88"/>
      <x:c r="CK161" s="88"/>
      <x:c r="CL161" s="88"/>
      <x:c r="CM161" s="88"/>
      <x:c r="CN161" s="88"/>
      <x:c r="CO161" s="88"/>
      <x:c r="CP161" s="88"/>
      <x:c r="CQ161" s="88"/>
      <x:c r="CR161" s="88"/>
      <x:c r="CS161" s="88"/>
      <x:c r="CT161" s="88"/>
      <x:c r="CU161" s="88"/>
      <x:c r="CV161" s="88"/>
      <x:c r="CW161" s="88"/>
      <x:c r="CX161" s="88"/>
      <x:c r="CY161" s="88"/>
      <x:c r="CZ161" s="88"/>
      <x:c r="DA161" s="88"/>
      <x:c r="DB161" s="88"/>
      <x:c r="DC161" s="88"/>
      <x:c r="DD161" s="88"/>
      <x:c r="DE161" s="88"/>
      <x:c r="DF161" s="88"/>
      <x:c r="DG161" s="88"/>
      <x:c r="DH161" s="88"/>
      <x:c r="DI161" s="88"/>
      <x:c r="DJ161" s="88"/>
      <x:c r="DK161" s="88"/>
      <x:c r="DL161" s="88"/>
      <x:c r="DM161" s="88"/>
      <x:c r="DN161" s="88"/>
      <x:c r="DO161" s="88"/>
      <x:c r="DP161" s="88"/>
      <x:c r="DQ161" s="88"/>
      <x:c r="DR161" s="88"/>
      <x:c r="DS161" s="88"/>
      <x:c r="DT161" s="88"/>
      <x:c r="DU161" s="88"/>
      <x:c r="DV161" s="88"/>
      <x:c r="DW161" s="88"/>
      <x:c r="DX161" s="88"/>
      <x:c r="DY161" s="88"/>
      <x:c r="DZ161" s="88"/>
      <x:c r="EA161" s="88"/>
      <x:c r="EB161" s="88"/>
      <x:c r="EC161" s="88"/>
      <x:c r="ED161" s="88"/>
      <x:c r="EE161" s="88"/>
      <x:c r="EF161" s="88"/>
      <x:c r="EG161" s="88"/>
      <x:c r="EH161" s="88"/>
      <x:c r="EI161" s="88"/>
      <x:c r="EJ161" s="88"/>
      <x:c r="EK161" s="88"/>
      <x:c r="EL161" s="88"/>
      <x:c r="EM161" s="88"/>
      <x:c r="EN161" s="88"/>
      <x:c r="EO161" s="88"/>
      <x:c r="EP161" s="88"/>
      <x:c r="EQ161" s="88"/>
      <x:c r="ER161" s="88"/>
      <x:c r="ES161" s="88"/>
      <x:c r="ET161" s="88"/>
      <x:c r="EU161" s="88"/>
      <x:c r="EV161" s="88"/>
      <x:c r="EW161" s="88"/>
      <x:c r="EX161" s="88"/>
      <x:c r="EY161" s="88"/>
      <x:c r="EZ161" s="88"/>
      <x:c r="FA161" s="88"/>
      <x:c r="FB161" s="88"/>
      <x:c r="FC161" s="88"/>
      <x:c r="FD161" s="88"/>
      <x:c r="FE161" s="88"/>
      <x:c r="FF161" s="88"/>
      <x:c r="FG161" s="88"/>
      <x:c r="FH161" s="88"/>
      <x:c r="FI161" s="88"/>
      <x:c r="FJ161" s="88"/>
      <x:c r="FK161" s="88"/>
      <x:c r="FL161" s="88"/>
      <x:c r="FM161" s="88"/>
      <x:c r="FN161" s="88"/>
      <x:c r="FO161" s="88"/>
      <x:c r="FP161" s="88"/>
      <x:c r="FQ161" s="88"/>
      <x:c r="FR161" s="88"/>
      <x:c r="FS161" s="88"/>
      <x:c r="FT161" s="88"/>
      <x:c r="FU161" s="88"/>
      <x:c r="FV161" s="88"/>
      <x:c r="FW161" s="88"/>
      <x:c r="FX161" s="88"/>
      <x:c r="FY161" s="88"/>
      <x:c r="FZ161" s="88"/>
      <x:c r="GA161" s="88"/>
      <x:c r="GB161" s="88"/>
      <x:c r="GC161" s="88"/>
      <x:c r="GD161" s="88"/>
      <x:c r="GE161" s="88"/>
      <x:c r="GF161" s="88"/>
      <x:c r="GG161" s="88"/>
      <x:c r="GH161" s="88"/>
      <x:c r="GI161" s="88"/>
      <x:c r="GJ161" s="88"/>
      <x:c r="GK161" s="88"/>
      <x:c r="GL161" s="88"/>
      <x:c r="GM161" s="88"/>
      <x:c r="GN161" s="88"/>
      <x:c r="GO161" s="88"/>
      <x:c r="GP161" s="88"/>
      <x:c r="GQ161" s="88"/>
      <x:c r="GR161" s="88"/>
      <x:c r="GS161" s="88"/>
      <x:c r="GT161" s="88"/>
      <x:c r="GU161" s="88"/>
      <x:c r="GV161" s="88"/>
      <x:c r="GW161" s="88"/>
      <x:c r="GX161" s="88"/>
      <x:c r="GY161" s="88"/>
      <x:c r="GZ161" s="88"/>
      <x:c r="HA161" s="88"/>
      <x:c r="HB161" s="88"/>
      <x:c r="HC161" s="88"/>
      <x:c r="HD161" s="88"/>
      <x:c r="HE161" s="88"/>
      <x:c r="HF161" s="88"/>
      <x:c r="HG161" s="88"/>
      <x:c r="HH161" s="88"/>
      <x:c r="HI161" s="88"/>
      <x:c r="HJ161" s="88"/>
      <x:c r="HK161" s="88"/>
      <x:c r="HL161" s="88"/>
      <x:c r="HM161" s="88"/>
      <x:c r="HN161" s="88"/>
      <x:c r="HO161" s="88"/>
      <x:c r="HP161" s="88"/>
      <x:c r="HQ161" s="88"/>
      <x:c r="HR161" s="88"/>
      <x:c r="HS161" s="88"/>
      <x:c r="HT161" s="88"/>
      <x:c r="HU161" s="88"/>
      <x:c r="HV161" s="88"/>
      <x:c r="HW161" s="88"/>
      <x:c r="HX161" s="88"/>
      <x:c r="HY161" s="88"/>
      <x:c r="HZ161" s="88"/>
      <x:c r="IA161" s="88"/>
      <x:c r="IB161" s="88"/>
      <x:c r="IC161" s="88"/>
      <x:c r="ID161" s="88"/>
      <x:c r="IE161" s="88"/>
      <x:c r="IF161" s="88"/>
      <x:c r="IG161" s="88"/>
      <x:c r="IH161" s="88"/>
      <x:c r="II161" s="88"/>
      <x:c r="IJ161" s="88"/>
      <x:c r="IK161" s="88"/>
      <x:c r="IL161" s="88"/>
      <x:c r="IM161" s="88"/>
      <x:c r="IN161" s="88"/>
      <x:c r="IO161" s="88"/>
      <x:c r="IP161" s="88"/>
      <x:c r="IQ161" s="88"/>
      <x:c r="IR161" s="88"/>
      <x:c r="IS161" s="88"/>
      <x:c r="IT161" s="88"/>
    </x:row>
    <x:row r="162" spans="1:254" s="90" customFormat="1" ht="39.950000000000003" customHeight="1">
      <x:c r="A162" s="203" t="s">
        <x:v>38</x:v>
      </x:c>
      <x:c r="B162" s="204"/>
      <x:c r="C162" s="205"/>
      <x:c r="D162" s="136"/>
      <x:c r="E162" s="137"/>
      <x:c r="F162" s="137"/>
      <x:c r="G162" s="136"/>
      <x:c r="H162" s="136"/>
      <x:c r="I162" s="136"/>
      <x:c r="J162" s="136"/>
      <x:c r="K162" s="136"/>
      <x:c r="L162" s="136"/>
      <x:c r="M162" s="136"/>
      <x:c r="N162" s="176"/>
      <x:c r="O162" s="176"/>
      <x:c r="P162" s="176"/>
      <x:c r="Q162" s="176"/>
      <x:c r="R162" s="176"/>
      <x:c r="S162" s="176"/>
      <x:c r="T162" s="205"/>
      <x:c r="U162" s="138"/>
      <x:c r="V162" s="88"/>
      <x:c r="W162" s="88"/>
      <x:c r="X162" s="88"/>
      <x:c r="Y162" s="88"/>
      <x:c r="Z162" s="88"/>
      <x:c r="AA162" s="88"/>
      <x:c r="AB162" s="88"/>
      <x:c r="AC162" s="88"/>
      <x:c r="AD162" s="88"/>
      <x:c r="AE162" s="88"/>
      <x:c r="AF162" s="88"/>
      <x:c r="AG162" s="88"/>
      <x:c r="AH162" s="88"/>
      <x:c r="AI162" s="88"/>
      <x:c r="AJ162" s="88"/>
      <x:c r="AK162" s="88"/>
      <x:c r="AL162" s="88"/>
      <x:c r="AM162" s="88"/>
      <x:c r="AN162" s="88"/>
      <x:c r="AO162" s="88"/>
      <x:c r="AP162" s="88"/>
      <x:c r="AQ162" s="88"/>
      <x:c r="AR162" s="88"/>
      <x:c r="AS162" s="88"/>
      <x:c r="AT162" s="88"/>
      <x:c r="AU162" s="88"/>
      <x:c r="AV162" s="88"/>
      <x:c r="AW162" s="88"/>
      <x:c r="AX162" s="88"/>
      <x:c r="AY162" s="88"/>
      <x:c r="AZ162" s="88"/>
      <x:c r="BA162" s="88"/>
      <x:c r="BB162" s="88"/>
      <x:c r="BC162" s="88"/>
      <x:c r="BD162" s="88"/>
      <x:c r="BE162" s="88"/>
      <x:c r="BF162" s="88"/>
      <x:c r="BG162" s="88"/>
      <x:c r="BH162" s="88"/>
      <x:c r="BI162" s="88"/>
      <x:c r="BJ162" s="88"/>
      <x:c r="BK162" s="88"/>
      <x:c r="BL162" s="88"/>
      <x:c r="BM162" s="88"/>
      <x:c r="BN162" s="88"/>
      <x:c r="BO162" s="88"/>
      <x:c r="BP162" s="88"/>
      <x:c r="BQ162" s="88"/>
      <x:c r="BR162" s="88"/>
      <x:c r="BS162" s="88"/>
      <x:c r="BT162" s="88"/>
      <x:c r="BU162" s="88"/>
      <x:c r="BV162" s="88"/>
      <x:c r="BW162" s="88"/>
      <x:c r="BX162" s="88"/>
      <x:c r="BY162" s="88"/>
      <x:c r="BZ162" s="88"/>
      <x:c r="CA162" s="88"/>
      <x:c r="CB162" s="88"/>
      <x:c r="CC162" s="88"/>
      <x:c r="CD162" s="88"/>
      <x:c r="CE162" s="88"/>
      <x:c r="CF162" s="88"/>
      <x:c r="CG162" s="88"/>
      <x:c r="CH162" s="88"/>
      <x:c r="CI162" s="88"/>
      <x:c r="CJ162" s="88"/>
      <x:c r="CK162" s="88"/>
      <x:c r="CL162" s="88"/>
      <x:c r="CM162" s="88"/>
      <x:c r="CN162" s="88"/>
      <x:c r="CO162" s="88"/>
      <x:c r="CP162" s="88"/>
      <x:c r="CQ162" s="88"/>
      <x:c r="CR162" s="88"/>
      <x:c r="CS162" s="88"/>
      <x:c r="CT162" s="88"/>
      <x:c r="CU162" s="88"/>
      <x:c r="CV162" s="88"/>
      <x:c r="CW162" s="88"/>
      <x:c r="CX162" s="88"/>
      <x:c r="CY162" s="88"/>
      <x:c r="CZ162" s="88"/>
      <x:c r="DA162" s="88"/>
      <x:c r="DB162" s="88"/>
      <x:c r="DC162" s="88"/>
      <x:c r="DD162" s="88"/>
      <x:c r="DE162" s="88"/>
      <x:c r="DF162" s="88"/>
      <x:c r="DG162" s="88"/>
      <x:c r="DH162" s="88"/>
      <x:c r="DI162" s="88"/>
      <x:c r="DJ162" s="88"/>
      <x:c r="DK162" s="88"/>
      <x:c r="DL162" s="88"/>
      <x:c r="DM162" s="88"/>
      <x:c r="DN162" s="88"/>
      <x:c r="DO162" s="88"/>
      <x:c r="DP162" s="88"/>
      <x:c r="DQ162" s="88"/>
      <x:c r="DR162" s="88"/>
      <x:c r="DS162" s="88"/>
      <x:c r="DT162" s="88"/>
      <x:c r="DU162" s="88"/>
      <x:c r="DV162" s="88"/>
      <x:c r="DW162" s="88"/>
      <x:c r="DX162" s="88"/>
      <x:c r="DY162" s="88"/>
      <x:c r="DZ162" s="88"/>
      <x:c r="EA162" s="88"/>
      <x:c r="EB162" s="88"/>
      <x:c r="EC162" s="88"/>
      <x:c r="ED162" s="88"/>
      <x:c r="EE162" s="88"/>
      <x:c r="EF162" s="88"/>
      <x:c r="EG162" s="88"/>
      <x:c r="EH162" s="88"/>
      <x:c r="EI162" s="88"/>
      <x:c r="EJ162" s="88"/>
      <x:c r="EK162" s="88"/>
      <x:c r="EL162" s="88"/>
      <x:c r="EM162" s="88"/>
      <x:c r="EN162" s="88"/>
      <x:c r="EO162" s="88"/>
      <x:c r="EP162" s="88"/>
      <x:c r="EQ162" s="88"/>
      <x:c r="ER162" s="88"/>
      <x:c r="ES162" s="88"/>
      <x:c r="ET162" s="88"/>
      <x:c r="EU162" s="88"/>
      <x:c r="EV162" s="88"/>
      <x:c r="EW162" s="88"/>
      <x:c r="EX162" s="88"/>
      <x:c r="EY162" s="88"/>
      <x:c r="EZ162" s="88"/>
      <x:c r="FA162" s="88"/>
      <x:c r="FB162" s="88"/>
      <x:c r="FC162" s="88"/>
      <x:c r="FD162" s="88"/>
      <x:c r="FE162" s="88"/>
      <x:c r="FF162" s="88"/>
      <x:c r="FG162" s="88"/>
      <x:c r="FH162" s="88"/>
      <x:c r="FI162" s="88"/>
      <x:c r="FJ162" s="88"/>
      <x:c r="FK162" s="88"/>
      <x:c r="FL162" s="88"/>
      <x:c r="FM162" s="88"/>
      <x:c r="FN162" s="88"/>
      <x:c r="FO162" s="88"/>
      <x:c r="FP162" s="88"/>
      <x:c r="FQ162" s="88"/>
      <x:c r="FR162" s="88"/>
      <x:c r="FS162" s="88"/>
      <x:c r="FT162" s="88"/>
      <x:c r="FU162" s="88"/>
      <x:c r="FV162" s="88"/>
      <x:c r="FW162" s="88"/>
      <x:c r="FX162" s="88"/>
      <x:c r="FY162" s="88"/>
      <x:c r="FZ162" s="88"/>
      <x:c r="GA162" s="88"/>
      <x:c r="GB162" s="88"/>
      <x:c r="GC162" s="88"/>
      <x:c r="GD162" s="88"/>
      <x:c r="GE162" s="88"/>
      <x:c r="GF162" s="88"/>
      <x:c r="GG162" s="88"/>
      <x:c r="GH162" s="88"/>
      <x:c r="GI162" s="88"/>
      <x:c r="GJ162" s="88"/>
      <x:c r="GK162" s="88"/>
      <x:c r="GL162" s="88"/>
      <x:c r="GM162" s="88"/>
      <x:c r="GN162" s="88"/>
      <x:c r="GO162" s="88"/>
      <x:c r="GP162" s="88"/>
      <x:c r="GQ162" s="88"/>
      <x:c r="GR162" s="88"/>
      <x:c r="GS162" s="88"/>
      <x:c r="GT162" s="88"/>
      <x:c r="GU162" s="88"/>
      <x:c r="GV162" s="88"/>
      <x:c r="GW162" s="88"/>
      <x:c r="GX162" s="88"/>
      <x:c r="GY162" s="88"/>
      <x:c r="GZ162" s="88"/>
      <x:c r="HA162" s="88"/>
      <x:c r="HB162" s="88"/>
      <x:c r="HC162" s="88"/>
      <x:c r="HD162" s="88"/>
      <x:c r="HE162" s="88"/>
      <x:c r="HF162" s="88"/>
      <x:c r="HG162" s="88"/>
      <x:c r="HH162" s="88"/>
      <x:c r="HI162" s="88"/>
      <x:c r="HJ162" s="88"/>
      <x:c r="HK162" s="88"/>
      <x:c r="HL162" s="88"/>
      <x:c r="HM162" s="88"/>
      <x:c r="HN162" s="88"/>
      <x:c r="HO162" s="88"/>
      <x:c r="HP162" s="88"/>
      <x:c r="HQ162" s="88"/>
      <x:c r="HR162" s="88"/>
      <x:c r="HS162" s="88"/>
      <x:c r="HT162" s="88"/>
      <x:c r="HU162" s="88"/>
      <x:c r="HV162" s="88"/>
      <x:c r="HW162" s="88"/>
      <x:c r="HX162" s="88"/>
      <x:c r="HY162" s="88"/>
      <x:c r="HZ162" s="88"/>
      <x:c r="IA162" s="88"/>
      <x:c r="IB162" s="88"/>
      <x:c r="IC162" s="88"/>
      <x:c r="ID162" s="88"/>
      <x:c r="IE162" s="88"/>
      <x:c r="IF162" s="88"/>
      <x:c r="IG162" s="88"/>
      <x:c r="IH162" s="88"/>
      <x:c r="II162" s="88"/>
      <x:c r="IJ162" s="88"/>
      <x:c r="IK162" s="88"/>
      <x:c r="IL162" s="88"/>
      <x:c r="IM162" s="88"/>
      <x:c r="IN162" s="88"/>
      <x:c r="IO162" s="88"/>
      <x:c r="IP162" s="88"/>
      <x:c r="IQ162" s="88"/>
      <x:c r="IR162" s="88"/>
      <x:c r="IS162" s="88"/>
      <x:c r="IT162" s="88"/>
    </x:row>
    <x:row r="163" spans="1:254" s="75" customFormat="1" ht="60" customHeight="1">
      <x:c r="A163" s="68"/>
      <x:c r="B163" s="71" t="s">
        <x:v>6177</x:v>
      </x:c>
      <x:c r="C163" s="72" t="s">
        <x:v>1785</x:v>
      </x:c>
      <x:c r="D163" s="5">
        <x:f>IF(SUM(K163:M163)=SUM(N163:O163),SUM(K163:M163),"오답")</x:f>
        <x:v>104577</x:v>
      </x:c>
      <x:c r="E163" s="68" t="s">
        <x:v>3681</x:v>
      </x:c>
      <x:c r="F163" s="68" t="s">
        <x:v>2090</x:v>
      </x:c>
      <x:c r="G163" s="68"/>
      <x:c r="H163" s="68"/>
      <x:c r="I163" s="68"/>
      <x:c r="J163" s="68"/>
      <x:c r="K163" s="139">
        <x:v>104577</x:v>
      </x:c>
      <x:c r="L163" s="73"/>
      <x:c r="M163" s="73"/>
      <x:c r="N163" s="73"/>
      <x:c r="O163" s="139">
        <x:v>104577</x:v>
      </x:c>
      <x:c r="P163" s="73"/>
      <x:c r="Q163" s="73"/>
      <x:c r="R163" s="73"/>
      <x:c r="S163" s="73"/>
      <x:c r="T163" s="72" t="s">
        <x:v>5203</x:v>
      </x:c>
      <x:c r="U163" s="68" t="s">
        <x:v>36</x:v>
      </x:c>
      <x:c r="V163" s="54"/>
      <x:c r="W163" s="54"/>
      <x:c r="X163" s="54"/>
      <x:c r="Y163" s="54"/>
      <x:c r="Z163" s="54"/>
      <x:c r="AA163" s="54"/>
      <x:c r="AB163" s="54"/>
      <x:c r="AC163" s="54"/>
      <x:c r="AD163" s="54"/>
      <x:c r="AE163" s="54"/>
      <x:c r="AF163" s="54"/>
      <x:c r="AG163" s="54"/>
      <x:c r="AH163" s="54"/>
      <x:c r="AI163" s="54"/>
      <x:c r="AJ163" s="54"/>
      <x:c r="AK163" s="54"/>
      <x:c r="AL163" s="54"/>
      <x:c r="AM163" s="54"/>
      <x:c r="AN163" s="54"/>
      <x:c r="AO163" s="54"/>
      <x:c r="AP163" s="54"/>
      <x:c r="AQ163" s="54"/>
      <x:c r="AR163" s="54"/>
      <x:c r="AS163" s="54"/>
      <x:c r="AT163" s="54"/>
      <x:c r="AU163" s="54"/>
      <x:c r="AV163" s="54"/>
      <x:c r="AW163" s="54"/>
      <x:c r="AX163" s="54"/>
      <x:c r="AY163" s="54"/>
      <x:c r="AZ163" s="54"/>
      <x:c r="BA163" s="54"/>
      <x:c r="BB163" s="54"/>
      <x:c r="BC163" s="54"/>
      <x:c r="BD163" s="54"/>
      <x:c r="BE163" s="54"/>
      <x:c r="BF163" s="54"/>
      <x:c r="BG163" s="54"/>
      <x:c r="BH163" s="54"/>
      <x:c r="BI163" s="54"/>
      <x:c r="BJ163" s="54"/>
      <x:c r="BK163" s="54"/>
      <x:c r="BL163" s="54"/>
      <x:c r="BM163" s="54"/>
      <x:c r="BN163" s="54"/>
      <x:c r="BO163" s="54"/>
      <x:c r="BP163" s="54"/>
      <x:c r="BQ163" s="54"/>
      <x:c r="BR163" s="54"/>
      <x:c r="BS163" s="54"/>
      <x:c r="BT163" s="54"/>
      <x:c r="BU163" s="54"/>
      <x:c r="BV163" s="54"/>
      <x:c r="BW163" s="54"/>
      <x:c r="BX163" s="54"/>
      <x:c r="BY163" s="54"/>
      <x:c r="BZ163" s="54"/>
      <x:c r="CA163" s="54"/>
      <x:c r="CB163" s="54"/>
      <x:c r="CC163" s="54"/>
      <x:c r="CD163" s="54"/>
      <x:c r="CE163" s="54"/>
      <x:c r="CF163" s="54"/>
      <x:c r="CG163" s="54"/>
      <x:c r="CH163" s="54"/>
      <x:c r="CI163" s="54"/>
      <x:c r="CJ163" s="54"/>
      <x:c r="CK163" s="54"/>
      <x:c r="CL163" s="54"/>
      <x:c r="CM163" s="54"/>
      <x:c r="CN163" s="54"/>
      <x:c r="CO163" s="54"/>
      <x:c r="CP163" s="54"/>
      <x:c r="CQ163" s="54"/>
      <x:c r="CR163" s="54"/>
      <x:c r="CS163" s="54"/>
      <x:c r="CT163" s="54"/>
      <x:c r="CU163" s="54"/>
      <x:c r="CV163" s="54"/>
      <x:c r="CW163" s="54"/>
      <x:c r="CX163" s="54"/>
      <x:c r="CY163" s="54"/>
      <x:c r="CZ163" s="54"/>
      <x:c r="DA163" s="54"/>
      <x:c r="DB163" s="54"/>
      <x:c r="DC163" s="54"/>
      <x:c r="DD163" s="54"/>
      <x:c r="DE163" s="54"/>
      <x:c r="DF163" s="54"/>
      <x:c r="DG163" s="54"/>
      <x:c r="DH163" s="54"/>
      <x:c r="DI163" s="54"/>
      <x:c r="DJ163" s="54"/>
      <x:c r="DK163" s="54"/>
      <x:c r="DL163" s="54"/>
      <x:c r="DM163" s="54"/>
      <x:c r="DN163" s="54"/>
      <x:c r="DO163" s="54"/>
      <x:c r="DP163" s="54"/>
      <x:c r="DQ163" s="54"/>
      <x:c r="DR163" s="54"/>
      <x:c r="DS163" s="54"/>
      <x:c r="DT163" s="54"/>
      <x:c r="DU163" s="54"/>
      <x:c r="DV163" s="54"/>
      <x:c r="DW163" s="54"/>
      <x:c r="DX163" s="54"/>
      <x:c r="DY163" s="54"/>
      <x:c r="DZ163" s="54"/>
      <x:c r="EA163" s="54"/>
      <x:c r="EB163" s="54"/>
      <x:c r="EC163" s="54"/>
      <x:c r="ED163" s="54"/>
      <x:c r="EE163" s="54"/>
      <x:c r="EF163" s="54"/>
      <x:c r="EG163" s="54"/>
      <x:c r="EH163" s="54"/>
      <x:c r="EI163" s="54"/>
      <x:c r="EJ163" s="54"/>
      <x:c r="EK163" s="54"/>
      <x:c r="EL163" s="54"/>
      <x:c r="EM163" s="54"/>
      <x:c r="EN163" s="54"/>
      <x:c r="EO163" s="54"/>
      <x:c r="EP163" s="54"/>
      <x:c r="EQ163" s="54"/>
      <x:c r="ER163" s="54"/>
      <x:c r="ES163" s="54"/>
      <x:c r="ET163" s="54"/>
      <x:c r="EU163" s="54"/>
      <x:c r="EV163" s="54"/>
      <x:c r="EW163" s="54"/>
      <x:c r="EX163" s="54"/>
      <x:c r="EY163" s="54"/>
      <x:c r="EZ163" s="54"/>
      <x:c r="FA163" s="54"/>
      <x:c r="FB163" s="54"/>
      <x:c r="FC163" s="54"/>
      <x:c r="FD163" s="54"/>
      <x:c r="FE163" s="54"/>
      <x:c r="FF163" s="54"/>
      <x:c r="FG163" s="54"/>
      <x:c r="FH163" s="54"/>
      <x:c r="FI163" s="54"/>
      <x:c r="FJ163" s="54"/>
      <x:c r="FK163" s="54"/>
      <x:c r="FL163" s="54"/>
      <x:c r="FM163" s="54"/>
      <x:c r="FN163" s="54"/>
      <x:c r="FO163" s="54"/>
      <x:c r="FP163" s="54"/>
      <x:c r="FQ163" s="54"/>
      <x:c r="FR163" s="54"/>
      <x:c r="FS163" s="54"/>
      <x:c r="FT163" s="54"/>
      <x:c r="FU163" s="54"/>
      <x:c r="FV163" s="54"/>
      <x:c r="FW163" s="54"/>
      <x:c r="FX163" s="54"/>
      <x:c r="FY163" s="54"/>
      <x:c r="FZ163" s="54"/>
      <x:c r="GA163" s="54"/>
      <x:c r="GB163" s="54"/>
      <x:c r="GC163" s="54"/>
      <x:c r="GD163" s="54"/>
      <x:c r="GE163" s="54"/>
      <x:c r="GF163" s="54"/>
      <x:c r="GG163" s="54"/>
      <x:c r="GH163" s="54"/>
      <x:c r="GI163" s="54"/>
      <x:c r="GJ163" s="54"/>
      <x:c r="GK163" s="54"/>
      <x:c r="GL163" s="54"/>
      <x:c r="GM163" s="54"/>
      <x:c r="GN163" s="54"/>
      <x:c r="GO163" s="54"/>
      <x:c r="GP163" s="54"/>
      <x:c r="GQ163" s="54"/>
      <x:c r="GR163" s="54"/>
      <x:c r="GS163" s="54"/>
      <x:c r="GT163" s="54"/>
      <x:c r="GU163" s="54"/>
      <x:c r="GV163" s="54"/>
      <x:c r="GW163" s="54"/>
      <x:c r="GX163" s="54"/>
      <x:c r="GY163" s="54"/>
      <x:c r="GZ163" s="54"/>
      <x:c r="HA163" s="54"/>
      <x:c r="HB163" s="54"/>
      <x:c r="HC163" s="54"/>
      <x:c r="HD163" s="54"/>
      <x:c r="HE163" s="54"/>
      <x:c r="HF163" s="54"/>
      <x:c r="HG163" s="54"/>
      <x:c r="HH163" s="54"/>
      <x:c r="HI163" s="54"/>
      <x:c r="HJ163" s="54"/>
      <x:c r="HK163" s="54"/>
      <x:c r="HL163" s="54"/>
      <x:c r="HM163" s="54"/>
      <x:c r="HN163" s="54"/>
      <x:c r="HO163" s="54"/>
      <x:c r="HP163" s="54"/>
      <x:c r="HQ163" s="54"/>
      <x:c r="HR163" s="54"/>
      <x:c r="HS163" s="54"/>
      <x:c r="HT163" s="54"/>
      <x:c r="HU163" s="54"/>
      <x:c r="HV163" s="54"/>
      <x:c r="HW163" s="54"/>
      <x:c r="HX163" s="54"/>
      <x:c r="HY163" s="54"/>
      <x:c r="HZ163" s="54"/>
      <x:c r="IA163" s="54"/>
      <x:c r="IB163" s="54"/>
      <x:c r="IC163" s="54"/>
      <x:c r="ID163" s="54"/>
      <x:c r="IE163" s="54"/>
      <x:c r="IF163" s="54"/>
      <x:c r="IG163" s="54"/>
      <x:c r="IH163" s="54"/>
      <x:c r="II163" s="54"/>
      <x:c r="IJ163" s="54"/>
      <x:c r="IK163" s="54"/>
      <x:c r="IL163" s="54"/>
      <x:c r="IM163" s="54"/>
      <x:c r="IN163" s="54"/>
      <x:c r="IO163" s="54"/>
      <x:c r="IP163" s="54"/>
      <x:c r="IQ163" s="54"/>
      <x:c r="IR163" s="54"/>
      <x:c r="IS163" s="54"/>
      <x:c r="IT163" s="54"/>
    </x:row>
    <x:row r="164" ht="39.950000000000003" customHeight="1"/>
    <x:row r="165" spans="1:22" s="88" customFormat="1" ht="39.950000000000003" customHeight="1">
      <x:c r="A165" s="153" t="s">
        <x:v>6421</x:v>
      </x:c>
      <x:c r="B165" s="141"/>
      <x:c r="C165" s="142"/>
      <x:c r="D165" s="143"/>
      <x:c r="E165" s="144"/>
      <x:c r="F165" s="144"/>
      <x:c r="G165" s="144"/>
      <x:c r="H165" s="144"/>
      <x:c r="I165" s="144"/>
      <x:c r="J165" s="144"/>
      <x:c r="K165" s="144"/>
      <x:c r="L165" s="145"/>
      <x:c r="M165" s="145"/>
      <x:c r="N165" s="145"/>
      <x:c r="O165" s="145"/>
      <x:c r="P165" s="145"/>
      <x:c r="Q165" s="145"/>
      <x:c r="R165" s="145"/>
      <x:c r="S165" s="145"/>
      <x:c r="T165" s="142"/>
      <x:c r="U165" s="140"/>
      <x:c r="V165" s="89"/>
    </x:row>
    <x:row r="166" spans="1:22" s="88" customFormat="1" ht="39.950000000000003" customHeight="1">
      <x:c r="A166" s="1045" t="s">
        <x:v>19</x:v>
      </x:c>
      <x:c r="B166" s="1046" t="s">
        <x:v>6760</x:v>
      </x:c>
      <x:c r="C166" s="1044" t="s">
        <x:v>6699</x:v>
      </x:c>
      <x:c r="D166" s="1038" t="s">
        <x:v>6764</x:v>
      </x:c>
      <x:c r="E166" s="1047" t="s">
        <x:v>5151</x:v>
      </x:c>
      <x:c r="F166" s="1047" t="s">
        <x:v>7523</x:v>
      </x:c>
      <x:c r="G166" s="1048" t="s">
        <x:v>6767</x:v>
      </x:c>
      <x:c r="H166" s="1048" t="s">
        <x:v>6428</x:v>
      </x:c>
      <x:c r="I166" s="1048" t="s">
        <x:v>916</x:v>
      </x:c>
      <x:c r="J166" s="1044" t="s">
        <x:v>7511</x:v>
      </x:c>
      <x:c r="K166" s="1039" t="s">
        <x:v>6770</x:v>
      </x:c>
      <x:c r="L166" s="1041"/>
      <x:c r="M166" s="1040"/>
      <x:c r="N166" s="1038" t="s">
        <x:v>7469</x:v>
      </x:c>
      <x:c r="O166" s="1038"/>
      <x:c r="P166" s="1038"/>
      <x:c r="Q166" s="1038"/>
      <x:c r="R166" s="1038" t="s">
        <x:v>2724</x:v>
      </x:c>
      <x:c r="S166" s="1038"/>
      <x:c r="T166" s="1044" t="s">
        <x:v>651</x:v>
      </x:c>
      <x:c r="U166" s="1042" t="s">
        <x:v>1535</x:v>
      </x:c>
      <x:c r="V166" s="89"/>
    </x:row>
    <x:row r="167" spans="1:22" s="88" customFormat="1" ht="39.950000000000003" customHeight="1">
      <x:c r="A167" s="1045"/>
      <x:c r="B167" s="1046"/>
      <x:c r="C167" s="1044"/>
      <x:c r="D167" s="1038"/>
      <x:c r="E167" s="1047"/>
      <x:c r="F167" s="1047"/>
      <x:c r="G167" s="1049"/>
      <x:c r="H167" s="1049"/>
      <x:c r="I167" s="1049"/>
      <x:c r="J167" s="1044"/>
      <x:c r="K167" s="209" t="s">
        <x:v>33</x:v>
      </x:c>
      <x:c r="L167" s="42" t="s">
        <x:v>34</x:v>
      </x:c>
      <x:c r="M167" s="42" t="s">
        <x:v>74</x:v>
      </x:c>
      <x:c r="N167" s="42" t="s">
        <x:v>609</x:v>
      </x:c>
      <x:c r="O167" s="42" t="s">
        <x:v>629</x:v>
      </x:c>
      <x:c r="P167" s="42" t="s">
        <x:v>637</x:v>
      </x:c>
      <x:c r="Q167" s="42" t="s">
        <x:v>685</x:v>
      </x:c>
      <x:c r="R167" s="42" t="s">
        <x:v>607</x:v>
      </x:c>
      <x:c r="S167" s="42" t="s">
        <x:v>78</x:v>
      </x:c>
      <x:c r="T167" s="1044"/>
      <x:c r="U167" s="1043"/>
      <x:c r="V167" s="89"/>
    </x:row>
    <x:row r="168" spans="1:21" s="88" customFormat="1" ht="39.950000000000003" customHeight="1">
      <x:c r="A168" s="206" t="s">
        <x:v>39</x:v>
      </x:c>
      <x:c r="B168" s="146"/>
      <x:c r="C168" s="205"/>
      <x:c r="D168" s="147"/>
      <x:c r="E168" s="148"/>
      <x:c r="F168" s="148"/>
      <x:c r="G168" s="147"/>
      <x:c r="H168" s="147"/>
      <x:c r="I168" s="147"/>
      <x:c r="J168" s="147"/>
      <x:c r="K168" s="147"/>
      <x:c r="L168" s="147"/>
      <x:c r="M168" s="147"/>
      <x:c r="N168" s="147"/>
      <x:c r="O168" s="147"/>
      <x:c r="P168" s="147"/>
      <x:c r="Q168" s="147"/>
      <x:c r="R168" s="147"/>
      <x:c r="S168" s="147"/>
      <x:c r="T168" s="205"/>
      <x:c r="U168" s="138"/>
    </x:row>
    <x:row r="169" spans="1:21" s="54" customFormat="1" ht="60" customHeight="1">
      <x:c r="A169" s="74"/>
      <x:c r="B169" s="23" t="s">
        <x:v>1509</x:v>
      </x:c>
      <x:c r="C169" s="12" t="s">
        <x:v>7290</x:v>
      </x:c>
      <x:c r="D169" s="25">
        <x:f>IF(SUM(K169:M169)=SUM(N169:O169),SUM(K169:M169),"오답")</x:f>
        <x:v>19162</x:v>
      </x:c>
      <x:c r="E169" s="16" t="s">
        <x:v>3212</x:v>
      </x:c>
      <x:c r="F169" s="16" t="s">
        <x:v>3229</x:v>
      </x:c>
      <x:c r="G169" s="68"/>
      <x:c r="H169" s="68"/>
      <x:c r="I169" s="68"/>
      <x:c r="J169" s="68"/>
      <x:c r="K169" s="68"/>
      <x:c r="L169" s="25">
        <x:v>19162</x:v>
      </x:c>
      <x:c r="M169" s="76"/>
      <x:c r="N169" s="25">
        <x:v>19162</x:v>
      </x:c>
      <x:c r="O169" s="76"/>
      <x:c r="P169" s="76"/>
      <x:c r="Q169" s="76"/>
      <x:c r="R169" s="76"/>
      <x:c r="S169" s="76"/>
      <x:c r="T169" s="72"/>
      <x:c r="U169" s="72"/>
    </x:row>
    <x:row r="170" spans="1:21" s="54" customFormat="1" ht="60" customHeight="1">
      <x:c r="A170" s="74"/>
      <x:c r="B170" s="23" t="s">
        <x:v>2549</x:v>
      </x:c>
      <x:c r="C170" s="12" t="s">
        <x:v>6445</x:v>
      </x:c>
      <x:c r="D170" s="25">
        <x:f t="shared" ref="D170:D173" si="10">IF(SUM(K170:M170)=SUM(N170:O170),SUM(K170:M170),"오답")</x:f>
        <x:v>10200</x:v>
      </x:c>
      <x:c r="E170" s="16" t="s">
        <x:v>3225</x:v>
      </x:c>
      <x:c r="F170" s="16" t="s">
        <x:v>3225</x:v>
      </x:c>
      <x:c r="G170" s="68"/>
      <x:c r="H170" s="68"/>
      <x:c r="I170" s="68"/>
      <x:c r="J170" s="68"/>
      <x:c r="K170" s="68"/>
      <x:c r="L170" s="76"/>
      <x:c r="M170" s="25">
        <x:v>10200</x:v>
      </x:c>
      <x:c r="N170" s="76"/>
      <x:c r="O170" s="25">
        <x:v>10200</x:v>
      </x:c>
      <x:c r="P170" s="76"/>
      <x:c r="Q170" s="76"/>
      <x:c r="R170" s="76"/>
      <x:c r="S170" s="76"/>
      <x:c r="T170" s="72"/>
      <x:c r="U170" s="72"/>
    </x:row>
    <x:row r="171" spans="1:21" s="54" customFormat="1" ht="60" customHeight="1">
      <x:c r="A171" s="74"/>
      <x:c r="B171" s="23" t="s">
        <x:v>2526</x:v>
      </x:c>
      <x:c r="C171" s="12" t="s">
        <x:v>7303</x:v>
      </x:c>
      <x:c r="D171" s="25">
        <x:f t="shared" si="10"/>
        <x:v>33694</x:v>
      </x:c>
      <x:c r="E171" s="16" t="s">
        <x:v>122</x:v>
      </x:c>
      <x:c r="F171" s="16" t="s">
        <x:v>7343</x:v>
      </x:c>
      <x:c r="G171" s="68"/>
      <x:c r="H171" s="68"/>
      <x:c r="I171" s="68"/>
      <x:c r="J171" s="68"/>
      <x:c r="K171" s="68"/>
      <x:c r="L171" s="25">
        <x:v>33694</x:v>
      </x:c>
      <x:c r="M171" s="76"/>
      <x:c r="N171" s="25">
        <x:v>33694</x:v>
      </x:c>
      <x:c r="O171" s="76"/>
      <x:c r="P171" s="76"/>
      <x:c r="Q171" s="76"/>
      <x:c r="R171" s="76"/>
      <x:c r="S171" s="76"/>
      <x:c r="T171" s="72"/>
      <x:c r="U171" s="72"/>
    </x:row>
    <x:row r="172" spans="1:21" s="54" customFormat="1" ht="60" customHeight="1">
      <x:c r="A172" s="74"/>
      <x:c r="B172" s="23" t="s">
        <x:v>2510</x:v>
      </x:c>
      <x:c r="C172" s="12" t="s">
        <x:v>7419</x:v>
      </x:c>
      <x:c r="D172" s="25">
        <x:f t="shared" si="10"/>
        <x:v>9106</x:v>
      </x:c>
      <x:c r="E172" s="16" t="s">
        <x:v>1046</x:v>
      </x:c>
      <x:c r="F172" s="16" t="s">
        <x:v>7546</x:v>
      </x:c>
      <x:c r="G172" s="68"/>
      <x:c r="H172" s="68"/>
      <x:c r="I172" s="68"/>
      <x:c r="J172" s="68"/>
      <x:c r="K172" s="68"/>
      <x:c r="L172" s="25">
        <x:v>9106</x:v>
      </x:c>
      <x:c r="M172" s="76"/>
      <x:c r="N172" s="25">
        <x:v>9106</x:v>
      </x:c>
      <x:c r="O172" s="76"/>
      <x:c r="P172" s="76"/>
      <x:c r="Q172" s="76"/>
      <x:c r="R172" s="76"/>
      <x:c r="S172" s="76"/>
      <x:c r="T172" s="72"/>
      <x:c r="U172" s="72"/>
    </x:row>
    <x:row r="173" spans="1:21" s="54" customFormat="1" ht="60" customHeight="1">
      <x:c r="A173" s="74"/>
      <x:c r="B173" s="23" t="s">
        <x:v>2556</x:v>
      </x:c>
      <x:c r="C173" s="12" t="s">
        <x:v>3498</x:v>
      </x:c>
      <x:c r="D173" s="25">
        <x:f t="shared" si="10"/>
        <x:v>22497</x:v>
      </x:c>
      <x:c r="E173" s="16" t="s">
        <x:v>7380</x:v>
      </x:c>
      <x:c r="F173" s="16" t="s">
        <x:v>4331</x:v>
      </x:c>
      <x:c r="G173" s="68"/>
      <x:c r="H173" s="68"/>
      <x:c r="I173" s="68"/>
      <x:c r="J173" s="68"/>
      <x:c r="K173" s="68"/>
      <x:c r="L173" s="25">
        <x:v>22497</x:v>
      </x:c>
      <x:c r="M173" s="76"/>
      <x:c r="N173" s="25">
        <x:v>22497</x:v>
      </x:c>
      <x:c r="O173" s="76"/>
      <x:c r="P173" s="76"/>
      <x:c r="Q173" s="76"/>
      <x:c r="R173" s="76"/>
      <x:c r="S173" s="76"/>
      <x:c r="T173" s="72"/>
      <x:c r="U173" s="72"/>
    </x:row>
    <x:row r="174" spans="1:254" s="90" customFormat="1" ht="39.950000000000003" customHeight="1">
      <x:c r="A174" s="206" t="s">
        <x:v>38</x:v>
      </x:c>
      <x:c r="B174" s="204"/>
      <x:c r="C174" s="205"/>
      <x:c r="D174" s="147"/>
      <x:c r="E174" s="148"/>
      <x:c r="F174" s="148"/>
      <x:c r="G174" s="147"/>
      <x:c r="H174" s="147"/>
      <x:c r="I174" s="147"/>
      <x:c r="J174" s="147"/>
      <x:c r="K174" s="147"/>
      <x:c r="L174" s="147"/>
      <x:c r="M174" s="147"/>
      <x:c r="N174" s="147"/>
      <x:c r="O174" s="147"/>
      <x:c r="P174" s="147"/>
      <x:c r="Q174" s="147"/>
      <x:c r="R174" s="147"/>
      <x:c r="S174" s="147"/>
      <x:c r="T174" s="205"/>
      <x:c r="U174" s="138"/>
      <x:c r="V174" s="88"/>
      <x:c r="W174" s="88"/>
      <x:c r="X174" s="88"/>
      <x:c r="Y174" s="88"/>
      <x:c r="Z174" s="88"/>
      <x:c r="AA174" s="88"/>
      <x:c r="AB174" s="88"/>
      <x:c r="AC174" s="88"/>
      <x:c r="AD174" s="88"/>
      <x:c r="AE174" s="88"/>
      <x:c r="AF174" s="88"/>
      <x:c r="AG174" s="88"/>
      <x:c r="AH174" s="88"/>
      <x:c r="AI174" s="88"/>
      <x:c r="AJ174" s="88"/>
      <x:c r="AK174" s="88"/>
      <x:c r="AL174" s="88"/>
      <x:c r="AM174" s="88"/>
      <x:c r="AN174" s="88"/>
      <x:c r="AO174" s="88"/>
      <x:c r="AP174" s="88"/>
      <x:c r="AQ174" s="88"/>
      <x:c r="AR174" s="88"/>
      <x:c r="AS174" s="88"/>
      <x:c r="AT174" s="88"/>
      <x:c r="AU174" s="88"/>
      <x:c r="AV174" s="88"/>
      <x:c r="AW174" s="88"/>
      <x:c r="AX174" s="88"/>
      <x:c r="AY174" s="88"/>
      <x:c r="AZ174" s="88"/>
      <x:c r="BA174" s="88"/>
      <x:c r="BB174" s="88"/>
      <x:c r="BC174" s="88"/>
      <x:c r="BD174" s="88"/>
      <x:c r="BE174" s="88"/>
      <x:c r="BF174" s="88"/>
      <x:c r="BG174" s="88"/>
      <x:c r="BH174" s="88"/>
      <x:c r="BI174" s="88"/>
      <x:c r="BJ174" s="88"/>
      <x:c r="BK174" s="88"/>
      <x:c r="BL174" s="88"/>
      <x:c r="BM174" s="88"/>
      <x:c r="BN174" s="88"/>
      <x:c r="BO174" s="88"/>
      <x:c r="BP174" s="88"/>
      <x:c r="BQ174" s="88"/>
      <x:c r="BR174" s="88"/>
      <x:c r="BS174" s="88"/>
      <x:c r="BT174" s="88"/>
      <x:c r="BU174" s="88"/>
      <x:c r="BV174" s="88"/>
      <x:c r="BW174" s="88"/>
      <x:c r="BX174" s="88"/>
      <x:c r="BY174" s="88"/>
      <x:c r="BZ174" s="88"/>
      <x:c r="CA174" s="88"/>
      <x:c r="CB174" s="88"/>
      <x:c r="CC174" s="88"/>
      <x:c r="CD174" s="88"/>
      <x:c r="CE174" s="88"/>
      <x:c r="CF174" s="88"/>
      <x:c r="CG174" s="88"/>
      <x:c r="CH174" s="88"/>
      <x:c r="CI174" s="88"/>
      <x:c r="CJ174" s="88"/>
      <x:c r="CK174" s="88"/>
      <x:c r="CL174" s="88"/>
      <x:c r="CM174" s="88"/>
      <x:c r="CN174" s="88"/>
      <x:c r="CO174" s="88"/>
      <x:c r="CP174" s="88"/>
      <x:c r="CQ174" s="88"/>
      <x:c r="CR174" s="88"/>
      <x:c r="CS174" s="88"/>
      <x:c r="CT174" s="88"/>
      <x:c r="CU174" s="88"/>
      <x:c r="CV174" s="88"/>
      <x:c r="CW174" s="88"/>
      <x:c r="CX174" s="88"/>
      <x:c r="CY174" s="88"/>
      <x:c r="CZ174" s="88"/>
      <x:c r="DA174" s="88"/>
      <x:c r="DB174" s="88"/>
      <x:c r="DC174" s="88"/>
      <x:c r="DD174" s="88"/>
      <x:c r="DE174" s="88"/>
      <x:c r="DF174" s="88"/>
      <x:c r="DG174" s="88"/>
      <x:c r="DH174" s="88"/>
      <x:c r="DI174" s="88"/>
      <x:c r="DJ174" s="88"/>
      <x:c r="DK174" s="88"/>
      <x:c r="DL174" s="88"/>
      <x:c r="DM174" s="88"/>
      <x:c r="DN174" s="88"/>
      <x:c r="DO174" s="88"/>
      <x:c r="DP174" s="88"/>
      <x:c r="DQ174" s="88"/>
      <x:c r="DR174" s="88"/>
      <x:c r="DS174" s="88"/>
      <x:c r="DT174" s="88"/>
      <x:c r="DU174" s="88"/>
      <x:c r="DV174" s="88"/>
      <x:c r="DW174" s="88"/>
      <x:c r="DX174" s="88"/>
      <x:c r="DY174" s="88"/>
      <x:c r="DZ174" s="88"/>
      <x:c r="EA174" s="88"/>
      <x:c r="EB174" s="88"/>
      <x:c r="EC174" s="88"/>
      <x:c r="ED174" s="88"/>
      <x:c r="EE174" s="88"/>
      <x:c r="EF174" s="88"/>
      <x:c r="EG174" s="88"/>
      <x:c r="EH174" s="88"/>
      <x:c r="EI174" s="88"/>
      <x:c r="EJ174" s="88"/>
      <x:c r="EK174" s="88"/>
      <x:c r="EL174" s="88"/>
      <x:c r="EM174" s="88"/>
      <x:c r="EN174" s="88"/>
      <x:c r="EO174" s="88"/>
      <x:c r="EP174" s="88"/>
      <x:c r="EQ174" s="88"/>
      <x:c r="ER174" s="88"/>
      <x:c r="ES174" s="88"/>
      <x:c r="ET174" s="88"/>
      <x:c r="EU174" s="88"/>
      <x:c r="EV174" s="88"/>
      <x:c r="EW174" s="88"/>
      <x:c r="EX174" s="88"/>
      <x:c r="EY174" s="88"/>
      <x:c r="EZ174" s="88"/>
      <x:c r="FA174" s="88"/>
      <x:c r="FB174" s="88"/>
      <x:c r="FC174" s="88"/>
      <x:c r="FD174" s="88"/>
      <x:c r="FE174" s="88"/>
      <x:c r="FF174" s="88"/>
      <x:c r="FG174" s="88"/>
      <x:c r="FH174" s="88"/>
      <x:c r="FI174" s="88"/>
      <x:c r="FJ174" s="88"/>
      <x:c r="FK174" s="88"/>
      <x:c r="FL174" s="88"/>
      <x:c r="FM174" s="88"/>
      <x:c r="FN174" s="88"/>
      <x:c r="FO174" s="88"/>
      <x:c r="FP174" s="88"/>
      <x:c r="FQ174" s="88"/>
      <x:c r="FR174" s="88"/>
      <x:c r="FS174" s="88"/>
      <x:c r="FT174" s="88"/>
      <x:c r="FU174" s="88"/>
      <x:c r="FV174" s="88"/>
      <x:c r="FW174" s="88"/>
      <x:c r="FX174" s="88"/>
      <x:c r="FY174" s="88"/>
      <x:c r="FZ174" s="88"/>
      <x:c r="GA174" s="88"/>
      <x:c r="GB174" s="88"/>
      <x:c r="GC174" s="88"/>
      <x:c r="GD174" s="88"/>
      <x:c r="GE174" s="88"/>
      <x:c r="GF174" s="88"/>
      <x:c r="GG174" s="88"/>
      <x:c r="GH174" s="88"/>
      <x:c r="GI174" s="88"/>
      <x:c r="GJ174" s="88"/>
      <x:c r="GK174" s="88"/>
      <x:c r="GL174" s="88"/>
      <x:c r="GM174" s="88"/>
      <x:c r="GN174" s="88"/>
      <x:c r="GO174" s="88"/>
      <x:c r="GP174" s="88"/>
      <x:c r="GQ174" s="88"/>
      <x:c r="GR174" s="88"/>
      <x:c r="GS174" s="88"/>
      <x:c r="GT174" s="88"/>
      <x:c r="GU174" s="88"/>
      <x:c r="GV174" s="88"/>
      <x:c r="GW174" s="88"/>
      <x:c r="GX174" s="88"/>
      <x:c r="GY174" s="88"/>
      <x:c r="GZ174" s="88"/>
      <x:c r="HA174" s="88"/>
      <x:c r="HB174" s="88"/>
      <x:c r="HC174" s="88"/>
      <x:c r="HD174" s="88"/>
      <x:c r="HE174" s="88"/>
      <x:c r="HF174" s="88"/>
      <x:c r="HG174" s="88"/>
      <x:c r="HH174" s="88"/>
      <x:c r="HI174" s="88"/>
      <x:c r="HJ174" s="88"/>
      <x:c r="HK174" s="88"/>
      <x:c r="HL174" s="88"/>
      <x:c r="HM174" s="88"/>
      <x:c r="HN174" s="88"/>
      <x:c r="HO174" s="88"/>
      <x:c r="HP174" s="88"/>
      <x:c r="HQ174" s="88"/>
      <x:c r="HR174" s="88"/>
      <x:c r="HS174" s="88"/>
      <x:c r="HT174" s="88"/>
      <x:c r="HU174" s="88"/>
      <x:c r="HV174" s="88"/>
      <x:c r="HW174" s="88"/>
      <x:c r="HX174" s="88"/>
      <x:c r="HY174" s="88"/>
      <x:c r="HZ174" s="88"/>
      <x:c r="IA174" s="88"/>
      <x:c r="IB174" s="88"/>
      <x:c r="IC174" s="88"/>
      <x:c r="ID174" s="88"/>
      <x:c r="IE174" s="88"/>
      <x:c r="IF174" s="88"/>
      <x:c r="IG174" s="88"/>
      <x:c r="IH174" s="88"/>
      <x:c r="II174" s="88"/>
      <x:c r="IJ174" s="88"/>
      <x:c r="IK174" s="88"/>
      <x:c r="IL174" s="88"/>
      <x:c r="IM174" s="88"/>
      <x:c r="IN174" s="88"/>
      <x:c r="IO174" s="88"/>
      <x:c r="IP174" s="88"/>
      <x:c r="IQ174" s="88"/>
      <x:c r="IR174" s="88"/>
      <x:c r="IS174" s="88"/>
      <x:c r="IT174" s="88"/>
    </x:row>
    <x:row r="175" spans="1:254" s="75" customFormat="1" ht="72.75" customHeight="1">
      <x:c r="A175" s="74"/>
      <x:c r="B175" s="71" t="s">
        <x:v>6220</x:v>
      </x:c>
      <x:c r="C175" s="72" t="s">
        <x:v>7502</x:v>
      </x:c>
      <x:c r="D175" s="5">
        <x:f>IF(SUM(K175:M175)=SUM(N175:O175),SUM(K175:M175),"오답")</x:f>
        <x:v>102686</x:v>
      </x:c>
      <x:c r="E175" s="68" t="s">
        <x:v>3681</x:v>
      </x:c>
      <x:c r="F175" s="68" t="s">
        <x:v>2090</x:v>
      </x:c>
      <x:c r="G175" s="68"/>
      <x:c r="H175" s="68"/>
      <x:c r="I175" s="68"/>
      <x:c r="J175" s="68"/>
      <x:c r="K175" s="139">
        <x:v>102686</x:v>
      </x:c>
      <x:c r="L175" s="76"/>
      <x:c r="M175" s="76"/>
      <x:c r="N175" s="76"/>
      <x:c r="O175" s="139">
        <x:v>102686</x:v>
      </x:c>
      <x:c r="P175" s="76"/>
      <x:c r="Q175" s="77"/>
      <x:c r="R175" s="76"/>
      <x:c r="S175" s="76"/>
      <x:c r="T175" s="72" t="s">
        <x:v>5172</x:v>
      </x:c>
      <x:c r="U175" s="74" t="s">
        <x:v>36</x:v>
      </x:c>
      <x:c r="V175" s="54"/>
      <x:c r="W175" s="54"/>
      <x:c r="X175" s="54"/>
      <x:c r="Y175" s="54"/>
      <x:c r="Z175" s="54"/>
      <x:c r="AA175" s="54"/>
      <x:c r="AB175" s="54"/>
      <x:c r="AC175" s="54"/>
      <x:c r="AD175" s="54"/>
      <x:c r="AE175" s="54"/>
      <x:c r="AF175" s="54"/>
      <x:c r="AG175" s="54"/>
      <x:c r="AH175" s="54"/>
      <x:c r="AI175" s="54"/>
      <x:c r="AJ175" s="54"/>
      <x:c r="AK175" s="54"/>
      <x:c r="AL175" s="54"/>
      <x:c r="AM175" s="54"/>
      <x:c r="AN175" s="54"/>
      <x:c r="AO175" s="54"/>
      <x:c r="AP175" s="54"/>
      <x:c r="AQ175" s="54"/>
      <x:c r="AR175" s="54"/>
      <x:c r="AS175" s="54"/>
      <x:c r="AT175" s="54"/>
      <x:c r="AU175" s="54"/>
      <x:c r="AV175" s="54"/>
      <x:c r="AW175" s="54"/>
      <x:c r="AX175" s="54"/>
      <x:c r="AY175" s="54"/>
      <x:c r="AZ175" s="54"/>
      <x:c r="BA175" s="54"/>
      <x:c r="BB175" s="54"/>
      <x:c r="BC175" s="54"/>
      <x:c r="BD175" s="54"/>
      <x:c r="BE175" s="54"/>
      <x:c r="BF175" s="54"/>
      <x:c r="BG175" s="54"/>
      <x:c r="BH175" s="54"/>
      <x:c r="BI175" s="54"/>
      <x:c r="BJ175" s="54"/>
      <x:c r="BK175" s="54"/>
      <x:c r="BL175" s="54"/>
      <x:c r="BM175" s="54"/>
      <x:c r="BN175" s="54"/>
      <x:c r="BO175" s="54"/>
      <x:c r="BP175" s="54"/>
      <x:c r="BQ175" s="54"/>
      <x:c r="BR175" s="54"/>
      <x:c r="BS175" s="54"/>
      <x:c r="BT175" s="54"/>
      <x:c r="BU175" s="54"/>
      <x:c r="BV175" s="54"/>
      <x:c r="BW175" s="54"/>
      <x:c r="BX175" s="54"/>
      <x:c r="BY175" s="54"/>
      <x:c r="BZ175" s="54"/>
      <x:c r="CA175" s="54"/>
      <x:c r="CB175" s="54"/>
      <x:c r="CC175" s="54"/>
      <x:c r="CD175" s="54"/>
      <x:c r="CE175" s="54"/>
      <x:c r="CF175" s="54"/>
      <x:c r="CG175" s="54"/>
      <x:c r="CH175" s="54"/>
      <x:c r="CI175" s="54"/>
      <x:c r="CJ175" s="54"/>
      <x:c r="CK175" s="54"/>
      <x:c r="CL175" s="54"/>
      <x:c r="CM175" s="54"/>
      <x:c r="CN175" s="54"/>
      <x:c r="CO175" s="54"/>
      <x:c r="CP175" s="54"/>
      <x:c r="CQ175" s="54"/>
      <x:c r="CR175" s="54"/>
      <x:c r="CS175" s="54"/>
      <x:c r="CT175" s="54"/>
      <x:c r="CU175" s="54"/>
      <x:c r="CV175" s="54"/>
      <x:c r="CW175" s="54"/>
      <x:c r="CX175" s="54"/>
      <x:c r="CY175" s="54"/>
      <x:c r="CZ175" s="54"/>
      <x:c r="DA175" s="54"/>
      <x:c r="DB175" s="54"/>
      <x:c r="DC175" s="54"/>
      <x:c r="DD175" s="54"/>
      <x:c r="DE175" s="54"/>
      <x:c r="DF175" s="54"/>
      <x:c r="DG175" s="54"/>
      <x:c r="DH175" s="54"/>
      <x:c r="DI175" s="54"/>
      <x:c r="DJ175" s="54"/>
      <x:c r="DK175" s="54"/>
      <x:c r="DL175" s="54"/>
      <x:c r="DM175" s="54"/>
      <x:c r="DN175" s="54"/>
      <x:c r="DO175" s="54"/>
      <x:c r="DP175" s="54"/>
      <x:c r="DQ175" s="54"/>
      <x:c r="DR175" s="54"/>
      <x:c r="DS175" s="54"/>
      <x:c r="DT175" s="54"/>
      <x:c r="DU175" s="54"/>
      <x:c r="DV175" s="54"/>
      <x:c r="DW175" s="54"/>
      <x:c r="DX175" s="54"/>
      <x:c r="DY175" s="54"/>
      <x:c r="DZ175" s="54"/>
      <x:c r="EA175" s="54"/>
      <x:c r="EB175" s="54"/>
      <x:c r="EC175" s="54"/>
      <x:c r="ED175" s="54"/>
      <x:c r="EE175" s="54"/>
      <x:c r="EF175" s="54"/>
      <x:c r="EG175" s="54"/>
      <x:c r="EH175" s="54"/>
      <x:c r="EI175" s="54"/>
      <x:c r="EJ175" s="54"/>
      <x:c r="EK175" s="54"/>
      <x:c r="EL175" s="54"/>
      <x:c r="EM175" s="54"/>
      <x:c r="EN175" s="54"/>
      <x:c r="EO175" s="54"/>
      <x:c r="EP175" s="54"/>
      <x:c r="EQ175" s="54"/>
      <x:c r="ER175" s="54"/>
      <x:c r="ES175" s="54"/>
      <x:c r="ET175" s="54"/>
      <x:c r="EU175" s="54"/>
      <x:c r="EV175" s="54"/>
      <x:c r="EW175" s="54"/>
      <x:c r="EX175" s="54"/>
      <x:c r="EY175" s="54"/>
      <x:c r="EZ175" s="54"/>
      <x:c r="FA175" s="54"/>
      <x:c r="FB175" s="54"/>
      <x:c r="FC175" s="54"/>
      <x:c r="FD175" s="54"/>
      <x:c r="FE175" s="54"/>
      <x:c r="FF175" s="54"/>
      <x:c r="FG175" s="54"/>
      <x:c r="FH175" s="54"/>
      <x:c r="FI175" s="54"/>
      <x:c r="FJ175" s="54"/>
      <x:c r="FK175" s="54"/>
      <x:c r="FL175" s="54"/>
      <x:c r="FM175" s="54"/>
      <x:c r="FN175" s="54"/>
      <x:c r="FO175" s="54"/>
      <x:c r="FP175" s="54"/>
      <x:c r="FQ175" s="54"/>
      <x:c r="FR175" s="54"/>
      <x:c r="FS175" s="54"/>
      <x:c r="FT175" s="54"/>
      <x:c r="FU175" s="54"/>
      <x:c r="FV175" s="54"/>
      <x:c r="FW175" s="54"/>
      <x:c r="FX175" s="54"/>
      <x:c r="FY175" s="54"/>
      <x:c r="FZ175" s="54"/>
      <x:c r="GA175" s="54"/>
      <x:c r="GB175" s="54"/>
      <x:c r="GC175" s="54"/>
      <x:c r="GD175" s="54"/>
      <x:c r="GE175" s="54"/>
      <x:c r="GF175" s="54"/>
      <x:c r="GG175" s="54"/>
      <x:c r="GH175" s="54"/>
      <x:c r="GI175" s="54"/>
      <x:c r="GJ175" s="54"/>
      <x:c r="GK175" s="54"/>
      <x:c r="GL175" s="54"/>
      <x:c r="GM175" s="54"/>
      <x:c r="GN175" s="54"/>
      <x:c r="GO175" s="54"/>
      <x:c r="GP175" s="54"/>
      <x:c r="GQ175" s="54"/>
      <x:c r="GR175" s="54"/>
      <x:c r="GS175" s="54"/>
      <x:c r="GT175" s="54"/>
      <x:c r="GU175" s="54"/>
      <x:c r="GV175" s="54"/>
      <x:c r="GW175" s="54"/>
      <x:c r="GX175" s="54"/>
      <x:c r="GY175" s="54"/>
      <x:c r="GZ175" s="54"/>
      <x:c r="HA175" s="54"/>
      <x:c r="HB175" s="54"/>
      <x:c r="HC175" s="54"/>
      <x:c r="HD175" s="54"/>
      <x:c r="HE175" s="54"/>
      <x:c r="HF175" s="54"/>
      <x:c r="HG175" s="54"/>
      <x:c r="HH175" s="54"/>
      <x:c r="HI175" s="54"/>
      <x:c r="HJ175" s="54"/>
      <x:c r="HK175" s="54"/>
      <x:c r="HL175" s="54"/>
      <x:c r="HM175" s="54"/>
      <x:c r="HN175" s="54"/>
      <x:c r="HO175" s="54"/>
      <x:c r="HP175" s="54"/>
      <x:c r="HQ175" s="54"/>
      <x:c r="HR175" s="54"/>
      <x:c r="HS175" s="54"/>
      <x:c r="HT175" s="54"/>
      <x:c r="HU175" s="54"/>
      <x:c r="HV175" s="54"/>
      <x:c r="HW175" s="54"/>
      <x:c r="HX175" s="54"/>
      <x:c r="HY175" s="54"/>
      <x:c r="HZ175" s="54"/>
      <x:c r="IA175" s="54"/>
      <x:c r="IB175" s="54"/>
      <x:c r="IC175" s="54"/>
      <x:c r="ID175" s="54"/>
      <x:c r="IE175" s="54"/>
      <x:c r="IF175" s="54"/>
      <x:c r="IG175" s="54"/>
      <x:c r="IH175" s="54"/>
      <x:c r="II175" s="54"/>
      <x:c r="IJ175" s="54"/>
      <x:c r="IK175" s="54"/>
      <x:c r="IL175" s="54"/>
      <x:c r="IM175" s="54"/>
      <x:c r="IN175" s="54"/>
      <x:c r="IO175" s="54"/>
      <x:c r="IP175" s="54"/>
      <x:c r="IQ175" s="54"/>
      <x:c r="IR175" s="54"/>
      <x:c r="IS175" s="54"/>
      <x:c r="IT175" s="54"/>
    </x:row>
  </x:sheetData>
  <x:mergeCells count="105"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M3"/>
    <x:mergeCell ref="N3:Q3"/>
    <x:mergeCell ref="R3:S3"/>
    <x:mergeCell ref="T3:T4"/>
    <x:mergeCell ref="U3:U4"/>
    <x:mergeCell ref="A27:A28"/>
    <x:mergeCell ref="B27:B28"/>
    <x:mergeCell ref="C27:C28"/>
    <x:mergeCell ref="D27:D28"/>
    <x:mergeCell ref="E27:E28"/>
    <x:mergeCell ref="F27:F28"/>
    <x:mergeCell ref="G27:G28"/>
    <x:mergeCell ref="H27:H28"/>
    <x:mergeCell ref="I27:I28"/>
    <x:mergeCell ref="J27:J28"/>
    <x:mergeCell ref="K27:M27"/>
    <x:mergeCell ref="N27:Q27"/>
    <x:mergeCell ref="R27:S27"/>
    <x:mergeCell ref="T27:T28"/>
    <x:mergeCell ref="U27:U28"/>
    <x:mergeCell ref="A83:A84"/>
    <x:mergeCell ref="B83:B84"/>
    <x:mergeCell ref="C83:C84"/>
    <x:mergeCell ref="D83:D84"/>
    <x:mergeCell ref="E83:E84"/>
    <x:mergeCell ref="F83:F84"/>
    <x:mergeCell ref="G83:G84"/>
    <x:mergeCell ref="H83:H84"/>
    <x:mergeCell ref="I83:I84"/>
    <x:mergeCell ref="J83:J84"/>
    <x:mergeCell ref="K83:M83"/>
    <x:mergeCell ref="N83:Q83"/>
    <x:mergeCell ref="R83:S83"/>
    <x:mergeCell ref="T83:T84"/>
    <x:mergeCell ref="U83:U84"/>
    <x:mergeCell ref="A132:A133"/>
    <x:mergeCell ref="B132:B133"/>
    <x:mergeCell ref="C132:C133"/>
    <x:mergeCell ref="D132:D133"/>
    <x:mergeCell ref="E132:E133"/>
    <x:mergeCell ref="F132:F133"/>
    <x:mergeCell ref="G132:G133"/>
    <x:mergeCell ref="H132:H133"/>
    <x:mergeCell ref="I132:I133"/>
    <x:mergeCell ref="J132:J133"/>
    <x:mergeCell ref="K132:M132"/>
    <x:mergeCell ref="N132:Q132"/>
    <x:mergeCell ref="R132:S132"/>
    <x:mergeCell ref="T132:T133"/>
    <x:mergeCell ref="U132:U133"/>
    <x:mergeCell ref="A144:A145"/>
    <x:mergeCell ref="B144:B145"/>
    <x:mergeCell ref="C144:C145"/>
    <x:mergeCell ref="D144:D145"/>
    <x:mergeCell ref="E144:E145"/>
    <x:mergeCell ref="F144:F145"/>
    <x:mergeCell ref="G144:G145"/>
    <x:mergeCell ref="H144:H145"/>
    <x:mergeCell ref="I144:I145"/>
    <x:mergeCell ref="J144:J145"/>
    <x:mergeCell ref="K144:M144"/>
    <x:mergeCell ref="N144:Q144"/>
    <x:mergeCell ref="R144:S144"/>
    <x:mergeCell ref="T144:T145"/>
    <x:mergeCell ref="U144:U145"/>
    <x:mergeCell ref="A160:A161"/>
    <x:mergeCell ref="B160:B161"/>
    <x:mergeCell ref="C160:C161"/>
    <x:mergeCell ref="D160:D161"/>
    <x:mergeCell ref="E160:E161"/>
    <x:mergeCell ref="F160:F161"/>
    <x:mergeCell ref="G160:G161"/>
    <x:mergeCell ref="H160:H161"/>
    <x:mergeCell ref="I160:I161"/>
    <x:mergeCell ref="J160:J161"/>
    <x:mergeCell ref="K160:M160"/>
    <x:mergeCell ref="N160:Q160"/>
    <x:mergeCell ref="R160:S160"/>
    <x:mergeCell ref="T160:T161"/>
    <x:mergeCell ref="U160:U161"/>
    <x:mergeCell ref="A166:A167"/>
    <x:mergeCell ref="B166:B167"/>
    <x:mergeCell ref="C166:C167"/>
    <x:mergeCell ref="D166:D167"/>
    <x:mergeCell ref="E166:E167"/>
    <x:mergeCell ref="F166:F167"/>
    <x:mergeCell ref="G166:G167"/>
    <x:mergeCell ref="H166:H167"/>
    <x:mergeCell ref="I166:I167"/>
    <x:mergeCell ref="J166:J167"/>
    <x:mergeCell ref="K166:M166"/>
    <x:mergeCell ref="N166:Q166"/>
    <x:mergeCell ref="R166:S166"/>
    <x:mergeCell ref="T166:T167"/>
    <x:mergeCell ref="U166:U167"/>
  </x:mergeCells>
  <x:pageMargins left="0.7086111307144165" right="0.7086111307144165" top="0.74750000238418579" bottom="0.74750000238418579" header="0.31486111879348755" footer="0.31486111879348755"/>
  <x:pageSetup paperSize="9" scale="42" firstPageNumber="74" fitToWidth="1" fitToHeight="0" orientation="landscape" usePrinterDefaults="1" blackAndWhite="0" draft="0" useFirstPageNumber="1" horizontalDpi="600" verticalDpi="600" copies="1"/>
  <x:headerFooter>
    <x:oddFooter>&amp;C&amp;"맑은 고딕,Regular"&amp;18&amp;P</x:oddFooter>
  </x:headerFooter>
  <x:rowBreaks count="6" manualBreakCount="6">
    <x:brk id="25" min="0" max="1048575" man="1" pt="0"/>
    <x:brk id="53" min="0" max="1048575" man="1" pt="0"/>
    <x:brk id="81" min="0" max="1048575" man="1" pt="0"/>
    <x:brk id="109" min="0" max="1048575" man="1" pt="0"/>
    <x:brk id="130" min="0" max="1048575" man="1" pt="0"/>
    <x:brk id="157" min="0" max="1048575" man="1" pt="0"/>
  </x:rowBreaks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0000"/>
    <x:pageSetUpPr autoPageBreaks="1" fitToPage="1"/>
  </x:sheetPr>
  <x:dimension ref="A1:GG1261"/>
  <x:sheetViews>
    <x:sheetView view="pageBreakPreview" topLeftCell="A1" zoomScale="30" zoomScaleNormal="100" zoomScaleSheetLayoutView="30" workbookViewId="0">
      <x:pane xSplit="4" ySplit="6" topLeftCell="E7" activePane="bottomRight" state="frozen"/>
      <x:selection pane="bottomRight" activeCell="R911" activeCellId="0" sqref="R911:R911"/>
    </x:sheetView>
  </x:sheetViews>
  <x:sheetFormatPr defaultColWidth="9" defaultRowHeight="99.950000000000003" customHeight="1"/>
  <x:cols>
    <x:col min="1" max="1" width="26" style="465" customWidth="1"/>
    <x:col min="2" max="2" width="48.25" style="466" customWidth="1"/>
    <x:col min="3" max="3" width="35.25" style="467" customWidth="1"/>
    <x:col min="4" max="17" width="30.625" style="465" customWidth="1"/>
    <x:col min="18" max="18" width="52.875" style="467" customWidth="1"/>
    <x:col min="19" max="19" width="18.625" style="468" hidden="1" customWidth="1"/>
    <x:col min="20" max="22" width="0" style="465" hidden="1" customWidth="1"/>
    <x:col min="23" max="23" width="9.125" style="465" hidden="1" customWidth="1"/>
    <x:col min="24" max="28" width="0" style="465" hidden="1" customWidth="1"/>
    <x:col min="29" max="30" width="9.125" style="465" hidden="1" customWidth="1"/>
    <x:col min="31" max="32" width="0" style="465" hidden="1" customWidth="1"/>
    <x:col min="33" max="34" width="9.125" style="465" hidden="1" customWidth="1"/>
    <x:col min="35" max="35" width="0" style="465" hidden="1" customWidth="1"/>
    <x:col min="36" max="36" width="9.125" style="465" hidden="1" customWidth="1"/>
    <x:col min="37" max="38" width="0" style="465" hidden="1" customWidth="1"/>
    <x:col min="39" max="16384" width="9" style="465"/>
  </x:cols>
  <x:sheetData>
    <x:row r="1" spans="1:189" s="406" customFormat="1" customHeight="1">
      <x:c r="A1" s="212" t="s">
        <x:v>1041</x:v>
      </x:c>
      <x:c r="B1" s="398"/>
      <x:c r="C1" s="399"/>
      <x:c r="D1" s="400"/>
      <x:c r="E1" s="401"/>
      <x:c r="F1" s="402"/>
      <x:c r="G1" s="402"/>
      <x:c r="H1" s="402"/>
      <x:c r="I1" s="402"/>
      <x:c r="J1" s="400"/>
      <x:c r="K1" s="400"/>
      <x:c r="L1" s="400"/>
      <x:c r="M1" s="400"/>
      <x:c r="N1" s="400"/>
      <x:c r="O1" s="400"/>
      <x:c r="P1" s="400"/>
      <x:c r="Q1" s="400"/>
      <x:c r="R1" s="403"/>
      <x:c r="S1" s="404"/>
      <x:c r="T1" s="405"/>
      <x:c r="U1" s="405"/>
      <x:c r="V1" s="405"/>
      <x:c r="W1" s="405"/>
      <x:c r="X1" s="405"/>
      <x:c r="Y1" s="405"/>
      <x:c r="Z1" s="405"/>
      <x:c r="AA1" s="405"/>
      <x:c r="AB1" s="405"/>
      <x:c r="AC1" s="405"/>
      <x:c r="AD1" s="405"/>
      <x:c r="AE1" s="405"/>
      <x:c r="AF1" s="405"/>
      <x:c r="AG1" s="405"/>
      <x:c r="AH1" s="405"/>
      <x:c r="AI1" s="405"/>
      <x:c r="AJ1" s="405"/>
      <x:c r="AK1" s="405"/>
      <x:c r="AL1" s="405"/>
      <x:c r="AM1" s="405"/>
      <x:c r="AN1" s="405"/>
      <x:c r="AO1" s="405"/>
      <x:c r="AP1" s="405"/>
      <x:c r="AQ1" s="405"/>
      <x:c r="AR1" s="405"/>
      <x:c r="AS1" s="405"/>
      <x:c r="AT1" s="405"/>
      <x:c r="AU1" s="405"/>
      <x:c r="AV1" s="405"/>
      <x:c r="AW1" s="405"/>
      <x:c r="AX1" s="405"/>
      <x:c r="AY1" s="405"/>
      <x:c r="AZ1" s="405"/>
      <x:c r="BA1" s="405"/>
      <x:c r="BB1" s="405"/>
      <x:c r="BC1" s="405"/>
      <x:c r="BD1" s="405"/>
      <x:c r="BE1" s="405"/>
      <x:c r="BF1" s="405"/>
      <x:c r="BG1" s="405"/>
      <x:c r="BH1" s="405"/>
      <x:c r="BI1" s="405"/>
      <x:c r="BJ1" s="405"/>
      <x:c r="BK1" s="405"/>
      <x:c r="BL1" s="405"/>
      <x:c r="BM1" s="405"/>
      <x:c r="BN1" s="405"/>
      <x:c r="BO1" s="405"/>
      <x:c r="BP1" s="405"/>
      <x:c r="BQ1" s="405"/>
      <x:c r="BR1" s="405"/>
      <x:c r="BS1" s="405"/>
      <x:c r="BT1" s="405"/>
      <x:c r="BU1" s="405"/>
      <x:c r="BV1" s="405"/>
      <x:c r="BW1" s="405"/>
      <x:c r="BX1" s="405"/>
      <x:c r="BY1" s="405"/>
      <x:c r="BZ1" s="405"/>
      <x:c r="CA1" s="405"/>
      <x:c r="CB1" s="405"/>
      <x:c r="CC1" s="405"/>
      <x:c r="CD1" s="405"/>
      <x:c r="CE1" s="405"/>
      <x:c r="CF1" s="405"/>
      <x:c r="CG1" s="405"/>
      <x:c r="CH1" s="405"/>
      <x:c r="CI1" s="405"/>
      <x:c r="CJ1" s="405"/>
      <x:c r="CK1" s="405"/>
      <x:c r="CL1" s="405"/>
      <x:c r="CM1" s="405"/>
      <x:c r="CN1" s="405"/>
      <x:c r="CO1" s="405"/>
      <x:c r="CP1" s="405"/>
      <x:c r="CQ1" s="405"/>
      <x:c r="CR1" s="405"/>
      <x:c r="CS1" s="405"/>
      <x:c r="CT1" s="405"/>
      <x:c r="CU1" s="405"/>
      <x:c r="CV1" s="405"/>
      <x:c r="CW1" s="405"/>
      <x:c r="CX1" s="405"/>
      <x:c r="CY1" s="405"/>
      <x:c r="CZ1" s="405"/>
      <x:c r="DA1" s="405"/>
      <x:c r="DB1" s="405"/>
      <x:c r="DC1" s="405"/>
      <x:c r="DD1" s="405"/>
      <x:c r="DE1" s="405"/>
      <x:c r="DF1" s="405"/>
      <x:c r="DG1" s="405"/>
      <x:c r="DH1" s="405"/>
      <x:c r="DI1" s="405"/>
      <x:c r="DJ1" s="405"/>
      <x:c r="DK1" s="405"/>
      <x:c r="DL1" s="405"/>
      <x:c r="DM1" s="405"/>
      <x:c r="DN1" s="405"/>
      <x:c r="DO1" s="405"/>
      <x:c r="DP1" s="405"/>
      <x:c r="DQ1" s="405"/>
      <x:c r="DR1" s="405"/>
      <x:c r="DS1" s="405"/>
      <x:c r="DT1" s="405"/>
      <x:c r="DU1" s="405"/>
      <x:c r="DV1" s="405"/>
      <x:c r="DW1" s="405"/>
      <x:c r="DX1" s="405"/>
      <x:c r="DY1" s="405"/>
      <x:c r="DZ1" s="405"/>
      <x:c r="EA1" s="405"/>
      <x:c r="EB1" s="405"/>
      <x:c r="EC1" s="405"/>
      <x:c r="ED1" s="405"/>
      <x:c r="EE1" s="405"/>
      <x:c r="EF1" s="405"/>
      <x:c r="EG1" s="405"/>
      <x:c r="EH1" s="405"/>
      <x:c r="EI1" s="405"/>
      <x:c r="EJ1" s="405"/>
      <x:c r="EK1" s="405"/>
      <x:c r="EL1" s="405"/>
      <x:c r="EM1" s="405"/>
      <x:c r="EN1" s="405"/>
      <x:c r="EO1" s="405"/>
      <x:c r="EP1" s="405"/>
      <x:c r="EQ1" s="405"/>
      <x:c r="ER1" s="405"/>
      <x:c r="ES1" s="405"/>
      <x:c r="ET1" s="405"/>
      <x:c r="EU1" s="405"/>
      <x:c r="EV1" s="405"/>
      <x:c r="EW1" s="405"/>
      <x:c r="EX1" s="405"/>
      <x:c r="EY1" s="405"/>
      <x:c r="EZ1" s="405"/>
      <x:c r="FA1" s="405"/>
      <x:c r="FB1" s="405"/>
      <x:c r="FC1" s="405"/>
      <x:c r="FD1" s="405"/>
      <x:c r="FE1" s="405"/>
      <x:c r="FF1" s="405"/>
      <x:c r="FG1" s="405"/>
      <x:c r="FH1" s="405"/>
      <x:c r="FI1" s="405"/>
      <x:c r="FJ1" s="405"/>
      <x:c r="FK1" s="405"/>
      <x:c r="FL1" s="405"/>
      <x:c r="FM1" s="405"/>
      <x:c r="FN1" s="405"/>
      <x:c r="FO1" s="405"/>
      <x:c r="FP1" s="405"/>
      <x:c r="FQ1" s="405"/>
      <x:c r="FR1" s="405"/>
      <x:c r="FS1" s="405"/>
      <x:c r="FT1" s="405"/>
      <x:c r="FU1" s="405"/>
      <x:c r="FV1" s="405"/>
      <x:c r="FW1" s="405"/>
      <x:c r="FX1" s="405"/>
      <x:c r="FY1" s="405"/>
      <x:c r="FZ1" s="405"/>
      <x:c r="GA1" s="405"/>
      <x:c r="GB1" s="405"/>
      <x:c r="GC1" s="405"/>
      <x:c r="GD1" s="405"/>
      <x:c r="GE1" s="405"/>
      <x:c r="GF1" s="405"/>
      <x:c r="GG1" s="405"/>
    </x:row>
    <x:row r="2" spans="1:189" s="280" customFormat="1" customHeight="1">
      <x:c r="A2" s="213" t="s">
        <x:v>6144</x:v>
      </x:c>
      <x:c r="B2" s="407"/>
      <x:c r="C2" s="255"/>
      <x:c r="D2" s="256"/>
      <x:c r="E2" s="257"/>
      <x:c r="F2" s="258"/>
      <x:c r="G2" s="258"/>
      <x:c r="H2" s="258"/>
      <x:c r="I2" s="258"/>
      <x:c r="J2" s="256" t="s">
        <x:v>20</x:v>
      </x:c>
      <x:c r="K2" s="256"/>
      <x:c r="L2" s="256"/>
      <x:c r="M2" s="256"/>
      <x:c r="N2" s="256"/>
      <x:c r="O2" s="256"/>
      <x:c r="P2" s="256"/>
      <x:c r="Q2" s="256"/>
      <x:c r="R2" s="408"/>
      <x:c r="S2" s="409"/>
      <x:c r="T2" s="410"/>
      <x:c r="U2" s="410"/>
      <x:c r="V2" s="410"/>
      <x:c r="W2" s="410"/>
      <x:c r="X2" s="410"/>
      <x:c r="Y2" s="410"/>
      <x:c r="Z2" s="410"/>
      <x:c r="AA2" s="410"/>
      <x:c r="AB2" s="410"/>
      <x:c r="AC2" s="410"/>
      <x:c r="AD2" s="410"/>
      <x:c r="AE2" s="410"/>
      <x:c r="AF2" s="410"/>
      <x:c r="AG2" s="410"/>
      <x:c r="AH2" s="410"/>
      <x:c r="AI2" s="410"/>
      <x:c r="AJ2" s="410"/>
      <x:c r="AK2" s="410"/>
      <x:c r="AL2" s="410"/>
      <x:c r="AM2" s="410"/>
      <x:c r="AN2" s="410"/>
      <x:c r="AO2" s="410"/>
      <x:c r="AP2" s="410"/>
      <x:c r="AQ2" s="410"/>
      <x:c r="AR2" s="410"/>
      <x:c r="AS2" s="410"/>
      <x:c r="AT2" s="410"/>
      <x:c r="AU2" s="410"/>
      <x:c r="AV2" s="410"/>
      <x:c r="AW2" s="410"/>
      <x:c r="AX2" s="410"/>
      <x:c r="AY2" s="410"/>
      <x:c r="AZ2" s="410"/>
      <x:c r="BA2" s="410"/>
      <x:c r="BB2" s="410"/>
      <x:c r="BC2" s="410"/>
      <x:c r="BD2" s="410"/>
      <x:c r="BE2" s="410"/>
      <x:c r="BF2" s="410"/>
      <x:c r="BG2" s="410"/>
      <x:c r="BH2" s="410"/>
      <x:c r="BI2" s="410"/>
      <x:c r="BJ2" s="410"/>
      <x:c r="BK2" s="410"/>
      <x:c r="BL2" s="410"/>
      <x:c r="BM2" s="410"/>
      <x:c r="BN2" s="410"/>
      <x:c r="BO2" s="410"/>
      <x:c r="BP2" s="410"/>
      <x:c r="BQ2" s="410"/>
      <x:c r="BR2" s="410"/>
      <x:c r="BS2" s="410"/>
      <x:c r="BT2" s="410"/>
      <x:c r="BU2" s="410"/>
      <x:c r="BV2" s="410"/>
      <x:c r="BW2" s="410"/>
      <x:c r="BX2" s="410"/>
      <x:c r="BY2" s="410"/>
      <x:c r="BZ2" s="410"/>
      <x:c r="CA2" s="410"/>
      <x:c r="CB2" s="410"/>
      <x:c r="CC2" s="410"/>
      <x:c r="CD2" s="410"/>
      <x:c r="CE2" s="410"/>
      <x:c r="CF2" s="410"/>
      <x:c r="CG2" s="410"/>
      <x:c r="CH2" s="410"/>
      <x:c r="CI2" s="410"/>
      <x:c r="CJ2" s="410"/>
      <x:c r="CK2" s="410"/>
      <x:c r="CL2" s="410"/>
      <x:c r="CM2" s="410"/>
      <x:c r="CN2" s="410"/>
      <x:c r="CO2" s="410"/>
      <x:c r="CP2" s="410"/>
      <x:c r="CQ2" s="410"/>
      <x:c r="CR2" s="410"/>
      <x:c r="CS2" s="410"/>
      <x:c r="CT2" s="410"/>
      <x:c r="CU2" s="410"/>
      <x:c r="CV2" s="410"/>
      <x:c r="CW2" s="410"/>
      <x:c r="CX2" s="410"/>
      <x:c r="CY2" s="410"/>
      <x:c r="CZ2" s="410"/>
      <x:c r="DA2" s="410"/>
      <x:c r="DB2" s="410"/>
      <x:c r="DC2" s="410"/>
      <x:c r="DD2" s="410"/>
      <x:c r="DE2" s="410"/>
      <x:c r="DF2" s="410"/>
      <x:c r="DG2" s="410"/>
      <x:c r="DH2" s="410"/>
      <x:c r="DI2" s="410"/>
      <x:c r="DJ2" s="410"/>
      <x:c r="DK2" s="410"/>
      <x:c r="DL2" s="410"/>
      <x:c r="DM2" s="410"/>
      <x:c r="DN2" s="410"/>
      <x:c r="DO2" s="410"/>
      <x:c r="DP2" s="410"/>
      <x:c r="DQ2" s="410"/>
      <x:c r="DR2" s="410"/>
      <x:c r="DS2" s="410"/>
      <x:c r="DT2" s="410"/>
      <x:c r="DU2" s="410"/>
      <x:c r="DV2" s="410"/>
      <x:c r="DW2" s="410"/>
      <x:c r="DX2" s="410"/>
      <x:c r="DY2" s="410"/>
      <x:c r="DZ2" s="410"/>
      <x:c r="EA2" s="410"/>
      <x:c r="EB2" s="410"/>
      <x:c r="EC2" s="410"/>
      <x:c r="ED2" s="410"/>
      <x:c r="EE2" s="410"/>
      <x:c r="EF2" s="410"/>
      <x:c r="EG2" s="410"/>
      <x:c r="EH2" s="410"/>
      <x:c r="EI2" s="410"/>
      <x:c r="EJ2" s="410"/>
      <x:c r="EK2" s="410"/>
      <x:c r="EL2" s="410"/>
      <x:c r="EM2" s="410"/>
      <x:c r="EN2" s="410"/>
      <x:c r="EO2" s="410"/>
      <x:c r="EP2" s="410"/>
      <x:c r="EQ2" s="410"/>
      <x:c r="ER2" s="410"/>
      <x:c r="ES2" s="410"/>
      <x:c r="ET2" s="410"/>
      <x:c r="EU2" s="410"/>
      <x:c r="EV2" s="410"/>
      <x:c r="EW2" s="410"/>
      <x:c r="EX2" s="410"/>
      <x:c r="EY2" s="410"/>
      <x:c r="EZ2" s="410"/>
      <x:c r="FA2" s="410"/>
      <x:c r="FB2" s="410"/>
      <x:c r="FC2" s="410"/>
      <x:c r="FD2" s="410"/>
      <x:c r="FE2" s="410"/>
      <x:c r="FF2" s="410"/>
      <x:c r="FG2" s="410"/>
      <x:c r="FH2" s="410"/>
      <x:c r="FI2" s="410"/>
      <x:c r="FJ2" s="410"/>
      <x:c r="FK2" s="410"/>
      <x:c r="FL2" s="410"/>
      <x:c r="FM2" s="410"/>
      <x:c r="FN2" s="410"/>
      <x:c r="FO2" s="410"/>
      <x:c r="FP2" s="410"/>
      <x:c r="FQ2" s="410"/>
      <x:c r="FR2" s="410"/>
      <x:c r="FS2" s="410"/>
      <x:c r="FT2" s="410"/>
      <x:c r="FU2" s="410"/>
      <x:c r="FV2" s="410"/>
      <x:c r="FW2" s="410"/>
      <x:c r="FX2" s="410"/>
      <x:c r="FY2" s="410"/>
      <x:c r="FZ2" s="410"/>
      <x:c r="GA2" s="410"/>
      <x:c r="GB2" s="410"/>
      <x:c r="GC2" s="410"/>
      <x:c r="GD2" s="410"/>
      <x:c r="GE2" s="410"/>
      <x:c r="GF2" s="410"/>
      <x:c r="GG2" s="410"/>
    </x:row>
    <x:row r="3" spans="1:189" s="412" customFormat="1" ht="69.950000000000003" customHeight="1">
      <x:c r="A3" s="990" t="s">
        <x:v>19</x:v>
      </x:c>
      <x:c r="B3" s="1079" t="s">
        <x:v>2542</x:v>
      </x:c>
      <x:c r="C3" s="989" t="s">
        <x:v>6699</x:v>
      </x:c>
      <x:c r="D3" s="992" t="s">
        <x:v>6764</x:v>
      </x:c>
      <x:c r="E3" s="987" t="s">
        <x:v>6133</x:v>
      </x:c>
      <x:c r="F3" s="987" t="s">
        <x:v>5227</x:v>
      </x:c>
      <x:c r="G3" s="987" t="s">
        <x:v>1786</x:v>
      </x:c>
      <x:c r="H3" s="987" t="s">
        <x:v>916</x:v>
      </x:c>
      <x:c r="I3" s="992" t="s">
        <x:v>5211</x:v>
      </x:c>
      <x:c r="J3" s="992"/>
      <x:c r="K3" s="992"/>
      <x:c r="L3" s="993" t="s">
        <x:v>7469</x:v>
      </x:c>
      <x:c r="M3" s="995"/>
      <x:c r="N3" s="995"/>
      <x:c r="O3" s="994"/>
      <x:c r="P3" s="993" t="s">
        <x:v>2724</x:v>
      </x:c>
      <x:c r="Q3" s="994"/>
      <x:c r="R3" s="987" t="s">
        <x:v>651</x:v>
      </x:c>
      <x:c r="S3" s="1075" t="s">
        <x:v>1535</x:v>
      </x:c>
      <x:c r="T3" s="411"/>
      <x:c r="U3" s="411"/>
      <x:c r="V3" s="411"/>
      <x:c r="W3" s="411"/>
      <x:c r="X3" s="411"/>
      <x:c r="Y3" s="411"/>
      <x:c r="Z3" s="411"/>
      <x:c r="AA3" s="411"/>
      <x:c r="AB3" s="411"/>
      <x:c r="AC3" s="411"/>
      <x:c r="AD3" s="411"/>
      <x:c r="AE3" s="411"/>
      <x:c r="AF3" s="411"/>
      <x:c r="AG3" s="411"/>
      <x:c r="AH3" s="411"/>
      <x:c r="AI3" s="411"/>
      <x:c r="AJ3" s="411"/>
      <x:c r="AK3" s="411"/>
      <x:c r="AL3" s="411"/>
      <x:c r="AM3" s="411"/>
      <x:c r="AN3" s="411"/>
      <x:c r="AO3" s="411"/>
      <x:c r="AP3" s="411"/>
      <x:c r="AQ3" s="411"/>
      <x:c r="AR3" s="411"/>
      <x:c r="AS3" s="411"/>
      <x:c r="AT3" s="411"/>
      <x:c r="AU3" s="411"/>
      <x:c r="AV3" s="411"/>
      <x:c r="AW3" s="411"/>
      <x:c r="AX3" s="411"/>
      <x:c r="AY3" s="411"/>
      <x:c r="AZ3" s="411"/>
      <x:c r="BA3" s="411"/>
      <x:c r="BB3" s="411"/>
      <x:c r="BC3" s="411"/>
      <x:c r="BD3" s="411"/>
      <x:c r="BE3" s="411"/>
      <x:c r="BF3" s="411"/>
      <x:c r="BG3" s="411"/>
      <x:c r="BH3" s="411"/>
      <x:c r="BI3" s="411"/>
      <x:c r="BJ3" s="411"/>
      <x:c r="BK3" s="411"/>
      <x:c r="BL3" s="411"/>
      <x:c r="BM3" s="411"/>
      <x:c r="BN3" s="411"/>
      <x:c r="BO3" s="411"/>
      <x:c r="BP3" s="411"/>
      <x:c r="BQ3" s="411"/>
      <x:c r="BR3" s="411"/>
      <x:c r="BS3" s="411"/>
      <x:c r="BT3" s="411"/>
      <x:c r="BU3" s="411"/>
      <x:c r="BV3" s="411"/>
      <x:c r="BW3" s="411"/>
      <x:c r="BX3" s="411"/>
      <x:c r="BY3" s="411"/>
      <x:c r="BZ3" s="411"/>
      <x:c r="CA3" s="411"/>
      <x:c r="CB3" s="411"/>
      <x:c r="CC3" s="411"/>
      <x:c r="CD3" s="411"/>
      <x:c r="CE3" s="411"/>
      <x:c r="CF3" s="411"/>
      <x:c r="CG3" s="411"/>
      <x:c r="CH3" s="411"/>
      <x:c r="CI3" s="411"/>
      <x:c r="CJ3" s="411"/>
      <x:c r="CK3" s="411"/>
      <x:c r="CL3" s="411"/>
      <x:c r="CM3" s="411"/>
      <x:c r="CN3" s="411"/>
      <x:c r="CO3" s="411"/>
      <x:c r="CP3" s="411"/>
      <x:c r="CQ3" s="411"/>
      <x:c r="CR3" s="411"/>
      <x:c r="CS3" s="411"/>
      <x:c r="CT3" s="411"/>
      <x:c r="CU3" s="411"/>
      <x:c r="CV3" s="411"/>
      <x:c r="CW3" s="411"/>
      <x:c r="CX3" s="411"/>
      <x:c r="CY3" s="411"/>
      <x:c r="CZ3" s="411"/>
      <x:c r="DA3" s="411"/>
      <x:c r="DB3" s="411"/>
      <x:c r="DC3" s="411"/>
      <x:c r="DD3" s="411"/>
      <x:c r="DE3" s="411"/>
      <x:c r="DF3" s="411"/>
      <x:c r="DG3" s="411"/>
      <x:c r="DH3" s="411"/>
      <x:c r="DI3" s="411"/>
      <x:c r="DJ3" s="411"/>
      <x:c r="DK3" s="411"/>
      <x:c r="DL3" s="411"/>
      <x:c r="DM3" s="411"/>
      <x:c r="DN3" s="411"/>
      <x:c r="DO3" s="411"/>
      <x:c r="DP3" s="411"/>
      <x:c r="DQ3" s="411"/>
      <x:c r="DR3" s="411"/>
      <x:c r="DS3" s="411"/>
      <x:c r="DT3" s="411"/>
      <x:c r="DU3" s="411"/>
      <x:c r="DV3" s="411"/>
      <x:c r="DW3" s="411"/>
      <x:c r="DX3" s="411"/>
      <x:c r="DY3" s="411"/>
      <x:c r="DZ3" s="411"/>
      <x:c r="EA3" s="411"/>
      <x:c r="EB3" s="411"/>
      <x:c r="EC3" s="411"/>
      <x:c r="ED3" s="411"/>
      <x:c r="EE3" s="411"/>
      <x:c r="EF3" s="411"/>
      <x:c r="EG3" s="411"/>
      <x:c r="EH3" s="411"/>
      <x:c r="EI3" s="411"/>
      <x:c r="EJ3" s="411"/>
      <x:c r="EK3" s="411"/>
      <x:c r="EL3" s="411"/>
      <x:c r="EM3" s="411"/>
      <x:c r="EN3" s="411"/>
      <x:c r="EO3" s="411"/>
      <x:c r="EP3" s="411"/>
      <x:c r="EQ3" s="411"/>
      <x:c r="ER3" s="411"/>
      <x:c r="ES3" s="411"/>
      <x:c r="ET3" s="411"/>
      <x:c r="EU3" s="411"/>
      <x:c r="EV3" s="411"/>
      <x:c r="EW3" s="411"/>
      <x:c r="EX3" s="411"/>
      <x:c r="EY3" s="411"/>
      <x:c r="EZ3" s="411"/>
      <x:c r="FA3" s="411"/>
      <x:c r="FB3" s="411"/>
      <x:c r="FC3" s="411"/>
      <x:c r="FD3" s="411"/>
      <x:c r="FE3" s="411"/>
      <x:c r="FF3" s="411"/>
      <x:c r="FG3" s="411"/>
      <x:c r="FH3" s="411"/>
      <x:c r="FI3" s="411"/>
      <x:c r="FJ3" s="411"/>
      <x:c r="FK3" s="411"/>
      <x:c r="FL3" s="411"/>
      <x:c r="FM3" s="411"/>
      <x:c r="FN3" s="411"/>
      <x:c r="FO3" s="411"/>
      <x:c r="FP3" s="411"/>
      <x:c r="FQ3" s="411"/>
      <x:c r="FR3" s="411"/>
      <x:c r="FS3" s="411"/>
      <x:c r="FT3" s="411"/>
      <x:c r="FU3" s="411"/>
      <x:c r="FV3" s="411"/>
      <x:c r="FW3" s="411"/>
      <x:c r="FX3" s="411"/>
      <x:c r="FY3" s="411"/>
      <x:c r="FZ3" s="411"/>
      <x:c r="GA3" s="411"/>
      <x:c r="GB3" s="411"/>
      <x:c r="GC3" s="411"/>
      <x:c r="GD3" s="411"/>
      <x:c r="GE3" s="411"/>
      <x:c r="GF3" s="411"/>
      <x:c r="GG3" s="411"/>
    </x:row>
    <x:row r="4" spans="1:189" s="412" customFormat="1" ht="69.950000000000003" customHeight="1">
      <x:c r="A4" s="990"/>
      <x:c r="B4" s="1079"/>
      <x:c r="C4" s="989"/>
      <x:c r="D4" s="992"/>
      <x:c r="E4" s="988"/>
      <x:c r="F4" s="988"/>
      <x:c r="G4" s="988"/>
      <x:c r="H4" s="988"/>
      <x:c r="I4" s="259" t="s">
        <x:v>3013</x:v>
      </x:c>
      <x:c r="J4" s="281" t="s">
        <x:v>3035</x:v>
      </x:c>
      <x:c r="K4" s="281" t="s">
        <x:v>1534</x:v>
      </x:c>
      <x:c r="L4" s="281" t="s">
        <x:v>75</x:v>
      </x:c>
      <x:c r="M4" s="281" t="s">
        <x:v>45</x:v>
      </x:c>
      <x:c r="N4" s="281" t="s">
        <x:v>637</x:v>
      </x:c>
      <x:c r="O4" s="281" t="s">
        <x:v>685</x:v>
      </x:c>
      <x:c r="P4" s="281" t="s">
        <x:v>607</x:v>
      </x:c>
      <x:c r="Q4" s="281" t="s">
        <x:v>78</x:v>
      </x:c>
      <x:c r="R4" s="987"/>
      <x:c r="S4" s="1076"/>
      <x:c r="T4" s="411"/>
      <x:c r="U4" s="411"/>
      <x:c r="V4" s="411"/>
      <x:c r="W4" s="411"/>
      <x:c r="X4" s="411"/>
      <x:c r="Y4" s="411"/>
      <x:c r="Z4" s="411"/>
      <x:c r="AA4" s="411"/>
      <x:c r="AB4" s="411"/>
      <x:c r="AC4" s="411"/>
      <x:c r="AD4" s="411"/>
      <x:c r="AE4" s="411"/>
      <x:c r="AF4" s="411"/>
      <x:c r="AG4" s="411"/>
      <x:c r="AH4" s="411"/>
      <x:c r="AI4" s="411"/>
      <x:c r="AJ4" s="411"/>
      <x:c r="AK4" s="411"/>
      <x:c r="AL4" s="411"/>
      <x:c r="AM4" s="411"/>
      <x:c r="AN4" s="411"/>
      <x:c r="AO4" s="411"/>
      <x:c r="AP4" s="411"/>
      <x:c r="AQ4" s="411"/>
      <x:c r="AR4" s="411"/>
      <x:c r="AS4" s="411"/>
      <x:c r="AT4" s="411"/>
      <x:c r="AU4" s="411"/>
      <x:c r="AV4" s="411"/>
      <x:c r="AW4" s="411"/>
      <x:c r="AX4" s="411"/>
      <x:c r="AY4" s="411"/>
      <x:c r="AZ4" s="411"/>
      <x:c r="BA4" s="411"/>
      <x:c r="BB4" s="411"/>
      <x:c r="BC4" s="411"/>
      <x:c r="BD4" s="411"/>
      <x:c r="BE4" s="411"/>
      <x:c r="BF4" s="411"/>
      <x:c r="BG4" s="411"/>
      <x:c r="BH4" s="411"/>
      <x:c r="BI4" s="411"/>
      <x:c r="BJ4" s="411"/>
      <x:c r="BK4" s="411"/>
      <x:c r="BL4" s="411"/>
      <x:c r="BM4" s="411"/>
      <x:c r="BN4" s="411"/>
      <x:c r="BO4" s="411"/>
      <x:c r="BP4" s="411"/>
      <x:c r="BQ4" s="411"/>
      <x:c r="BR4" s="411"/>
      <x:c r="BS4" s="411"/>
      <x:c r="BT4" s="411"/>
      <x:c r="BU4" s="411"/>
      <x:c r="BV4" s="411"/>
      <x:c r="BW4" s="411"/>
      <x:c r="BX4" s="411"/>
      <x:c r="BY4" s="411"/>
      <x:c r="BZ4" s="411"/>
      <x:c r="CA4" s="411"/>
      <x:c r="CB4" s="411"/>
      <x:c r="CC4" s="411"/>
      <x:c r="CD4" s="411"/>
      <x:c r="CE4" s="411"/>
      <x:c r="CF4" s="411"/>
      <x:c r="CG4" s="411"/>
      <x:c r="CH4" s="411"/>
      <x:c r="CI4" s="411"/>
      <x:c r="CJ4" s="411"/>
      <x:c r="CK4" s="411"/>
      <x:c r="CL4" s="411"/>
      <x:c r="CM4" s="411"/>
      <x:c r="CN4" s="411"/>
      <x:c r="CO4" s="411"/>
      <x:c r="CP4" s="411"/>
      <x:c r="CQ4" s="411"/>
      <x:c r="CR4" s="411"/>
      <x:c r="CS4" s="411"/>
      <x:c r="CT4" s="411"/>
      <x:c r="CU4" s="411"/>
      <x:c r="CV4" s="411"/>
      <x:c r="CW4" s="411"/>
      <x:c r="CX4" s="411"/>
      <x:c r="CY4" s="411"/>
      <x:c r="CZ4" s="411"/>
      <x:c r="DA4" s="411"/>
      <x:c r="DB4" s="411"/>
      <x:c r="DC4" s="411"/>
      <x:c r="DD4" s="411"/>
      <x:c r="DE4" s="411"/>
      <x:c r="DF4" s="411"/>
      <x:c r="DG4" s="411"/>
      <x:c r="DH4" s="411"/>
      <x:c r="DI4" s="411"/>
      <x:c r="DJ4" s="411"/>
      <x:c r="DK4" s="411"/>
      <x:c r="DL4" s="411"/>
      <x:c r="DM4" s="411"/>
      <x:c r="DN4" s="411"/>
      <x:c r="DO4" s="411"/>
      <x:c r="DP4" s="411"/>
      <x:c r="DQ4" s="411"/>
      <x:c r="DR4" s="411"/>
      <x:c r="DS4" s="411"/>
      <x:c r="DT4" s="411"/>
      <x:c r="DU4" s="411"/>
      <x:c r="DV4" s="411"/>
      <x:c r="DW4" s="411"/>
      <x:c r="DX4" s="411"/>
      <x:c r="DY4" s="411"/>
      <x:c r="DZ4" s="411"/>
      <x:c r="EA4" s="411"/>
      <x:c r="EB4" s="411"/>
      <x:c r="EC4" s="411"/>
      <x:c r="ED4" s="411"/>
      <x:c r="EE4" s="411"/>
      <x:c r="EF4" s="411"/>
      <x:c r="EG4" s="411"/>
      <x:c r="EH4" s="411"/>
      <x:c r="EI4" s="411"/>
      <x:c r="EJ4" s="411"/>
      <x:c r="EK4" s="411"/>
      <x:c r="EL4" s="411"/>
      <x:c r="EM4" s="411"/>
      <x:c r="EN4" s="411"/>
      <x:c r="EO4" s="411"/>
      <x:c r="EP4" s="411"/>
      <x:c r="EQ4" s="411"/>
      <x:c r="ER4" s="411"/>
      <x:c r="ES4" s="411"/>
      <x:c r="ET4" s="411"/>
      <x:c r="EU4" s="411"/>
      <x:c r="EV4" s="411"/>
      <x:c r="EW4" s="411"/>
      <x:c r="EX4" s="411"/>
      <x:c r="EY4" s="411"/>
      <x:c r="EZ4" s="411"/>
      <x:c r="FA4" s="411"/>
      <x:c r="FB4" s="411"/>
      <x:c r="FC4" s="411"/>
      <x:c r="FD4" s="411"/>
      <x:c r="FE4" s="411"/>
      <x:c r="FF4" s="411"/>
      <x:c r="FG4" s="411"/>
      <x:c r="FH4" s="411"/>
      <x:c r="FI4" s="411"/>
      <x:c r="FJ4" s="411"/>
      <x:c r="FK4" s="411"/>
      <x:c r="FL4" s="411"/>
      <x:c r="FM4" s="411"/>
      <x:c r="FN4" s="411"/>
      <x:c r="FO4" s="411"/>
      <x:c r="FP4" s="411"/>
      <x:c r="FQ4" s="411"/>
      <x:c r="FR4" s="411"/>
      <x:c r="FS4" s="411"/>
      <x:c r="FT4" s="411"/>
      <x:c r="FU4" s="411"/>
      <x:c r="FV4" s="411"/>
      <x:c r="FW4" s="411"/>
      <x:c r="FX4" s="411"/>
      <x:c r="FY4" s="411"/>
      <x:c r="FZ4" s="411"/>
      <x:c r="GA4" s="411"/>
      <x:c r="GB4" s="411"/>
      <x:c r="GC4" s="411"/>
      <x:c r="GD4" s="411"/>
      <x:c r="GE4" s="411"/>
      <x:c r="GF4" s="411"/>
      <x:c r="GG4" s="411"/>
    </x:row>
    <x:row r="5" spans="1:189" s="418" customFormat="1" ht="69.950000000000003" customHeight="1">
      <x:c r="A5" s="413"/>
      <x:c r="B5" s="1051" t="s">
        <x:v>26</x:v>
      </x:c>
      <x:c r="C5" s="414" t="s">
        <x:v>2720</x:v>
      </x:c>
      <x:c r="D5" s="482">
        <x:f>SUMIF($C$7:$C$910,"면   적",D$7:D$910)</x:f>
        <x:v>6643694.1300000008</x:v>
      </x:c>
      <x:c r="E5" s="415"/>
      <x:c r="F5" s="415"/>
      <x:c r="G5" s="415"/>
      <x:c r="H5" s="415"/>
      <x:c r="I5" s="482">
        <x:f t="shared" ref="I5:Q5" si="0">SUMIF($C$7:$C$910,"면   적",I$7:I$910)</x:f>
        <x:v>222282</x:v>
      </x:c>
      <x:c r="J5" s="482">
        <x:f t="shared" si="0"/>
        <x:v>4799292.3299999991</x:v>
      </x:c>
      <x:c r="K5" s="482">
        <x:f t="shared" si="0"/>
        <x:v>1622119.8</x:v>
      </x:c>
      <x:c r="L5" s="482">
        <x:f t="shared" si="0"/>
        <x:v>4248988.7000000002</x:v>
      </x:c>
      <x:c r="M5" s="482">
        <x:f t="shared" si="0"/>
        <x:v>2394705.4300000002</x:v>
      </x:c>
      <x:c r="N5" s="482">
        <x:f t="shared" si="0"/>
        <x:v>0</x:v>
      </x:c>
      <x:c r="O5" s="482">
        <x:f t="shared" si="0"/>
        <x:v>1102549.1999999997</x:v>
      </x:c>
      <x:c r="P5" s="482">
        <x:f t="shared" si="0"/>
        <x:v>6469585.9300000006</x:v>
      </x:c>
      <x:c r="Q5" s="482">
        <x:f t="shared" si="0"/>
        <x:v>174108.19999999998</x:v>
      </x:c>
      <x:c r="R5" s="245"/>
      <x:c r="S5" s="416"/>
      <x:c r="T5" s="417"/>
      <x:c r="U5" s="417"/>
      <x:c r="V5" s="417"/>
      <x:c r="W5" s="417"/>
      <x:c r="X5" s="417"/>
      <x:c r="Y5" s="417"/>
      <x:c r="Z5" s="417"/>
      <x:c r="AA5" s="417"/>
      <x:c r="AB5" s="417"/>
      <x:c r="AC5" s="417"/>
      <x:c r="AD5" s="417"/>
      <x:c r="AE5" s="417"/>
      <x:c r="AF5" s="417"/>
      <x:c r="AG5" s="417"/>
      <x:c r="AH5" s="417"/>
      <x:c r="AI5" s="417"/>
      <x:c r="AJ5" s="417"/>
      <x:c r="AK5" s="417"/>
      <x:c r="AL5" s="417"/>
      <x:c r="AM5" s="417"/>
      <x:c r="AN5" s="417"/>
      <x:c r="AO5" s="417"/>
      <x:c r="AP5" s="417"/>
      <x:c r="AQ5" s="417"/>
      <x:c r="AR5" s="417"/>
      <x:c r="AS5" s="417"/>
      <x:c r="AT5" s="417"/>
      <x:c r="AU5" s="417"/>
      <x:c r="AV5" s="417"/>
      <x:c r="AW5" s="417"/>
      <x:c r="AX5" s="417"/>
      <x:c r="AY5" s="417"/>
      <x:c r="AZ5" s="417"/>
      <x:c r="BA5" s="417"/>
      <x:c r="BB5" s="417"/>
      <x:c r="BC5" s="417"/>
      <x:c r="BD5" s="417"/>
      <x:c r="BE5" s="417"/>
      <x:c r="BF5" s="417"/>
      <x:c r="BG5" s="417"/>
      <x:c r="BH5" s="417"/>
      <x:c r="BI5" s="417"/>
      <x:c r="BJ5" s="417"/>
      <x:c r="BK5" s="417"/>
      <x:c r="BL5" s="417"/>
      <x:c r="BM5" s="417"/>
      <x:c r="BN5" s="417"/>
      <x:c r="BO5" s="417"/>
      <x:c r="BP5" s="417"/>
      <x:c r="BQ5" s="417"/>
      <x:c r="BR5" s="417"/>
      <x:c r="BS5" s="417"/>
      <x:c r="BT5" s="417"/>
      <x:c r="BU5" s="417"/>
      <x:c r="BV5" s="417"/>
      <x:c r="BW5" s="417"/>
      <x:c r="BX5" s="417"/>
      <x:c r="BY5" s="417"/>
      <x:c r="BZ5" s="417"/>
      <x:c r="CA5" s="417"/>
      <x:c r="CB5" s="417"/>
      <x:c r="CC5" s="417"/>
      <x:c r="CD5" s="417"/>
      <x:c r="CE5" s="417"/>
      <x:c r="CF5" s="417"/>
      <x:c r="CG5" s="417"/>
      <x:c r="CH5" s="417"/>
      <x:c r="CI5" s="417"/>
      <x:c r="CJ5" s="417"/>
      <x:c r="CK5" s="417"/>
      <x:c r="CL5" s="417"/>
      <x:c r="CM5" s="417"/>
      <x:c r="CN5" s="417"/>
      <x:c r="CO5" s="417"/>
      <x:c r="CP5" s="417"/>
      <x:c r="CQ5" s="417"/>
      <x:c r="CR5" s="417"/>
      <x:c r="CS5" s="417"/>
      <x:c r="CT5" s="417"/>
      <x:c r="CU5" s="417"/>
      <x:c r="CV5" s="417"/>
      <x:c r="CW5" s="417"/>
      <x:c r="CX5" s="417"/>
      <x:c r="CY5" s="417"/>
      <x:c r="CZ5" s="417"/>
      <x:c r="DA5" s="417"/>
      <x:c r="DB5" s="417"/>
      <x:c r="DC5" s="417"/>
      <x:c r="DD5" s="417"/>
      <x:c r="DE5" s="417"/>
      <x:c r="DF5" s="417"/>
      <x:c r="DG5" s="417"/>
      <x:c r="DH5" s="417"/>
      <x:c r="DI5" s="417"/>
      <x:c r="DJ5" s="417"/>
      <x:c r="DK5" s="417"/>
      <x:c r="DL5" s="417"/>
      <x:c r="DM5" s="417"/>
      <x:c r="DN5" s="417"/>
      <x:c r="DO5" s="417"/>
      <x:c r="DP5" s="417"/>
      <x:c r="DQ5" s="417"/>
      <x:c r="DR5" s="417"/>
      <x:c r="DS5" s="417"/>
      <x:c r="DT5" s="417"/>
      <x:c r="DU5" s="417"/>
      <x:c r="DV5" s="417"/>
      <x:c r="DW5" s="417"/>
      <x:c r="DX5" s="417"/>
      <x:c r="DY5" s="417"/>
      <x:c r="DZ5" s="417"/>
      <x:c r="EA5" s="417"/>
      <x:c r="EB5" s="417"/>
      <x:c r="EC5" s="417"/>
      <x:c r="ED5" s="417"/>
      <x:c r="EE5" s="417"/>
      <x:c r="EF5" s="417"/>
      <x:c r="EG5" s="417"/>
      <x:c r="EH5" s="417"/>
      <x:c r="EI5" s="417"/>
      <x:c r="EJ5" s="417"/>
      <x:c r="EK5" s="417"/>
      <x:c r="EL5" s="417"/>
      <x:c r="EM5" s="417"/>
      <x:c r="EN5" s="417"/>
      <x:c r="EO5" s="417"/>
      <x:c r="EP5" s="417"/>
      <x:c r="EQ5" s="417"/>
      <x:c r="ER5" s="417"/>
      <x:c r="ES5" s="417"/>
      <x:c r="ET5" s="417"/>
      <x:c r="EU5" s="417"/>
      <x:c r="EV5" s="417"/>
      <x:c r="EW5" s="417"/>
      <x:c r="EX5" s="417"/>
      <x:c r="EY5" s="417"/>
      <x:c r="EZ5" s="417"/>
      <x:c r="FA5" s="417"/>
      <x:c r="FB5" s="417"/>
      <x:c r="FC5" s="417"/>
      <x:c r="FD5" s="417"/>
      <x:c r="FE5" s="417"/>
      <x:c r="FF5" s="417"/>
      <x:c r="FG5" s="417"/>
      <x:c r="FH5" s="417"/>
      <x:c r="FI5" s="417"/>
      <x:c r="FJ5" s="417"/>
      <x:c r="FK5" s="417"/>
      <x:c r="FL5" s="417"/>
      <x:c r="FM5" s="417"/>
      <x:c r="FN5" s="417"/>
      <x:c r="FO5" s="417"/>
      <x:c r="FP5" s="417"/>
      <x:c r="FQ5" s="417"/>
      <x:c r="FR5" s="417"/>
      <x:c r="FS5" s="417"/>
      <x:c r="FT5" s="417"/>
      <x:c r="FU5" s="417"/>
      <x:c r="FV5" s="417"/>
      <x:c r="FW5" s="417"/>
      <x:c r="FX5" s="417"/>
      <x:c r="FY5" s="417"/>
      <x:c r="FZ5" s="417"/>
      <x:c r="GA5" s="417"/>
      <x:c r="GB5" s="417"/>
      <x:c r="GC5" s="417"/>
      <x:c r="GD5" s="417"/>
      <x:c r="GE5" s="417"/>
      <x:c r="GF5" s="417"/>
      <x:c r="GG5" s="417"/>
    </x:row>
    <x:row r="6" spans="1:189" s="412" customFormat="1" ht="69.950000000000003" customHeight="1">
      <x:c r="A6" s="674"/>
      <x:c r="B6" s="1052"/>
      <x:c r="C6" s="419" t="s">
        <x:v>1516</x:v>
      </x:c>
      <x:c r="D6" s="481">
        <x:f>SUMIF($C$7:$C$910,"개   소",D$7:D$910)</x:f>
        <x:v>880</x:v>
      </x:c>
      <x:c r="E6" s="675"/>
      <x:c r="F6" s="675"/>
      <x:c r="G6" s="675"/>
      <x:c r="H6" s="675"/>
      <x:c r="I6" s="420"/>
      <x:c r="J6" s="420"/>
      <x:c r="K6" s="420"/>
      <x:c r="L6" s="481">
        <x:f t="shared" ref="L6:Q6" si="1">SUMIF($C$7:$C$910,"개   소",L$7:L$910)</x:f>
        <x:v>646</x:v>
      </x:c>
      <x:c r="M6" s="481">
        <x:f t="shared" si="1"/>
        <x:v>240</x:v>
      </x:c>
      <x:c r="N6" s="481">
        <x:f t="shared" si="1"/>
        <x:v>0</x:v>
      </x:c>
      <x:c r="O6" s="481">
        <x:f t="shared" si="1"/>
        <x:v>26</x:v>
      </x:c>
      <x:c r="P6" s="481">
        <x:f t="shared" si="1"/>
        <x:v>857</x:v>
      </x:c>
      <x:c r="Q6" s="481">
        <x:f t="shared" si="1"/>
        <x:v>23</x:v>
      </x:c>
      <x:c r="R6" s="676"/>
      <x:c r="S6" s="421"/>
      <x:c r="T6" s="411"/>
      <x:c r="U6" s="411"/>
      <x:c r="V6" s="411"/>
      <x:c r="W6" s="411"/>
      <x:c r="X6" s="411"/>
      <x:c r="Y6" s="411"/>
      <x:c r="Z6" s="411"/>
      <x:c r="AA6" s="411"/>
      <x:c r="AB6" s="411"/>
      <x:c r="AC6" s="411"/>
      <x:c r="AD6" s="411"/>
      <x:c r="AE6" s="411"/>
      <x:c r="AF6" s="411"/>
      <x:c r="AG6" s="411"/>
      <x:c r="AH6" s="411"/>
      <x:c r="AI6" s="411"/>
      <x:c r="AJ6" s="411"/>
      <x:c r="AK6" s="411"/>
      <x:c r="AL6" s="411"/>
      <x:c r="AM6" s="411"/>
      <x:c r="AN6" s="411"/>
      <x:c r="AO6" s="411"/>
      <x:c r="AP6" s="411"/>
      <x:c r="AQ6" s="411"/>
      <x:c r="AR6" s="411"/>
      <x:c r="AS6" s="411"/>
      <x:c r="AT6" s="411"/>
      <x:c r="AU6" s="411"/>
      <x:c r="AV6" s="411"/>
      <x:c r="AW6" s="411"/>
      <x:c r="AX6" s="411"/>
      <x:c r="AY6" s="411"/>
      <x:c r="AZ6" s="411"/>
      <x:c r="BA6" s="411"/>
      <x:c r="BB6" s="411"/>
      <x:c r="BC6" s="411"/>
      <x:c r="BD6" s="411"/>
      <x:c r="BE6" s="411"/>
      <x:c r="BF6" s="411"/>
      <x:c r="BG6" s="411"/>
      <x:c r="BH6" s="411"/>
      <x:c r="BI6" s="411"/>
      <x:c r="BJ6" s="411"/>
      <x:c r="BK6" s="411"/>
      <x:c r="BL6" s="411"/>
      <x:c r="BM6" s="411"/>
      <x:c r="BN6" s="411"/>
      <x:c r="BO6" s="411"/>
      <x:c r="BP6" s="411"/>
      <x:c r="BQ6" s="411"/>
      <x:c r="BR6" s="411"/>
      <x:c r="BS6" s="411"/>
      <x:c r="BT6" s="411"/>
      <x:c r="BU6" s="411"/>
      <x:c r="BV6" s="411"/>
      <x:c r="BW6" s="411"/>
      <x:c r="BX6" s="411"/>
      <x:c r="BY6" s="411"/>
      <x:c r="BZ6" s="411"/>
      <x:c r="CA6" s="411"/>
      <x:c r="CB6" s="411"/>
      <x:c r="CC6" s="411"/>
      <x:c r="CD6" s="411"/>
      <x:c r="CE6" s="411"/>
      <x:c r="CF6" s="411"/>
      <x:c r="CG6" s="411"/>
      <x:c r="CH6" s="411"/>
      <x:c r="CI6" s="411"/>
      <x:c r="CJ6" s="411"/>
      <x:c r="CK6" s="411"/>
      <x:c r="CL6" s="411"/>
      <x:c r="CM6" s="411"/>
      <x:c r="CN6" s="411"/>
      <x:c r="CO6" s="411"/>
      <x:c r="CP6" s="411"/>
      <x:c r="CQ6" s="411"/>
      <x:c r="CR6" s="411"/>
      <x:c r="CS6" s="411"/>
      <x:c r="CT6" s="411"/>
      <x:c r="CU6" s="411"/>
      <x:c r="CV6" s="411"/>
      <x:c r="CW6" s="411"/>
      <x:c r="CX6" s="411"/>
      <x:c r="CY6" s="411"/>
      <x:c r="CZ6" s="411"/>
      <x:c r="DA6" s="411"/>
      <x:c r="DB6" s="411"/>
      <x:c r="DC6" s="411"/>
      <x:c r="DD6" s="411"/>
      <x:c r="DE6" s="411"/>
      <x:c r="DF6" s="411"/>
      <x:c r="DG6" s="411"/>
      <x:c r="DH6" s="411"/>
      <x:c r="DI6" s="411"/>
      <x:c r="DJ6" s="411"/>
      <x:c r="DK6" s="411"/>
      <x:c r="DL6" s="411"/>
      <x:c r="DM6" s="411"/>
      <x:c r="DN6" s="411"/>
      <x:c r="DO6" s="411"/>
      <x:c r="DP6" s="411"/>
      <x:c r="DQ6" s="411"/>
      <x:c r="DR6" s="411"/>
      <x:c r="DS6" s="411"/>
      <x:c r="DT6" s="411"/>
      <x:c r="DU6" s="411"/>
      <x:c r="DV6" s="411"/>
      <x:c r="DW6" s="411"/>
      <x:c r="DX6" s="411"/>
      <x:c r="DY6" s="411"/>
      <x:c r="DZ6" s="411"/>
      <x:c r="EA6" s="411"/>
      <x:c r="EB6" s="411"/>
      <x:c r="EC6" s="411"/>
      <x:c r="ED6" s="411"/>
      <x:c r="EE6" s="411"/>
      <x:c r="EF6" s="411"/>
      <x:c r="EG6" s="411"/>
      <x:c r="EH6" s="411"/>
      <x:c r="EI6" s="411"/>
      <x:c r="EJ6" s="411"/>
      <x:c r="EK6" s="411"/>
      <x:c r="EL6" s="411"/>
      <x:c r="EM6" s="411"/>
      <x:c r="EN6" s="411"/>
      <x:c r="EO6" s="411"/>
      <x:c r="EP6" s="411"/>
      <x:c r="EQ6" s="411"/>
      <x:c r="ER6" s="411"/>
      <x:c r="ES6" s="411"/>
      <x:c r="ET6" s="411"/>
      <x:c r="EU6" s="411"/>
      <x:c r="EV6" s="411"/>
      <x:c r="EW6" s="411"/>
      <x:c r="EX6" s="411"/>
      <x:c r="EY6" s="411"/>
      <x:c r="EZ6" s="411"/>
      <x:c r="FA6" s="411"/>
      <x:c r="FB6" s="411"/>
      <x:c r="FC6" s="411"/>
      <x:c r="FD6" s="411"/>
      <x:c r="FE6" s="411"/>
      <x:c r="FF6" s="411"/>
      <x:c r="FG6" s="411"/>
      <x:c r="FH6" s="411"/>
      <x:c r="FI6" s="411"/>
      <x:c r="FJ6" s="411"/>
      <x:c r="FK6" s="411"/>
      <x:c r="FL6" s="411"/>
      <x:c r="FM6" s="411"/>
      <x:c r="FN6" s="411"/>
      <x:c r="FO6" s="411"/>
      <x:c r="FP6" s="411"/>
      <x:c r="FQ6" s="411"/>
      <x:c r="FR6" s="411"/>
      <x:c r="FS6" s="411"/>
      <x:c r="FT6" s="411"/>
      <x:c r="FU6" s="411"/>
      <x:c r="FV6" s="411"/>
      <x:c r="FW6" s="411"/>
      <x:c r="FX6" s="411"/>
      <x:c r="FY6" s="411"/>
      <x:c r="FZ6" s="411"/>
      <x:c r="GA6" s="411"/>
      <x:c r="GB6" s="411"/>
      <x:c r="GC6" s="411"/>
      <x:c r="GD6" s="411"/>
      <x:c r="GE6" s="411"/>
      <x:c r="GF6" s="411"/>
      <x:c r="GG6" s="411"/>
    </x:row>
    <x:row r="7" spans="1:189" s="280" customFormat="1" ht="69.950000000000003" hidden="1" customHeight="1">
      <x:c r="A7" s="1057" t="s">
        <x:v>1460</x:v>
      </x:c>
      <x:c r="B7" s="1059" t="s">
        <x:v>6769</x:v>
      </x:c>
      <x:c r="C7" s="264" t="s">
        <x:v>2720</x:v>
      </x:c>
      <x:c r="D7" s="684">
        <x:f>SUM(D9:D62)</x:f>
        <x:v>630415.53000000003</x:v>
      </x:c>
      <x:c r="E7" s="303"/>
      <x:c r="F7" s="303"/>
      <x:c r="G7" s="303"/>
      <x:c r="H7" s="303"/>
      <x:c r="I7" s="684">
        <x:f t="shared" ref="I7:Q7" si="2">SUM(I9:I62)</x:f>
        <x:v>0</x:v>
      </x:c>
      <x:c r="J7" s="684">
        <x:f t="shared" si="2"/>
        <x:v>621144.03000000003</x:v>
      </x:c>
      <x:c r="K7" s="684">
        <x:f t="shared" si="2"/>
        <x:v>9271.5</x:v>
      </x:c>
      <x:c r="L7" s="684">
        <x:f t="shared" si="2"/>
        <x:v>202638.5</x:v>
      </x:c>
      <x:c r="M7" s="684">
        <x:f t="shared" si="2"/>
        <x:v>427777.03000000003</x:v>
      </x:c>
      <x:c r="N7" s="684">
        <x:f t="shared" si="2"/>
        <x:v>0</x:v>
      </x:c>
      <x:c r="O7" s="684">
        <x:f t="shared" si="2"/>
        <x:v>0</x:v>
      </x:c>
      <x:c r="P7" s="684">
        <x:f t="shared" si="2"/>
        <x:v>630415.53000000003</x:v>
      </x:c>
      <x:c r="Q7" s="684">
        <x:f t="shared" si="2"/>
        <x:v>0</x:v>
      </x:c>
      <x:c r="R7" s="1061"/>
      <x:c r="S7" s="1077"/>
      <x:c r="T7" s="410"/>
      <x:c r="U7" s="410"/>
      <x:c r="V7" s="410"/>
      <x:c r="W7" s="410"/>
      <x:c r="X7" s="410"/>
      <x:c r="Y7" s="422"/>
      <x:c r="Z7" s="410"/>
      <x:c r="AA7" s="410"/>
      <x:c r="AB7" s="410"/>
      <x:c r="AC7" s="410"/>
      <x:c r="AD7" s="410"/>
      <x:c r="AE7" s="410"/>
      <x:c r="AF7" s="410"/>
      <x:c r="AG7" s="410"/>
      <x:c r="AH7" s="410"/>
      <x:c r="AI7" s="410"/>
      <x:c r="AJ7" s="410"/>
      <x:c r="AK7" s="410"/>
      <x:c r="AL7" s="410"/>
      <x:c r="AM7" s="410"/>
      <x:c r="AN7" s="410"/>
      <x:c r="AO7" s="410"/>
      <x:c r="AP7" s="410"/>
      <x:c r="AQ7" s="410"/>
      <x:c r="AR7" s="410"/>
      <x:c r="AS7" s="410"/>
      <x:c r="AT7" s="410"/>
      <x:c r="AU7" s="410"/>
      <x:c r="AV7" s="410"/>
      <x:c r="AW7" s="410"/>
      <x:c r="AX7" s="410"/>
      <x:c r="AY7" s="410"/>
      <x:c r="AZ7" s="410"/>
      <x:c r="BA7" s="410"/>
      <x:c r="BB7" s="410"/>
      <x:c r="BC7" s="410"/>
      <x:c r="BD7" s="410"/>
      <x:c r="BE7" s="410"/>
      <x:c r="BF7" s="410"/>
      <x:c r="BG7" s="410"/>
      <x:c r="BH7" s="410"/>
      <x:c r="BI7" s="410"/>
      <x:c r="BJ7" s="410"/>
      <x:c r="BK7" s="410"/>
      <x:c r="BL7" s="410"/>
      <x:c r="BM7" s="410"/>
      <x:c r="BN7" s="410"/>
      <x:c r="BO7" s="410"/>
      <x:c r="BP7" s="410"/>
      <x:c r="BQ7" s="410"/>
      <x:c r="BR7" s="410"/>
      <x:c r="BS7" s="410"/>
      <x:c r="BT7" s="410"/>
      <x:c r="BU7" s="410"/>
      <x:c r="BV7" s="410"/>
      <x:c r="BW7" s="410"/>
      <x:c r="BX7" s="410"/>
      <x:c r="BY7" s="410"/>
      <x:c r="BZ7" s="410"/>
      <x:c r="CA7" s="410"/>
      <x:c r="CB7" s="410"/>
      <x:c r="CC7" s="410"/>
      <x:c r="CD7" s="410"/>
      <x:c r="CE7" s="410"/>
      <x:c r="CF7" s="410"/>
      <x:c r="CG7" s="410"/>
      <x:c r="CH7" s="410"/>
      <x:c r="CI7" s="410"/>
      <x:c r="CJ7" s="410"/>
      <x:c r="CK7" s="410"/>
      <x:c r="CL7" s="410"/>
      <x:c r="CM7" s="410"/>
      <x:c r="CN7" s="410"/>
      <x:c r="CO7" s="410"/>
      <x:c r="CP7" s="410"/>
      <x:c r="CQ7" s="410"/>
      <x:c r="CR7" s="410"/>
      <x:c r="CS7" s="410"/>
      <x:c r="CT7" s="410"/>
      <x:c r="CU7" s="410"/>
      <x:c r="CV7" s="410"/>
      <x:c r="CW7" s="410"/>
      <x:c r="CX7" s="410"/>
      <x:c r="CY7" s="410"/>
      <x:c r="CZ7" s="410"/>
      <x:c r="DA7" s="410"/>
      <x:c r="DB7" s="410"/>
      <x:c r="DC7" s="410"/>
      <x:c r="DD7" s="410"/>
      <x:c r="DE7" s="410"/>
      <x:c r="DF7" s="410"/>
      <x:c r="DG7" s="410"/>
      <x:c r="DH7" s="410"/>
      <x:c r="DI7" s="410"/>
      <x:c r="DJ7" s="410"/>
      <x:c r="DK7" s="410"/>
      <x:c r="DL7" s="410"/>
      <x:c r="DM7" s="410"/>
      <x:c r="DN7" s="410"/>
      <x:c r="DO7" s="410"/>
      <x:c r="DP7" s="410"/>
      <x:c r="DQ7" s="410"/>
      <x:c r="DR7" s="410"/>
      <x:c r="DS7" s="410"/>
      <x:c r="DT7" s="410"/>
      <x:c r="DU7" s="410"/>
      <x:c r="DV7" s="410"/>
      <x:c r="DW7" s="410"/>
      <x:c r="DX7" s="410"/>
      <x:c r="DY7" s="410"/>
      <x:c r="DZ7" s="410"/>
      <x:c r="EA7" s="410"/>
      <x:c r="EB7" s="410"/>
      <x:c r="EC7" s="410"/>
      <x:c r="ED7" s="410"/>
      <x:c r="EE7" s="410"/>
      <x:c r="EF7" s="410"/>
      <x:c r="EG7" s="410"/>
      <x:c r="EH7" s="410"/>
      <x:c r="EI7" s="410"/>
      <x:c r="EJ7" s="410"/>
      <x:c r="EK7" s="410"/>
      <x:c r="EL7" s="410"/>
      <x:c r="EM7" s="410"/>
      <x:c r="EN7" s="410"/>
      <x:c r="EO7" s="410"/>
      <x:c r="EP7" s="410"/>
      <x:c r="EQ7" s="410"/>
      <x:c r="ER7" s="410"/>
      <x:c r="ES7" s="410"/>
      <x:c r="ET7" s="410"/>
      <x:c r="EU7" s="410"/>
      <x:c r="EV7" s="410"/>
      <x:c r="EW7" s="410"/>
      <x:c r="EX7" s="410"/>
      <x:c r="EY7" s="410"/>
      <x:c r="EZ7" s="410"/>
      <x:c r="FA7" s="410"/>
      <x:c r="FB7" s="410"/>
      <x:c r="FC7" s="410"/>
      <x:c r="FD7" s="410"/>
      <x:c r="FE7" s="410"/>
      <x:c r="FF7" s="410"/>
      <x:c r="FG7" s="410"/>
      <x:c r="FH7" s="410"/>
      <x:c r="FI7" s="410"/>
      <x:c r="FJ7" s="410"/>
      <x:c r="FK7" s="410"/>
      <x:c r="FL7" s="410"/>
      <x:c r="FM7" s="410"/>
      <x:c r="FN7" s="410"/>
      <x:c r="FO7" s="410"/>
      <x:c r="FP7" s="410"/>
      <x:c r="FQ7" s="410"/>
      <x:c r="FR7" s="410"/>
      <x:c r="FS7" s="410"/>
      <x:c r="FT7" s="410"/>
      <x:c r="FU7" s="410"/>
      <x:c r="FV7" s="410"/>
      <x:c r="FW7" s="410"/>
      <x:c r="FX7" s="410"/>
      <x:c r="FY7" s="410"/>
      <x:c r="FZ7" s="410"/>
      <x:c r="GA7" s="410"/>
      <x:c r="GB7" s="410"/>
      <x:c r="GC7" s="410"/>
      <x:c r="GD7" s="410"/>
      <x:c r="GE7" s="410"/>
      <x:c r="GF7" s="410"/>
      <x:c r="GG7" s="410"/>
    </x:row>
    <x:row r="8" spans="1:189" s="377" customFormat="1" ht="69.950000000000003" hidden="1" customHeight="1">
      <x:c r="A8" s="1057"/>
      <x:c r="B8" s="1059"/>
      <x:c r="C8" s="264" t="s">
        <x:v>1516</x:v>
      </x:c>
      <x:c r="D8" s="289">
        <x:f>COUNTA(D9:D62)</x:f>
        <x:v>54</x:v>
      </x:c>
      <x:c r="E8" s="289"/>
      <x:c r="F8" s="289"/>
      <x:c r="G8" s="289"/>
      <x:c r="H8" s="289"/>
      <x:c r="I8" s="289"/>
      <x:c r="J8" s="289"/>
      <x:c r="K8" s="289"/>
      <x:c r="L8" s="289">
        <x:f t="shared" ref="L8:Q8" si="3">COUNTA(L9:L62)</x:f>
        <x:v>6</x:v>
      </x:c>
      <x:c r="M8" s="289">
        <x:f t="shared" si="3"/>
        <x:v>48</x:v>
      </x:c>
      <x:c r="N8" s="289">
        <x:f t="shared" si="3"/>
        <x:v>0</x:v>
      </x:c>
      <x:c r="O8" s="289">
        <x:f t="shared" si="3"/>
        <x:v>0</x:v>
      </x:c>
      <x:c r="P8" s="289">
        <x:f t="shared" si="3"/>
        <x:v>54</x:v>
      </x:c>
      <x:c r="Q8" s="289">
        <x:f t="shared" si="3"/>
        <x:v>0</x:v>
      </x:c>
      <x:c r="R8" s="1061"/>
      <x:c r="S8" s="1078"/>
      <x:c r="T8" s="343"/>
      <x:c r="U8" s="343"/>
      <x:c r="V8" s="343"/>
      <x:c r="W8" s="343"/>
      <x:c r="X8" s="343"/>
      <x:c r="Y8" s="343"/>
      <x:c r="Z8" s="343"/>
      <x:c r="AA8" s="343"/>
      <x:c r="AB8" s="343"/>
      <x:c r="AC8" s="343"/>
      <x:c r="AD8" s="343"/>
      <x:c r="AE8" s="343"/>
      <x:c r="AF8" s="343"/>
      <x:c r="AG8" s="343"/>
      <x:c r="AH8" s="343"/>
      <x:c r="AI8" s="343"/>
      <x:c r="AJ8" s="343"/>
      <x:c r="AK8" s="343"/>
      <x:c r="AL8" s="343"/>
      <x:c r="AM8" s="343"/>
      <x:c r="AN8" s="343"/>
      <x:c r="AO8" s="343"/>
      <x:c r="AP8" s="343"/>
      <x:c r="AQ8" s="343"/>
      <x:c r="AR8" s="343"/>
      <x:c r="AS8" s="343"/>
      <x:c r="AT8" s="343"/>
      <x:c r="AU8" s="343"/>
      <x:c r="AV8" s="343"/>
      <x:c r="AW8" s="343"/>
      <x:c r="AX8" s="343"/>
      <x:c r="AY8" s="343"/>
      <x:c r="AZ8" s="343"/>
      <x:c r="BA8" s="343"/>
      <x:c r="BB8" s="343"/>
      <x:c r="BC8" s="343"/>
      <x:c r="BD8" s="343"/>
      <x:c r="BE8" s="343"/>
      <x:c r="BF8" s="343"/>
      <x:c r="BG8" s="343"/>
      <x:c r="BH8" s="343"/>
      <x:c r="BI8" s="343"/>
      <x:c r="BJ8" s="343"/>
      <x:c r="BK8" s="343"/>
      <x:c r="BL8" s="343"/>
      <x:c r="BM8" s="343"/>
      <x:c r="BN8" s="343"/>
      <x:c r="BO8" s="343"/>
      <x:c r="BP8" s="343"/>
      <x:c r="BQ8" s="343"/>
      <x:c r="BR8" s="343"/>
      <x:c r="BS8" s="343"/>
      <x:c r="BT8" s="343"/>
      <x:c r="BU8" s="343"/>
      <x:c r="BV8" s="343"/>
      <x:c r="BW8" s="343"/>
      <x:c r="BX8" s="343"/>
      <x:c r="BY8" s="343"/>
      <x:c r="BZ8" s="343"/>
      <x:c r="CA8" s="343"/>
      <x:c r="CB8" s="343"/>
      <x:c r="CC8" s="343"/>
      <x:c r="CD8" s="343"/>
      <x:c r="CE8" s="343"/>
      <x:c r="CF8" s="343"/>
      <x:c r="CG8" s="343"/>
      <x:c r="CH8" s="343"/>
      <x:c r="CI8" s="343"/>
      <x:c r="CJ8" s="343"/>
      <x:c r="CK8" s="343"/>
      <x:c r="CL8" s="343"/>
      <x:c r="CM8" s="343"/>
      <x:c r="CN8" s="343"/>
      <x:c r="CO8" s="343"/>
      <x:c r="CP8" s="343"/>
      <x:c r="CQ8" s="343"/>
      <x:c r="CR8" s="343"/>
      <x:c r="CS8" s="343"/>
      <x:c r="CT8" s="343"/>
      <x:c r="CU8" s="343"/>
      <x:c r="CV8" s="343"/>
      <x:c r="CW8" s="343"/>
      <x:c r="CX8" s="343"/>
      <x:c r="CY8" s="343"/>
      <x:c r="CZ8" s="343"/>
      <x:c r="DA8" s="343"/>
      <x:c r="DB8" s="343"/>
      <x:c r="DC8" s="343"/>
      <x:c r="DD8" s="343"/>
      <x:c r="DE8" s="343"/>
      <x:c r="DF8" s="343"/>
      <x:c r="DG8" s="343"/>
      <x:c r="DH8" s="343"/>
      <x:c r="DI8" s="343"/>
      <x:c r="DJ8" s="343"/>
      <x:c r="DK8" s="343"/>
      <x:c r="DL8" s="343"/>
      <x:c r="DM8" s="343"/>
      <x:c r="DN8" s="343"/>
      <x:c r="DO8" s="343"/>
      <x:c r="DP8" s="343"/>
      <x:c r="DQ8" s="343"/>
      <x:c r="DR8" s="343"/>
      <x:c r="DS8" s="343"/>
      <x:c r="DT8" s="343"/>
      <x:c r="DU8" s="343"/>
      <x:c r="DV8" s="343"/>
      <x:c r="DW8" s="343"/>
      <x:c r="DX8" s="343"/>
      <x:c r="DY8" s="343"/>
      <x:c r="DZ8" s="343"/>
      <x:c r="EA8" s="343"/>
      <x:c r="EB8" s="343"/>
      <x:c r="EC8" s="343"/>
      <x:c r="ED8" s="343"/>
      <x:c r="EE8" s="343"/>
      <x:c r="EF8" s="343"/>
      <x:c r="EG8" s="343"/>
      <x:c r="EH8" s="343"/>
      <x:c r="EI8" s="343"/>
      <x:c r="EJ8" s="343"/>
      <x:c r="EK8" s="343"/>
      <x:c r="EL8" s="343"/>
      <x:c r="EM8" s="343"/>
      <x:c r="EN8" s="343"/>
      <x:c r="EO8" s="343"/>
      <x:c r="EP8" s="343"/>
      <x:c r="EQ8" s="343"/>
      <x:c r="ER8" s="343"/>
      <x:c r="ES8" s="343"/>
      <x:c r="ET8" s="343"/>
      <x:c r="EU8" s="343"/>
      <x:c r="EV8" s="343"/>
      <x:c r="EW8" s="343"/>
      <x:c r="EX8" s="343"/>
      <x:c r="EY8" s="343"/>
      <x:c r="EZ8" s="343"/>
      <x:c r="FA8" s="343"/>
      <x:c r="FB8" s="343"/>
      <x:c r="FC8" s="343"/>
      <x:c r="FD8" s="343"/>
      <x:c r="FE8" s="343"/>
      <x:c r="FF8" s="343"/>
      <x:c r="FG8" s="343"/>
      <x:c r="FH8" s="343"/>
      <x:c r="FI8" s="343"/>
      <x:c r="FJ8" s="343"/>
      <x:c r="FK8" s="343"/>
      <x:c r="FL8" s="343"/>
      <x:c r="FM8" s="343"/>
      <x:c r="FN8" s="343"/>
      <x:c r="FO8" s="343"/>
      <x:c r="FP8" s="343"/>
      <x:c r="FQ8" s="343"/>
      <x:c r="FR8" s="343"/>
      <x:c r="FS8" s="343"/>
      <x:c r="FT8" s="343"/>
      <x:c r="FU8" s="343"/>
      <x:c r="FV8" s="343"/>
      <x:c r="FW8" s="343"/>
      <x:c r="FX8" s="343"/>
      <x:c r="FY8" s="343"/>
      <x:c r="FZ8" s="343"/>
      <x:c r="GA8" s="343"/>
      <x:c r="GB8" s="343"/>
      <x:c r="GC8" s="343"/>
      <x:c r="GD8" s="343"/>
      <x:c r="GE8" s="343"/>
      <x:c r="GF8" s="343"/>
      <x:c r="GG8" s="343"/>
    </x:row>
    <x:row r="9" spans="1:19" s="273" customFormat="1" hidden="1" customHeight="1">
      <x:c r="A9" s="319" t="s">
        <x:v>1460</x:v>
      </x:c>
      <x:c r="B9" s="295" t="s">
        <x:v>6928</x:v>
      </x:c>
      <x:c r="C9" s="296" t="s">
        <x:v>6282</x:v>
      </x:c>
      <x:c r="D9" s="423">
        <x:f>IF(SUM(I9:K9)=SUM(L9:M9),SUM(I9:K9),"오답")</x:f>
        <x:v>28944.200000000001</x:v>
      </x:c>
      <x:c r="E9" s="424" t="s">
        <x:v>3696</x:v>
      </x:c>
      <x:c r="F9" s="424" t="s">
        <x:v>5575</x:v>
      </x:c>
      <x:c r="G9" s="424" t="s">
        <x:v>1323</x:v>
      </x:c>
      <x:c r="H9" s="424"/>
      <x:c r="I9" s="424"/>
      <x:c r="J9" s="425">
        <x:v>28944.200000000001</x:v>
      </x:c>
      <x:c r="K9" s="426"/>
      <x:c r="L9" s="425">
        <x:v>28944.200000000001</x:v>
      </x:c>
      <x:c r="M9" s="426"/>
      <x:c r="N9" s="426"/>
      <x:c r="O9" s="426"/>
      <x:c r="P9" s="425">
        <x:v>28944.200000000001</x:v>
      </x:c>
      <x:c r="Q9" s="426"/>
      <x:c r="R9" s="217" t="s">
        <x:v>86</x:v>
      </x:c>
      <x:c r="S9" s="299"/>
    </x:row>
    <x:row r="10" spans="1:19" s="273" customFormat="1" hidden="1" customHeight="1">
      <x:c r="A10" s="319" t="s">
        <x:v>1460</x:v>
      </x:c>
      <x:c r="B10" s="295" t="s">
        <x:v>6990</x:v>
      </x:c>
      <x:c r="C10" s="296" t="s">
        <x:v>6286</x:v>
      </x:c>
      <x:c r="D10" s="423">
        <x:f t="shared" ref="D10:D40" si="4">IF(SUM(I10:K10)=SUM(L10:M10),SUM(I10:K10),"오답")</x:f>
        <x:v>65363.900000000001</x:v>
      </x:c>
      <x:c r="E10" s="299" t="s">
        <x:v>4988</x:v>
      </x:c>
      <x:c r="F10" s="299" t="s">
        <x:v>5875</x:v>
      </x:c>
      <x:c r="G10" s="424" t="s">
        <x:v>1323</x:v>
      </x:c>
      <x:c r="H10" s="299"/>
      <x:c r="I10" s="299"/>
      <x:c r="J10" s="427">
        <x:v>65363.900000000001</x:v>
      </x:c>
      <x:c r="K10" s="428"/>
      <x:c r="L10" s="427">
        <x:v>65363.900000000001</x:v>
      </x:c>
      <x:c r="M10" s="428"/>
      <x:c r="N10" s="428"/>
      <x:c r="O10" s="428"/>
      <x:c r="P10" s="427">
        <x:v>65363.900000000001</x:v>
      </x:c>
      <x:c r="Q10" s="428"/>
      <x:c r="R10" s="217" t="s">
        <x:v>49</x:v>
      </x:c>
      <x:c r="S10" s="299"/>
    </x:row>
    <x:row r="11" spans="1:19" s="273" customFormat="1" hidden="1" customHeight="1">
      <x:c r="A11" s="319" t="s">
        <x:v>1460</x:v>
      </x:c>
      <x:c r="B11" s="295" t="s">
        <x:v>6946</x:v>
      </x:c>
      <x:c r="C11" s="296" t="s">
        <x:v>2601</x:v>
      </x:c>
      <x:c r="D11" s="423">
        <x:f t="shared" si="4"/>
        <x:v>15617.5</x:v>
      </x:c>
      <x:c r="E11" s="299" t="s">
        <x:v>4988</x:v>
      </x:c>
      <x:c r="F11" s="299" t="s">
        <x:v>5875</x:v>
      </x:c>
      <x:c r="G11" s="424" t="s">
        <x:v>1323</x:v>
      </x:c>
      <x:c r="H11" s="299"/>
      <x:c r="I11" s="299"/>
      <x:c r="J11" s="427">
        <x:v>15617.5</x:v>
      </x:c>
      <x:c r="K11" s="428"/>
      <x:c r="L11" s="427">
        <x:v>15617.5</x:v>
      </x:c>
      <x:c r="M11" s="428"/>
      <x:c r="N11" s="428"/>
      <x:c r="O11" s="428"/>
      <x:c r="P11" s="427">
        <x:v>15617.5</x:v>
      </x:c>
      <x:c r="Q11" s="428"/>
      <x:c r="R11" s="217" t="s">
        <x:v>49</x:v>
      </x:c>
      <x:c r="S11" s="299"/>
    </x:row>
    <x:row r="12" spans="1:19" s="273" customFormat="1" hidden="1" customHeight="1">
      <x:c r="A12" s="319" t="s">
        <x:v>1460</x:v>
      </x:c>
      <x:c r="B12" s="295" t="s">
        <x:v>6935</x:v>
      </x:c>
      <x:c r="C12" s="296" t="s">
        <x:v>7432</x:v>
      </x:c>
      <x:c r="D12" s="423">
        <x:f t="shared" si="4"/>
        <x:v>22577</x:v>
      </x:c>
      <x:c r="E12" s="299" t="s">
        <x:v>4988</x:v>
      </x:c>
      <x:c r="F12" s="299" t="s">
        <x:v>5875</x:v>
      </x:c>
      <x:c r="G12" s="424" t="s">
        <x:v>1323</x:v>
      </x:c>
      <x:c r="H12" s="299"/>
      <x:c r="I12" s="299"/>
      <x:c r="J12" s="314">
        <x:v>22577</x:v>
      </x:c>
      <x:c r="K12" s="428"/>
      <x:c r="L12" s="336">
        <x:v>22577</x:v>
      </x:c>
      <x:c r="M12" s="428"/>
      <x:c r="N12" s="428"/>
      <x:c r="O12" s="428"/>
      <x:c r="P12" s="336">
        <x:v>22577</x:v>
      </x:c>
      <x:c r="Q12" s="428"/>
      <x:c r="R12" s="217" t="s">
        <x:v>49</x:v>
      </x:c>
      <x:c r="S12" s="299"/>
    </x:row>
    <x:row r="13" spans="1:19" s="273" customFormat="1" hidden="1" customHeight="1">
      <x:c r="A13" s="319" t="s">
        <x:v>1460</x:v>
      </x:c>
      <x:c r="B13" s="295" t="s">
        <x:v>6962</x:v>
      </x:c>
      <x:c r="C13" s="296" t="s">
        <x:v>7072</x:v>
      </x:c>
      <x:c r="D13" s="423">
        <x:f t="shared" si="4"/>
        <x:v>45149</x:v>
      </x:c>
      <x:c r="E13" s="299" t="s">
        <x:v>4988</x:v>
      </x:c>
      <x:c r="F13" s="299" t="s">
        <x:v>5875</x:v>
      </x:c>
      <x:c r="G13" s="424" t="s">
        <x:v>1323</x:v>
      </x:c>
      <x:c r="H13" s="299"/>
      <x:c r="I13" s="299"/>
      <x:c r="J13" s="314">
        <x:v>45149</x:v>
      </x:c>
      <x:c r="K13" s="428"/>
      <x:c r="L13" s="336">
        <x:v>45149</x:v>
      </x:c>
      <x:c r="M13" s="428"/>
      <x:c r="N13" s="428"/>
      <x:c r="O13" s="428"/>
      <x:c r="P13" s="336">
        <x:v>45149</x:v>
      </x:c>
      <x:c r="Q13" s="428"/>
      <x:c r="R13" s="217"/>
      <x:c r="S13" s="299"/>
    </x:row>
    <x:row r="14" spans="1:19" s="273" customFormat="1" hidden="1" customHeight="1">
      <x:c r="A14" s="319" t="s">
        <x:v>1460</x:v>
      </x:c>
      <x:c r="B14" s="295" t="s">
        <x:v>6921</x:v>
      </x:c>
      <x:c r="C14" s="296" t="s">
        <x:v>6236</x:v>
      </x:c>
      <x:c r="D14" s="423">
        <x:f t="shared" si="4"/>
        <x:v>24986.900000000001</x:v>
      </x:c>
      <x:c r="E14" s="299" t="s">
        <x:v>4988</x:v>
      </x:c>
      <x:c r="F14" s="299" t="s">
        <x:v>5875</x:v>
      </x:c>
      <x:c r="G14" s="424" t="s">
        <x:v>1323</x:v>
      </x:c>
      <x:c r="H14" s="299"/>
      <x:c r="I14" s="299"/>
      <x:c r="J14" s="314">
        <x:v>24986.900000000001</x:v>
      </x:c>
      <x:c r="K14" s="428"/>
      <x:c r="L14" s="336">
        <x:v>24986.900000000001</x:v>
      </x:c>
      <x:c r="M14" s="428"/>
      <x:c r="N14" s="428"/>
      <x:c r="O14" s="428"/>
      <x:c r="P14" s="336">
        <x:v>24986.900000000001</x:v>
      </x:c>
      <x:c r="Q14" s="428"/>
      <x:c r="R14" s="217"/>
      <x:c r="S14" s="299"/>
    </x:row>
    <x:row r="15" spans="1:19" s="273" customFormat="1" hidden="1" customHeight="1">
      <x:c r="A15" s="319" t="s">
        <x:v>1460</x:v>
      </x:c>
      <x:c r="B15" s="295" t="s">
        <x:v>6920</x:v>
      </x:c>
      <x:c r="C15" s="296" t="s">
        <x:v>2602</x:v>
      </x:c>
      <x:c r="D15" s="423">
        <x:f t="shared" si="4"/>
        <x:v>2193.9000000000001</x:v>
      </x:c>
      <x:c r="E15" s="299" t="s">
        <x:v>1977</x:v>
      </x:c>
      <x:c r="F15" s="299" t="s">
        <x:v>4994</x:v>
      </x:c>
      <x:c r="G15" s="350" t="s">
        <x:v>5350</x:v>
      </x:c>
      <x:c r="H15" s="299"/>
      <x:c r="I15" s="299"/>
      <x:c r="J15" s="429"/>
      <x:c r="K15" s="429">
        <x:v>2193.9000000000001</x:v>
      </x:c>
      <x:c r="L15" s="431"/>
      <x:c r="M15" s="430">
        <x:v>2193.9000000000001</x:v>
      </x:c>
      <x:c r="N15" s="430"/>
      <x:c r="O15" s="430"/>
      <x:c r="P15" s="430">
        <x:v>2193.9000000000001</x:v>
      </x:c>
      <x:c r="Q15" s="429"/>
      <x:c r="R15" s="217" t="s">
        <x:v>6245</x:v>
      </x:c>
      <x:c r="S15" s="299"/>
    </x:row>
    <x:row r="16" spans="1:19" s="273" customFormat="1" hidden="1" customHeight="1">
      <x:c r="A16" s="319" t="s">
        <x:v>1460</x:v>
      </x:c>
      <x:c r="B16" s="295" t="s">
        <x:v>6940</x:v>
      </x:c>
      <x:c r="C16" s="296" t="s">
        <x:v>2539</x:v>
      </x:c>
      <x:c r="D16" s="423">
        <x:f t="shared" si="4"/>
        <x:v>2374.5</x:v>
      </x:c>
      <x:c r="E16" s="299" t="s">
        <x:v>1977</x:v>
      </x:c>
      <x:c r="F16" s="299" t="s">
        <x:v>4994</x:v>
      </x:c>
      <x:c r="G16" s="350" t="s">
        <x:v>5350</x:v>
      </x:c>
      <x:c r="H16" s="299"/>
      <x:c r="I16" s="299"/>
      <x:c r="J16" s="429"/>
      <x:c r="K16" s="429">
        <x:v>2374.5</x:v>
      </x:c>
      <x:c r="L16" s="428"/>
      <x:c r="M16" s="430">
        <x:v>2374.5</x:v>
      </x:c>
      <x:c r="N16" s="430"/>
      <x:c r="O16" s="430"/>
      <x:c r="P16" s="430">
        <x:v>2374.5</x:v>
      </x:c>
      <x:c r="Q16" s="429"/>
      <x:c r="R16" s="217" t="s">
        <x:v>6245</x:v>
      </x:c>
      <x:c r="S16" s="299"/>
    </x:row>
    <x:row r="17" spans="1:19" s="273" customFormat="1" hidden="1" customHeight="1">
      <x:c r="A17" s="319" t="s">
        <x:v>1460</x:v>
      </x:c>
      <x:c r="B17" s="295" t="s">
        <x:v>6953</x:v>
      </x:c>
      <x:c r="C17" s="296" t="s">
        <x:v>6254</x:v>
      </x:c>
      <x:c r="D17" s="423">
        <x:f t="shared" si="4"/>
        <x:v>2284.8000000000002</x:v>
      </x:c>
      <x:c r="E17" s="299" t="s">
        <x:v>1977</x:v>
      </x:c>
      <x:c r="F17" s="299" t="s">
        <x:v>4994</x:v>
      </x:c>
      <x:c r="G17" s="350" t="s">
        <x:v>5350</x:v>
      </x:c>
      <x:c r="H17" s="299"/>
      <x:c r="I17" s="299"/>
      <x:c r="J17" s="429"/>
      <x:c r="K17" s="429">
        <x:v>2284.8000000000002</x:v>
      </x:c>
      <x:c r="L17" s="431"/>
      <x:c r="M17" s="430">
        <x:v>2284.8000000000002</x:v>
      </x:c>
      <x:c r="N17" s="430"/>
      <x:c r="O17" s="430"/>
      <x:c r="P17" s="430">
        <x:v>2284.8000000000002</x:v>
      </x:c>
      <x:c r="Q17" s="429"/>
      <x:c r="R17" s="217" t="s">
        <x:v>6245</x:v>
      </x:c>
      <x:c r="S17" s="299"/>
    </x:row>
    <x:row r="18" spans="1:19" s="273" customFormat="1" hidden="1" customHeight="1">
      <x:c r="A18" s="319" t="s">
        <x:v>1460</x:v>
      </x:c>
      <x:c r="B18" s="295" t="s">
        <x:v>6932</x:v>
      </x:c>
      <x:c r="C18" s="296" t="s">
        <x:v>6301</x:v>
      </x:c>
      <x:c r="D18" s="423">
        <x:f t="shared" si="4"/>
        <x:v>2418.3000000000002</x:v>
      </x:c>
      <x:c r="E18" s="299" t="s">
        <x:v>1977</x:v>
      </x:c>
      <x:c r="F18" s="299" t="s">
        <x:v>4994</x:v>
      </x:c>
      <x:c r="G18" s="350" t="s">
        <x:v>5350</x:v>
      </x:c>
      <x:c r="H18" s="299"/>
      <x:c r="I18" s="299"/>
      <x:c r="J18" s="430"/>
      <x:c r="K18" s="430">
        <x:v>2418.3000000000002</x:v>
      </x:c>
      <x:c r="L18" s="428"/>
      <x:c r="M18" s="430">
        <x:v>2418.3000000000002</x:v>
      </x:c>
      <x:c r="N18" s="430"/>
      <x:c r="O18" s="430"/>
      <x:c r="P18" s="430">
        <x:v>2418.3000000000002</x:v>
      </x:c>
      <x:c r="Q18" s="430"/>
      <x:c r="R18" s="217" t="s">
        <x:v>6245</x:v>
      </x:c>
      <x:c r="S18" s="299"/>
    </x:row>
    <x:row r="19" spans="1:19" s="273" customFormat="1" hidden="1" customHeight="1">
      <x:c r="A19" s="319" t="s">
        <x:v>1460</x:v>
      </x:c>
      <x:c r="B19" s="295" t="s">
        <x:v>7083</x:v>
      </x:c>
      <x:c r="C19" s="296" t="s">
        <x:v>6256</x:v>
      </x:c>
      <x:c r="D19" s="423">
        <x:f t="shared" si="4"/>
        <x:v>1681.3</x:v>
      </x:c>
      <x:c r="E19" s="299" t="s">
        <x:v>3280</x:v>
      </x:c>
      <x:c r="F19" s="299" t="s">
        <x:v>3280</x:v>
      </x:c>
      <x:c r="G19" s="350" t="s">
        <x:v>3280</x:v>
      </x:c>
      <x:c r="H19" s="319"/>
      <x:c r="I19" s="319"/>
      <x:c r="J19" s="322">
        <x:v>1681.3</x:v>
      </x:c>
      <x:c r="K19" s="429"/>
      <x:c r="L19" s="429"/>
      <x:c r="M19" s="322">
        <x:v>1681.3</x:v>
      </x:c>
      <x:c r="N19" s="322"/>
      <x:c r="O19" s="322"/>
      <x:c r="P19" s="322">
        <x:v>1681.3</x:v>
      </x:c>
      <x:c r="Q19" s="429"/>
      <x:c r="R19" s="217"/>
      <x:c r="S19" s="299"/>
    </x:row>
    <x:row r="20" spans="1:19" s="273" customFormat="1" hidden="1" customHeight="1">
      <x:c r="A20" s="319" t="s">
        <x:v>1460</x:v>
      </x:c>
      <x:c r="B20" s="295" t="s">
        <x:v>6964</x:v>
      </x:c>
      <x:c r="C20" s="296" t="s">
        <x:v>2571</x:v>
      </x:c>
      <x:c r="D20" s="423">
        <x:f t="shared" si="4"/>
        <x:v>25362.400000000001</x:v>
      </x:c>
      <x:c r="E20" s="299" t="s">
        <x:v>5175</x:v>
      </x:c>
      <x:c r="F20" s="350" t="s">
        <x:v>1315</x:v>
      </x:c>
      <x:c r="G20" s="350" t="s">
        <x:v>2083</x:v>
      </x:c>
      <x:c r="H20" s="319"/>
      <x:c r="I20" s="319"/>
      <x:c r="J20" s="314">
        <x:v>25362.400000000001</x:v>
      </x:c>
      <x:c r="K20" s="429"/>
      <x:c r="L20" s="431"/>
      <x:c r="M20" s="314">
        <x:v>25362.400000000001</x:v>
      </x:c>
      <x:c r="N20" s="314"/>
      <x:c r="O20" s="314"/>
      <x:c r="P20" s="314">
        <x:v>25362.400000000001</x:v>
      </x:c>
      <x:c r="Q20" s="429"/>
      <x:c r="R20" s="217" t="s">
        <x:v>28</x:v>
      </x:c>
      <x:c r="S20" s="299"/>
    </x:row>
    <x:row r="21" spans="1:19" s="273" customFormat="1" hidden="1" customHeight="1">
      <x:c r="A21" s="319" t="s">
        <x:v>1460</x:v>
      </x:c>
      <x:c r="B21" s="295" t="s">
        <x:v>6919</x:v>
      </x:c>
      <x:c r="C21" s="296" t="s">
        <x:v>2581</x:v>
      </x:c>
      <x:c r="D21" s="423">
        <x:f t="shared" si="4"/>
        <x:v>14897.43</x:v>
      </x:c>
      <x:c r="E21" s="299" t="s">
        <x:v>5175</x:v>
      </x:c>
      <x:c r="F21" s="350" t="s">
        <x:v>1315</x:v>
      </x:c>
      <x:c r="G21" s="350" t="s">
        <x:v>2083</x:v>
      </x:c>
      <x:c r="H21" s="319"/>
      <x:c r="I21" s="319"/>
      <x:c r="J21" s="314">
        <x:v>14897.43</x:v>
      </x:c>
      <x:c r="K21" s="429"/>
      <x:c r="L21" s="431"/>
      <x:c r="M21" s="314">
        <x:v>14897.43</x:v>
      </x:c>
      <x:c r="N21" s="314"/>
      <x:c r="O21" s="314"/>
      <x:c r="P21" s="314">
        <x:v>14897.43</x:v>
      </x:c>
      <x:c r="Q21" s="429"/>
      <x:c r="R21" s="217" t="s">
        <x:v>28</x:v>
      </x:c>
      <x:c r="S21" s="299"/>
    </x:row>
    <x:row r="22" spans="1:19" s="273" customFormat="1" hidden="1" customHeight="1">
      <x:c r="A22" s="319" t="s">
        <x:v>1460</x:v>
      </x:c>
      <x:c r="B22" s="295" t="s">
        <x:v>6931</x:v>
      </x:c>
      <x:c r="C22" s="296" t="s">
        <x:v>2567</x:v>
      </x:c>
      <x:c r="D22" s="423">
        <x:f t="shared" si="4"/>
        <x:v>20757.299999999999</x:v>
      </x:c>
      <x:c r="E22" s="299" t="s">
        <x:v>5175</x:v>
      </x:c>
      <x:c r="F22" s="350" t="s">
        <x:v>1315</x:v>
      </x:c>
      <x:c r="G22" s="350" t="s">
        <x:v>5482</x:v>
      </x:c>
      <x:c r="H22" s="319"/>
      <x:c r="I22" s="319"/>
      <x:c r="J22" s="314">
        <x:v>20757.299999999999</x:v>
      </x:c>
      <x:c r="K22" s="429"/>
      <x:c r="L22" s="431"/>
      <x:c r="M22" s="314">
        <x:v>20757.299999999999</x:v>
      </x:c>
      <x:c r="N22" s="314"/>
      <x:c r="O22" s="314"/>
      <x:c r="P22" s="314">
        <x:v>20757.299999999999</x:v>
      </x:c>
      <x:c r="Q22" s="429"/>
      <x:c r="R22" s="217" t="s">
        <x:v>28</x:v>
      </x:c>
      <x:c r="S22" s="299"/>
    </x:row>
    <x:row r="23" spans="1:19" s="273" customFormat="1" hidden="1" customHeight="1">
      <x:c r="A23" s="319" t="s">
        <x:v>1460</x:v>
      </x:c>
      <x:c r="B23" s="295" t="s">
        <x:v>6260</x:v>
      </x:c>
      <x:c r="C23" s="296" t="s">
        <x:v>6257</x:v>
      </x:c>
      <x:c r="D23" s="423">
        <x:f t="shared" si="4"/>
        <x:v>5587</x:v>
      </x:c>
      <x:c r="E23" s="298" t="s">
        <x:v>3555</x:v>
      </x:c>
      <x:c r="F23" s="298" t="s">
        <x:v>135</x:v>
      </x:c>
      <x:c r="G23" s="298" t="s">
        <x:v>135</x:v>
      </x:c>
      <x:c r="H23" s="298"/>
      <x:c r="I23" s="298"/>
      <x:c r="J23" s="314">
        <x:v>5587</x:v>
      </x:c>
      <x:c r="K23" s="429"/>
      <x:c r="L23" s="429"/>
      <x:c r="M23" s="314">
        <x:v>5587</x:v>
      </x:c>
      <x:c r="N23" s="314"/>
      <x:c r="O23" s="322"/>
      <x:c r="P23" s="314">
        <x:v>5587</x:v>
      </x:c>
      <x:c r="Q23" s="314"/>
      <x:c r="R23" s="217" t="s">
        <x:v>910</x:v>
      </x:c>
      <x:c r="S23" s="299"/>
    </x:row>
    <x:row r="24" spans="1:19" s="273" customFormat="1" hidden="1" customHeight="1">
      <x:c r="A24" s="319" t="s">
        <x:v>1460</x:v>
      </x:c>
      <x:c r="B24" s="295" t="s">
        <x:v>6244</x:v>
      </x:c>
      <x:c r="C24" s="296" t="s">
        <x:v>6252</x:v>
      </x:c>
      <x:c r="D24" s="423">
        <x:f t="shared" si="4"/>
        <x:v>4271.8999999999996</x:v>
      </x:c>
      <x:c r="E24" s="298" t="s">
        <x:v>3555</x:v>
      </x:c>
      <x:c r="F24" s="298" t="s">
        <x:v>135</x:v>
      </x:c>
      <x:c r="G24" s="298" t="s">
        <x:v>135</x:v>
      </x:c>
      <x:c r="H24" s="319"/>
      <x:c r="I24" s="319"/>
      <x:c r="J24" s="314">
        <x:v>4271.8999999999996</x:v>
      </x:c>
      <x:c r="K24" s="429"/>
      <x:c r="L24" s="429"/>
      <x:c r="M24" s="314">
        <x:v>4271.8999999999996</x:v>
      </x:c>
      <x:c r="N24" s="314"/>
      <x:c r="O24" s="322"/>
      <x:c r="P24" s="314">
        <x:v>4271.8999999999996</x:v>
      </x:c>
      <x:c r="Q24" s="314"/>
      <x:c r="R24" s="217" t="s">
        <x:v>910</x:v>
      </x:c>
      <x:c r="S24" s="299"/>
    </x:row>
    <x:row r="25" spans="1:19" s="273" customFormat="1" hidden="1" customHeight="1">
      <x:c r="A25" s="319" t="s">
        <x:v>1460</x:v>
      </x:c>
      <x:c r="B25" s="295" t="s">
        <x:v>6259</x:v>
      </x:c>
      <x:c r="C25" s="296" t="s">
        <x:v>6268</x:v>
      </x:c>
      <x:c r="D25" s="423">
        <x:f t="shared" si="4"/>
        <x:v>3445.5</x:v>
      </x:c>
      <x:c r="E25" s="298" t="s">
        <x:v>3555</x:v>
      </x:c>
      <x:c r="F25" s="298" t="s">
        <x:v>135</x:v>
      </x:c>
      <x:c r="G25" s="298" t="s">
        <x:v>135</x:v>
      </x:c>
      <x:c r="H25" s="319"/>
      <x:c r="I25" s="319"/>
      <x:c r="J25" s="314">
        <x:v>3445.5</x:v>
      </x:c>
      <x:c r="K25" s="429"/>
      <x:c r="L25" s="429"/>
      <x:c r="M25" s="314">
        <x:v>3445.5</x:v>
      </x:c>
      <x:c r="N25" s="314"/>
      <x:c r="O25" s="322"/>
      <x:c r="P25" s="314">
        <x:v>3445.5</x:v>
      </x:c>
      <x:c r="Q25" s="314"/>
      <x:c r="R25" s="217" t="s">
        <x:v>910</x:v>
      </x:c>
      <x:c r="S25" s="299"/>
    </x:row>
    <x:row r="26" spans="1:19" s="273" customFormat="1" hidden="1" customHeight="1">
      <x:c r="A26" s="319" t="s">
        <x:v>1460</x:v>
      </x:c>
      <x:c r="B26" s="295" t="s">
        <x:v>6298</x:v>
      </x:c>
      <x:c r="C26" s="296" t="s">
        <x:v>6272</x:v>
      </x:c>
      <x:c r="D26" s="423">
        <x:f t="shared" si="4"/>
        <x:v>5301.3999999999996</x:v>
      </x:c>
      <x:c r="E26" s="298" t="s">
        <x:v>3555</x:v>
      </x:c>
      <x:c r="F26" s="298" t="s">
        <x:v>135</x:v>
      </x:c>
      <x:c r="G26" s="298" t="s">
        <x:v>135</x:v>
      </x:c>
      <x:c r="H26" s="319"/>
      <x:c r="I26" s="319"/>
      <x:c r="J26" s="314">
        <x:v>5301.3999999999996</x:v>
      </x:c>
      <x:c r="K26" s="429"/>
      <x:c r="L26" s="429"/>
      <x:c r="M26" s="314">
        <x:v>5301.3999999999996</x:v>
      </x:c>
      <x:c r="N26" s="314"/>
      <x:c r="O26" s="322"/>
      <x:c r="P26" s="314">
        <x:v>5301.3999999999996</x:v>
      </x:c>
      <x:c r="Q26" s="314"/>
      <x:c r="R26" s="217" t="s">
        <x:v>910</x:v>
      </x:c>
      <x:c r="S26" s="299"/>
    </x:row>
    <x:row r="27" spans="1:19" s="273" customFormat="1" hidden="1" customHeight="1">
      <x:c r="A27" s="319" t="s">
        <x:v>1460</x:v>
      </x:c>
      <x:c r="B27" s="295" t="s">
        <x:v>6247</x:v>
      </x:c>
      <x:c r="C27" s="296" t="s">
        <x:v>6270</x:v>
      </x:c>
      <x:c r="D27" s="423">
        <x:f t="shared" si="4"/>
        <x:v>5761.6999999999998</x:v>
      </x:c>
      <x:c r="E27" s="298" t="s">
        <x:v>3555</x:v>
      </x:c>
      <x:c r="F27" s="298" t="s">
        <x:v>135</x:v>
      </x:c>
      <x:c r="G27" s="298" t="s">
        <x:v>135</x:v>
      </x:c>
      <x:c r="H27" s="319"/>
      <x:c r="I27" s="319"/>
      <x:c r="J27" s="314">
        <x:v>5761.6999999999998</x:v>
      </x:c>
      <x:c r="K27" s="429"/>
      <x:c r="L27" s="429"/>
      <x:c r="M27" s="314">
        <x:v>5761.6999999999998</x:v>
      </x:c>
      <x:c r="N27" s="314"/>
      <x:c r="O27" s="322"/>
      <x:c r="P27" s="314">
        <x:v>5761.6999999999998</x:v>
      </x:c>
      <x:c r="Q27" s="314"/>
      <x:c r="R27" s="217" t="s">
        <x:v>910</x:v>
      </x:c>
      <x:c r="S27" s="299"/>
    </x:row>
    <x:row r="28" spans="1:19" s="273" customFormat="1" hidden="1" customHeight="1">
      <x:c r="A28" s="319" t="s">
        <x:v>1460</x:v>
      </x:c>
      <x:c r="B28" s="295" t="s">
        <x:v>6276</x:v>
      </x:c>
      <x:c r="C28" s="296" t="s">
        <x:v>6316</x:v>
      </x:c>
      <x:c r="D28" s="423">
        <x:f t="shared" si="4"/>
        <x:v>4724.1000000000004</x:v>
      </x:c>
      <x:c r="E28" s="298" t="s">
        <x:v>3555</x:v>
      </x:c>
      <x:c r="F28" s="298" t="s">
        <x:v>135</x:v>
      </x:c>
      <x:c r="G28" s="298" t="s">
        <x:v>135</x:v>
      </x:c>
      <x:c r="H28" s="319"/>
      <x:c r="I28" s="319"/>
      <x:c r="J28" s="314">
        <x:v>4724.1000000000004</x:v>
      </x:c>
      <x:c r="K28" s="429"/>
      <x:c r="L28" s="429"/>
      <x:c r="M28" s="314">
        <x:v>4724.1000000000004</x:v>
      </x:c>
      <x:c r="N28" s="314"/>
      <x:c r="O28" s="322"/>
      <x:c r="P28" s="314">
        <x:v>4724.1000000000004</x:v>
      </x:c>
      <x:c r="Q28" s="314"/>
      <x:c r="R28" s="217" t="s">
        <x:v>910</x:v>
      </x:c>
      <x:c r="S28" s="299"/>
    </x:row>
    <x:row r="29" spans="1:19" s="273" customFormat="1" hidden="1" customHeight="1">
      <x:c r="A29" s="319" t="s">
        <x:v>1460</x:v>
      </x:c>
      <x:c r="B29" s="295" t="s">
        <x:v>6243</x:v>
      </x:c>
      <x:c r="C29" s="296" t="s">
        <x:v>6294</x:v>
      </x:c>
      <x:c r="D29" s="423">
        <x:f t="shared" si="4"/>
        <x:v>3410.6999999999998</x:v>
      </x:c>
      <x:c r="E29" s="298" t="s">
        <x:v>3555</x:v>
      </x:c>
      <x:c r="F29" s="298" t="s">
        <x:v>135</x:v>
      </x:c>
      <x:c r="G29" s="298" t="s">
        <x:v>135</x:v>
      </x:c>
      <x:c r="H29" s="319"/>
      <x:c r="I29" s="319"/>
      <x:c r="J29" s="314">
        <x:v>3410.6999999999998</x:v>
      </x:c>
      <x:c r="K29" s="429"/>
      <x:c r="L29" s="429"/>
      <x:c r="M29" s="314">
        <x:v>3410.6999999999998</x:v>
      </x:c>
      <x:c r="N29" s="314"/>
      <x:c r="O29" s="322"/>
      <x:c r="P29" s="314">
        <x:v>3410.6999999999998</x:v>
      </x:c>
      <x:c r="Q29" s="314"/>
      <x:c r="R29" s="217" t="s">
        <x:v>910</x:v>
      </x:c>
      <x:c r="S29" s="299"/>
    </x:row>
    <x:row r="30" spans="1:19" s="273" customFormat="1" hidden="1" customHeight="1">
      <x:c r="A30" s="319" t="s">
        <x:v>1460</x:v>
      </x:c>
      <x:c r="B30" s="295" t="s">
        <x:v>6239</x:v>
      </x:c>
      <x:c r="C30" s="296" t="s">
        <x:v>6296</x:v>
      </x:c>
      <x:c r="D30" s="423">
        <x:f t="shared" si="4"/>
        <x:v>3991.5999999999999</x:v>
      </x:c>
      <x:c r="E30" s="298" t="s">
        <x:v>3555</x:v>
      </x:c>
      <x:c r="F30" s="298" t="s">
        <x:v>135</x:v>
      </x:c>
      <x:c r="G30" s="298" t="s">
        <x:v>135</x:v>
      </x:c>
      <x:c r="H30" s="319"/>
      <x:c r="I30" s="319"/>
      <x:c r="J30" s="314">
        <x:v>3991.5999999999999</x:v>
      </x:c>
      <x:c r="K30" s="429"/>
      <x:c r="L30" s="429"/>
      <x:c r="M30" s="314">
        <x:v>3991.5999999999999</x:v>
      </x:c>
      <x:c r="N30" s="314"/>
      <x:c r="O30" s="322"/>
      <x:c r="P30" s="314">
        <x:v>3991.5999999999999</x:v>
      </x:c>
      <x:c r="Q30" s="314"/>
      <x:c r="R30" s="217" t="s">
        <x:v>910</x:v>
      </x:c>
      <x:c r="S30" s="299"/>
    </x:row>
    <x:row r="31" spans="1:19" s="273" customFormat="1" hidden="1" customHeight="1">
      <x:c r="A31" s="319" t="s">
        <x:v>1460</x:v>
      </x:c>
      <x:c r="B31" s="295" t="s">
        <x:v>6168</x:v>
      </x:c>
      <x:c r="C31" s="296" t="s">
        <x:v>6299</x:v>
      </x:c>
      <x:c r="D31" s="423">
        <x:f t="shared" si="4"/>
        <x:v>3043.9000000000001</x:v>
      </x:c>
      <x:c r="E31" s="298" t="s">
        <x:v>3555</x:v>
      </x:c>
      <x:c r="F31" s="298" t="s">
        <x:v>7088</x:v>
      </x:c>
      <x:c r="G31" s="298" t="s">
        <x:v>7088</x:v>
      </x:c>
      <x:c r="H31" s="319"/>
      <x:c r="I31" s="319"/>
      <x:c r="J31" s="314">
        <x:v>3043.9000000000001</x:v>
      </x:c>
      <x:c r="K31" s="429"/>
      <x:c r="L31" s="429"/>
      <x:c r="M31" s="314">
        <x:v>3043.9000000000001</x:v>
      </x:c>
      <x:c r="N31" s="314"/>
      <x:c r="O31" s="322"/>
      <x:c r="P31" s="314">
        <x:v>3043.9000000000001</x:v>
      </x:c>
      <x:c r="Q31" s="314"/>
      <x:c r="R31" s="217" t="s">
        <x:v>910</x:v>
      </x:c>
      <x:c r="S31" s="299"/>
    </x:row>
    <x:row r="32" spans="1:19" s="273" customFormat="1" hidden="1" customHeight="1">
      <x:c r="A32" s="319" t="s">
        <x:v>1460</x:v>
      </x:c>
      <x:c r="B32" s="295" t="s">
        <x:v>6131</x:v>
      </x:c>
      <x:c r="C32" s="296" t="s">
        <x:v>6290</x:v>
      </x:c>
      <x:c r="D32" s="423">
        <x:f t="shared" si="4"/>
        <x:v>3095.0999999999999</x:v>
      </x:c>
      <x:c r="E32" s="298" t="s">
        <x:v>3555</x:v>
      </x:c>
      <x:c r="F32" s="298" t="s">
        <x:v>135</x:v>
      </x:c>
      <x:c r="G32" s="298" t="s">
        <x:v>135</x:v>
      </x:c>
      <x:c r="H32" s="319"/>
      <x:c r="I32" s="319"/>
      <x:c r="J32" s="314">
        <x:v>3095.0999999999999</x:v>
      </x:c>
      <x:c r="K32" s="429"/>
      <x:c r="L32" s="429"/>
      <x:c r="M32" s="314">
        <x:v>3095.0999999999999</x:v>
      </x:c>
      <x:c r="N32" s="314"/>
      <x:c r="O32" s="322"/>
      <x:c r="P32" s="314">
        <x:v>3095.0999999999999</x:v>
      </x:c>
      <x:c r="Q32" s="314"/>
      <x:c r="R32" s="217" t="s">
        <x:v>910</x:v>
      </x:c>
      <x:c r="S32" s="299"/>
    </x:row>
    <x:row r="33" spans="1:19" s="273" customFormat="1" hidden="1" customHeight="1">
      <x:c r="A33" s="319" t="s">
        <x:v>1460</x:v>
      </x:c>
      <x:c r="B33" s="295" t="s">
        <x:v>6158</x:v>
      </x:c>
      <x:c r="C33" s="296" t="s">
        <x:v>6281</x:v>
      </x:c>
      <x:c r="D33" s="423">
        <x:f t="shared" si="4"/>
        <x:v>4651.6999999999998</x:v>
      </x:c>
      <x:c r="E33" s="298" t="s">
        <x:v>3555</x:v>
      </x:c>
      <x:c r="F33" s="298" t="s">
        <x:v>135</x:v>
      </x:c>
      <x:c r="G33" s="298" t="s">
        <x:v>135</x:v>
      </x:c>
      <x:c r="H33" s="319"/>
      <x:c r="I33" s="319"/>
      <x:c r="J33" s="314">
        <x:v>4651.6999999999998</x:v>
      </x:c>
      <x:c r="K33" s="429"/>
      <x:c r="L33" s="429"/>
      <x:c r="M33" s="314">
        <x:v>4651.6999999999998</x:v>
      </x:c>
      <x:c r="N33" s="314"/>
      <x:c r="O33" s="322"/>
      <x:c r="P33" s="314">
        <x:v>4651.6999999999998</x:v>
      </x:c>
      <x:c r="Q33" s="314"/>
      <x:c r="R33" s="217" t="s">
        <x:v>910</x:v>
      </x:c>
      <x:c r="S33" s="299"/>
    </x:row>
    <x:row r="34" spans="1:19" s="273" customFormat="1" hidden="1" customHeight="1">
      <x:c r="A34" s="319" t="s">
        <x:v>1460</x:v>
      </x:c>
      <x:c r="B34" s="295" t="s">
        <x:v>6174</x:v>
      </x:c>
      <x:c r="C34" s="296" t="s">
        <x:v>6269</x:v>
      </x:c>
      <x:c r="D34" s="423">
        <x:f t="shared" si="4"/>
        <x:v>4930.8999999999996</x:v>
      </x:c>
      <x:c r="E34" s="298" t="s">
        <x:v>3555</x:v>
      </x:c>
      <x:c r="F34" s="298" t="s">
        <x:v>135</x:v>
      </x:c>
      <x:c r="G34" s="298" t="s">
        <x:v>135</x:v>
      </x:c>
      <x:c r="H34" s="319"/>
      <x:c r="I34" s="319"/>
      <x:c r="J34" s="314">
        <x:v>4930.8999999999996</x:v>
      </x:c>
      <x:c r="K34" s="429"/>
      <x:c r="L34" s="429"/>
      <x:c r="M34" s="314">
        <x:v>4930.8999999999996</x:v>
      </x:c>
      <x:c r="N34" s="314"/>
      <x:c r="O34" s="322"/>
      <x:c r="P34" s="314">
        <x:v>4930.8999999999996</x:v>
      </x:c>
      <x:c r="Q34" s="314"/>
      <x:c r="R34" s="217" t="s">
        <x:v>910</x:v>
      </x:c>
      <x:c r="S34" s="299"/>
    </x:row>
    <x:row r="35" spans="1:19" s="273" customFormat="1" hidden="1" customHeight="1">
      <x:c r="A35" s="319" t="s">
        <x:v>1460</x:v>
      </x:c>
      <x:c r="B35" s="295" t="s">
        <x:v>6151</x:v>
      </x:c>
      <x:c r="C35" s="296" t="s">
        <x:v>6258</x:v>
      </x:c>
      <x:c r="D35" s="443">
        <x:f t="shared" si="4"/>
        <x:v>8811.7999999999993</x:v>
      </x:c>
      <x:c r="E35" s="298" t="s">
        <x:v>3555</x:v>
      </x:c>
      <x:c r="F35" s="298" t="s">
        <x:v>135</x:v>
      </x:c>
      <x:c r="G35" s="298" t="s">
        <x:v>135</x:v>
      </x:c>
      <x:c r="H35" s="319"/>
      <x:c r="I35" s="319"/>
      <x:c r="J35" s="314">
        <x:v>8811.7999999999993</x:v>
      </x:c>
      <x:c r="K35" s="429"/>
      <x:c r="L35" s="429"/>
      <x:c r="M35" s="314">
        <x:v>8811.7999999999993</x:v>
      </x:c>
      <x:c r="N35" s="314"/>
      <x:c r="O35" s="322"/>
      <x:c r="P35" s="314">
        <x:v>8811.7999999999993</x:v>
      </x:c>
      <x:c r="Q35" s="314"/>
      <x:c r="R35" s="217" t="s">
        <x:v>910</x:v>
      </x:c>
      <x:c r="S35" s="299"/>
    </x:row>
    <x:row r="36" spans="1:19" s="273" customFormat="1" hidden="1" customHeight="1">
      <x:c r="A36" s="319" t="s">
        <x:v>1460</x:v>
      </x:c>
      <x:c r="B36" s="295" t="s">
        <x:v>6191</x:v>
      </x:c>
      <x:c r="C36" s="296" t="s">
        <x:v>6242</x:v>
      </x:c>
      <x:c r="D36" s="423">
        <x:f t="shared" si="4"/>
        <x:v>912.60000000000002</x:v>
      </x:c>
      <x:c r="E36" s="298" t="s">
        <x:v>3555</x:v>
      </x:c>
      <x:c r="F36" s="298" t="s">
        <x:v>7088</x:v>
      </x:c>
      <x:c r="G36" s="298" t="s">
        <x:v>7088</x:v>
      </x:c>
      <x:c r="H36" s="319"/>
      <x:c r="I36" s="319"/>
      <x:c r="J36" s="314">
        <x:v>912.60000000000002</x:v>
      </x:c>
      <x:c r="K36" s="429"/>
      <x:c r="L36" s="429"/>
      <x:c r="M36" s="314">
        <x:v>912.60000000000002</x:v>
      </x:c>
      <x:c r="N36" s="314"/>
      <x:c r="O36" s="322"/>
      <x:c r="P36" s="314">
        <x:v>912.60000000000002</x:v>
      </x:c>
      <x:c r="Q36" s="314"/>
      <x:c r="R36" s="217" t="s">
        <x:v>910</x:v>
      </x:c>
      <x:c r="S36" s="299"/>
    </x:row>
    <x:row r="37" spans="1:19" s="273" customFormat="1" hidden="1" customHeight="1">
      <x:c r="A37" s="319" t="s">
        <x:v>1460</x:v>
      </x:c>
      <x:c r="B37" s="295" t="s">
        <x:v>6155</x:v>
      </x:c>
      <x:c r="C37" s="296" t="s">
        <x:v>6279</x:v>
      </x:c>
      <x:c r="D37" s="423">
        <x:f t="shared" si="4"/>
        <x:v>3105.4000000000001</x:v>
      </x:c>
      <x:c r="E37" s="298" t="s">
        <x:v>3555</x:v>
      </x:c>
      <x:c r="F37" s="298" t="s">
        <x:v>135</x:v>
      </x:c>
      <x:c r="G37" s="298" t="s">
        <x:v>135</x:v>
      </x:c>
      <x:c r="H37" s="319"/>
      <x:c r="I37" s="319"/>
      <x:c r="J37" s="314">
        <x:v>3105.4000000000001</x:v>
      </x:c>
      <x:c r="K37" s="429"/>
      <x:c r="L37" s="429"/>
      <x:c r="M37" s="314">
        <x:v>3105.4000000000001</x:v>
      </x:c>
      <x:c r="N37" s="314"/>
      <x:c r="O37" s="322"/>
      <x:c r="P37" s="314">
        <x:v>3105.4000000000001</x:v>
      </x:c>
      <x:c r="Q37" s="314"/>
      <x:c r="R37" s="217" t="s">
        <x:v>910</x:v>
      </x:c>
      <x:c r="S37" s="299"/>
    </x:row>
    <x:row r="38" spans="1:19" s="273" customFormat="1" hidden="1" customHeight="1">
      <x:c r="A38" s="319" t="s">
        <x:v>1460</x:v>
      </x:c>
      <x:c r="B38" s="295" t="s">
        <x:v>6143</x:v>
      </x:c>
      <x:c r="C38" s="296" t="s">
        <x:v>6289</x:v>
      </x:c>
      <x:c r="D38" s="423">
        <x:f t="shared" si="4"/>
        <x:v>2861.6999999999998</x:v>
      </x:c>
      <x:c r="E38" s="298" t="s">
        <x:v>3555</x:v>
      </x:c>
      <x:c r="F38" s="298" t="s">
        <x:v>135</x:v>
      </x:c>
      <x:c r="G38" s="298" t="s">
        <x:v>135</x:v>
      </x:c>
      <x:c r="H38" s="319"/>
      <x:c r="I38" s="319"/>
      <x:c r="J38" s="314">
        <x:v>2861.6999999999998</x:v>
      </x:c>
      <x:c r="K38" s="429"/>
      <x:c r="L38" s="429"/>
      <x:c r="M38" s="314">
        <x:v>2861.6999999999998</x:v>
      </x:c>
      <x:c r="N38" s="314"/>
      <x:c r="O38" s="322"/>
      <x:c r="P38" s="314">
        <x:v>2861.6999999999998</x:v>
      </x:c>
      <x:c r="Q38" s="314"/>
      <x:c r="R38" s="217" t="s">
        <x:v>910</x:v>
      </x:c>
      <x:c r="S38" s="299"/>
    </x:row>
    <x:row r="39" spans="1:19" s="273" customFormat="1" hidden="1" customHeight="1">
      <x:c r="A39" s="319" t="s">
        <x:v>1460</x:v>
      </x:c>
      <x:c r="B39" s="295" t="s">
        <x:v>6172</x:v>
      </x:c>
      <x:c r="C39" s="296" t="s">
        <x:v>6277</x:v>
      </x:c>
      <x:c r="D39" s="423">
        <x:f t="shared" si="4"/>
        <x:v>3393.5999999999999</x:v>
      </x:c>
      <x:c r="E39" s="298" t="s">
        <x:v>3555</x:v>
      </x:c>
      <x:c r="F39" s="298" t="s">
        <x:v>135</x:v>
      </x:c>
      <x:c r="G39" s="298" t="s">
        <x:v>135</x:v>
      </x:c>
      <x:c r="H39" s="319"/>
      <x:c r="I39" s="319"/>
      <x:c r="J39" s="314">
        <x:v>3393.5999999999999</x:v>
      </x:c>
      <x:c r="K39" s="429"/>
      <x:c r="L39" s="429"/>
      <x:c r="M39" s="314">
        <x:v>3393.5999999999999</x:v>
      </x:c>
      <x:c r="N39" s="314"/>
      <x:c r="O39" s="322"/>
      <x:c r="P39" s="314">
        <x:v>3393.5999999999999</x:v>
      </x:c>
      <x:c r="Q39" s="314"/>
      <x:c r="R39" s="217" t="s">
        <x:v>910</x:v>
      </x:c>
      <x:c r="S39" s="299"/>
    </x:row>
    <x:row r="40" spans="1:19" s="273" customFormat="1" hidden="1" customHeight="1">
      <x:c r="A40" s="319" t="s">
        <x:v>1460</x:v>
      </x:c>
      <x:c r="B40" s="295" t="s">
        <x:v>6159</x:v>
      </x:c>
      <x:c r="C40" s="296" t="s">
        <x:v>6283</x:v>
      </x:c>
      <x:c r="D40" s="423">
        <x:f t="shared" si="4"/>
        <x:v>6355.5</x:v>
      </x:c>
      <x:c r="E40" s="298" t="s">
        <x:v>3555</x:v>
      </x:c>
      <x:c r="F40" s="298" t="s">
        <x:v>135</x:v>
      </x:c>
      <x:c r="G40" s="298" t="s">
        <x:v>135</x:v>
      </x:c>
      <x:c r="H40" s="319"/>
      <x:c r="I40" s="319"/>
      <x:c r="J40" s="314">
        <x:v>6355.5</x:v>
      </x:c>
      <x:c r="K40" s="429"/>
      <x:c r="L40" s="429"/>
      <x:c r="M40" s="314">
        <x:v>6355.5</x:v>
      </x:c>
      <x:c r="N40" s="314"/>
      <x:c r="O40" s="322"/>
      <x:c r="P40" s="314">
        <x:v>6355.5</x:v>
      </x:c>
      <x:c r="Q40" s="314"/>
      <x:c r="R40" s="217" t="s">
        <x:v>910</x:v>
      </x:c>
      <x:c r="S40" s="299"/>
    </x:row>
    <x:row r="41" spans="1:19" s="273" customFormat="1" hidden="1" customHeight="1">
      <x:c r="A41" s="319" t="s">
        <x:v>1460</x:v>
      </x:c>
      <x:c r="B41" s="295" t="s">
        <x:v>4084</x:v>
      </x:c>
      <x:c r="C41" s="296" t="s">
        <x:v>2552</x:v>
      </x:c>
      <x:c r="D41" s="423">
        <x:f>IF(SUM(I41:K41)=SUM(L41:M41),SUM(I41:K41),"오답")</x:f>
        <x:v>11298</x:v>
      </x:c>
      <x:c r="E41" s="298" t="s">
        <x:v>4574</x:v>
      </x:c>
      <x:c r="F41" s="298" t="s">
        <x:v>4574</x:v>
      </x:c>
      <x:c r="G41" s="298" t="s">
        <x:v>4574</x:v>
      </x:c>
      <x:c r="H41" s="319"/>
      <x:c r="I41" s="319"/>
      <x:c r="J41" s="314">
        <x:v>11298</x:v>
      </x:c>
      <x:c r="K41" s="429"/>
      <x:c r="L41" s="429"/>
      <x:c r="M41" s="314">
        <x:v>11298</x:v>
      </x:c>
      <x:c r="N41" s="314"/>
      <x:c r="O41" s="322"/>
      <x:c r="P41" s="314">
        <x:v>11298</x:v>
      </x:c>
      <x:c r="Q41" s="314"/>
      <x:c r="R41" s="695" t="s">
        <x:v>143</x:v>
      </x:c>
      <x:c r="S41" s="299"/>
    </x:row>
    <x:row r="42" spans="1:19" s="273" customFormat="1" hidden="1" customHeight="1">
      <x:c r="A42" s="319" t="s">
        <x:v>1460</x:v>
      </x:c>
      <x:c r="B42" s="295" t="s">
        <x:v>7448</x:v>
      </x:c>
      <x:c r="C42" s="296" t="s">
        <x:v>2552</x:v>
      </x:c>
      <x:c r="D42" s="423">
        <x:f t="shared" ref="D42:D62" si="5">IF(SUM(I42:K42)=SUM(L42:M42),SUM(I42:K42),"오답")</x:f>
        <x:v>18830</x:v>
      </x:c>
      <x:c r="E42" s="298" t="s">
        <x:v>4574</x:v>
      </x:c>
      <x:c r="F42" s="298" t="s">
        <x:v>4574</x:v>
      </x:c>
      <x:c r="G42" s="298" t="s">
        <x:v>4574</x:v>
      </x:c>
      <x:c r="H42" s="432"/>
      <x:c r="I42" s="432"/>
      <x:c r="J42" s="696">
        <x:v>18830</x:v>
      </x:c>
      <x:c r="K42" s="697"/>
      <x:c r="L42" s="697"/>
      <x:c r="M42" s="696">
        <x:v>18830</x:v>
      </x:c>
      <x:c r="N42" s="696"/>
      <x:c r="O42" s="324"/>
      <x:c r="P42" s="696">
        <x:v>18830</x:v>
      </x:c>
      <x:c r="Q42" s="696"/>
      <x:c r="R42" s="695" t="s">
        <x:v>143</x:v>
      </x:c>
      <x:c r="S42" s="323"/>
    </x:row>
    <x:row r="43" spans="1:19" s="273" customFormat="1" hidden="1" customHeight="1">
      <x:c r="A43" s="319" t="s">
        <x:v>1460</x:v>
      </x:c>
      <x:c r="B43" s="295" t="s">
        <x:v>7418</x:v>
      </x:c>
      <x:c r="C43" s="296" t="s">
        <x:v>2552</x:v>
      </x:c>
      <x:c r="D43" s="423">
        <x:f t="shared" si="5"/>
        <x:v>16617</x:v>
      </x:c>
      <x:c r="E43" s="298" t="s">
        <x:v>4574</x:v>
      </x:c>
      <x:c r="F43" s="298" t="s">
        <x:v>4574</x:v>
      </x:c>
      <x:c r="G43" s="298" t="s">
        <x:v>4574</x:v>
      </x:c>
      <x:c r="H43" s="432"/>
      <x:c r="I43" s="432"/>
      <x:c r="J43" s="696">
        <x:v>16617</x:v>
      </x:c>
      <x:c r="K43" s="697"/>
      <x:c r="L43" s="697"/>
      <x:c r="M43" s="696">
        <x:v>16617</x:v>
      </x:c>
      <x:c r="N43" s="696"/>
      <x:c r="O43" s="324"/>
      <x:c r="P43" s="696">
        <x:v>16617</x:v>
      </x:c>
      <x:c r="Q43" s="696"/>
      <x:c r="R43" s="695" t="s">
        <x:v>143</x:v>
      </x:c>
      <x:c r="S43" s="323"/>
    </x:row>
    <x:row r="44" spans="1:19" s="273" customFormat="1" hidden="1" customHeight="1">
      <x:c r="A44" s="319" t="s">
        <x:v>1460</x:v>
      </x:c>
      <x:c r="B44" s="295" t="s">
        <x:v>7390</x:v>
      </x:c>
      <x:c r="C44" s="296" t="s">
        <x:v>2552</x:v>
      </x:c>
      <x:c r="D44" s="423">
        <x:f t="shared" si="5"/>
        <x:v>14970</x:v>
      </x:c>
      <x:c r="E44" s="298" t="s">
        <x:v>4574</x:v>
      </x:c>
      <x:c r="F44" s="298" t="s">
        <x:v>4574</x:v>
      </x:c>
      <x:c r="G44" s="298" t="s">
        <x:v>4574</x:v>
      </x:c>
      <x:c r="H44" s="432"/>
      <x:c r="I44" s="432"/>
      <x:c r="J44" s="696">
        <x:v>14970</x:v>
      </x:c>
      <x:c r="K44" s="697"/>
      <x:c r="L44" s="697"/>
      <x:c r="M44" s="696">
        <x:v>14970</x:v>
      </x:c>
      <x:c r="N44" s="696"/>
      <x:c r="O44" s="324"/>
      <x:c r="P44" s="696">
        <x:v>14970</x:v>
      </x:c>
      <x:c r="Q44" s="696"/>
      <x:c r="R44" s="695" t="s">
        <x:v>143</x:v>
      </x:c>
      <x:c r="S44" s="323"/>
    </x:row>
    <x:row r="45" spans="1:19" s="273" customFormat="1" hidden="1" customHeight="1">
      <x:c r="A45" s="319" t="s">
        <x:v>1460</x:v>
      </x:c>
      <x:c r="B45" s="295" t="s">
        <x:v>7446</x:v>
      </x:c>
      <x:c r="C45" s="296" t="s">
        <x:v>2552</x:v>
      </x:c>
      <x:c r="D45" s="423">
        <x:f t="shared" si="5"/>
        <x:v>3614</x:v>
      </x:c>
      <x:c r="E45" s="298" t="s">
        <x:v>4574</x:v>
      </x:c>
      <x:c r="F45" s="298" t="s">
        <x:v>4574</x:v>
      </x:c>
      <x:c r="G45" s="298" t="s">
        <x:v>4574</x:v>
      </x:c>
      <x:c r="H45" s="432"/>
      <x:c r="I45" s="432"/>
      <x:c r="J45" s="696">
        <x:v>3614</x:v>
      </x:c>
      <x:c r="K45" s="697"/>
      <x:c r="L45" s="697"/>
      <x:c r="M45" s="696">
        <x:v>3614</x:v>
      </x:c>
      <x:c r="N45" s="696"/>
      <x:c r="O45" s="324"/>
      <x:c r="P45" s="696">
        <x:v>3614</x:v>
      </x:c>
      <x:c r="Q45" s="696"/>
      <x:c r="R45" s="695" t="s">
        <x:v>143</x:v>
      </x:c>
      <x:c r="S45" s="323"/>
    </x:row>
    <x:row r="46" spans="1:19" s="273" customFormat="1" hidden="1" customHeight="1">
      <x:c r="A46" s="319" t="s">
        <x:v>1460</x:v>
      </x:c>
      <x:c r="B46" s="295" t="s">
        <x:v>4228</x:v>
      </x:c>
      <x:c r="C46" s="296" t="s">
        <x:v>2552</x:v>
      </x:c>
      <x:c r="D46" s="423">
        <x:f t="shared" si="5"/>
        <x:v>3523</x:v>
      </x:c>
      <x:c r="E46" s="298" t="s">
        <x:v>4574</x:v>
      </x:c>
      <x:c r="F46" s="298" t="s">
        <x:v>4574</x:v>
      </x:c>
      <x:c r="G46" s="298" t="s">
        <x:v>4574</x:v>
      </x:c>
      <x:c r="H46" s="432"/>
      <x:c r="I46" s="432"/>
      <x:c r="J46" s="696">
        <x:v>3523</x:v>
      </x:c>
      <x:c r="K46" s="697"/>
      <x:c r="L46" s="697"/>
      <x:c r="M46" s="696">
        <x:v>3523</x:v>
      </x:c>
      <x:c r="N46" s="696"/>
      <x:c r="O46" s="324"/>
      <x:c r="P46" s="696">
        <x:v>3523</x:v>
      </x:c>
      <x:c r="Q46" s="696"/>
      <x:c r="R46" s="695" t="s">
        <x:v>143</x:v>
      </x:c>
      <x:c r="S46" s="323"/>
    </x:row>
    <x:row r="47" spans="1:19" s="273" customFormat="1" hidden="1" customHeight="1">
      <x:c r="A47" s="319" t="s">
        <x:v>1460</x:v>
      </x:c>
      <x:c r="B47" s="295" t="s">
        <x:v>4215</x:v>
      </x:c>
      <x:c r="C47" s="296" t="s">
        <x:v>2552</x:v>
      </x:c>
      <x:c r="D47" s="423">
        <x:f t="shared" si="5"/>
        <x:v>15921</x:v>
      </x:c>
      <x:c r="E47" s="298" t="s">
        <x:v>4574</x:v>
      </x:c>
      <x:c r="F47" s="298" t="s">
        <x:v>4574</x:v>
      </x:c>
      <x:c r="G47" s="298" t="s">
        <x:v>4574</x:v>
      </x:c>
      <x:c r="H47" s="432"/>
      <x:c r="I47" s="432"/>
      <x:c r="J47" s="696">
        <x:v>15921</x:v>
      </x:c>
      <x:c r="K47" s="697"/>
      <x:c r="L47" s="697"/>
      <x:c r="M47" s="696">
        <x:v>15921</x:v>
      </x:c>
      <x:c r="N47" s="696"/>
      <x:c r="O47" s="324"/>
      <x:c r="P47" s="696">
        <x:v>15921</x:v>
      </x:c>
      <x:c r="Q47" s="696"/>
      <x:c r="R47" s="695" t="s">
        <x:v>143</x:v>
      </x:c>
      <x:c r="S47" s="323"/>
    </x:row>
    <x:row r="48" spans="1:19" s="273" customFormat="1" hidden="1" customHeight="1">
      <x:c r="A48" s="319" t="s">
        <x:v>1460</x:v>
      </x:c>
      <x:c r="B48" s="295" t="s">
        <x:v>4181</x:v>
      </x:c>
      <x:c r="C48" s="296" t="s">
        <x:v>2552</x:v>
      </x:c>
      <x:c r="D48" s="423">
        <x:f t="shared" si="5"/>
        <x:v>2921</x:v>
      </x:c>
      <x:c r="E48" s="298" t="s">
        <x:v>4574</x:v>
      </x:c>
      <x:c r="F48" s="298" t="s">
        <x:v>4574</x:v>
      </x:c>
      <x:c r="G48" s="298" t="s">
        <x:v>4574</x:v>
      </x:c>
      <x:c r="H48" s="432"/>
      <x:c r="I48" s="432"/>
      <x:c r="J48" s="696">
        <x:v>2921</x:v>
      </x:c>
      <x:c r="K48" s="697"/>
      <x:c r="L48" s="697"/>
      <x:c r="M48" s="696">
        <x:v>2921</x:v>
      </x:c>
      <x:c r="N48" s="696"/>
      <x:c r="O48" s="324"/>
      <x:c r="P48" s="696">
        <x:v>2921</x:v>
      </x:c>
      <x:c r="Q48" s="696"/>
      <x:c r="R48" s="695" t="s">
        <x:v>143</x:v>
      </x:c>
      <x:c r="S48" s="323"/>
    </x:row>
    <x:row r="49" spans="1:19" s="273" customFormat="1" hidden="1" customHeight="1">
      <x:c r="A49" s="319" t="s">
        <x:v>1460</x:v>
      </x:c>
      <x:c r="B49" s="295" t="s">
        <x:v>4248</x:v>
      </x:c>
      <x:c r="C49" s="296" t="s">
        <x:v>2552</x:v>
      </x:c>
      <x:c r="D49" s="423">
        <x:f t="shared" si="5"/>
        <x:v>6009</x:v>
      </x:c>
      <x:c r="E49" s="298" t="s">
        <x:v>4574</x:v>
      </x:c>
      <x:c r="F49" s="298" t="s">
        <x:v>4574</x:v>
      </x:c>
      <x:c r="G49" s="298" t="s">
        <x:v>4574</x:v>
      </x:c>
      <x:c r="H49" s="432"/>
      <x:c r="I49" s="432"/>
      <x:c r="J49" s="696">
        <x:v>6009</x:v>
      </x:c>
      <x:c r="K49" s="697"/>
      <x:c r="L49" s="697"/>
      <x:c r="M49" s="696">
        <x:v>6009</x:v>
      </x:c>
      <x:c r="N49" s="696"/>
      <x:c r="O49" s="324"/>
      <x:c r="P49" s="696">
        <x:v>6009</x:v>
      </x:c>
      <x:c r="Q49" s="696"/>
      <x:c r="R49" s="695" t="s">
        <x:v>143</x:v>
      </x:c>
      <x:c r="S49" s="323"/>
    </x:row>
    <x:row r="50" spans="1:19" s="273" customFormat="1" hidden="1" customHeight="1">
      <x:c r="A50" s="319" t="s">
        <x:v>1460</x:v>
      </x:c>
      <x:c r="B50" s="295" t="s">
        <x:v>302</x:v>
      </x:c>
      <x:c r="C50" s="296" t="s">
        <x:v>2552</x:v>
      </x:c>
      <x:c r="D50" s="423">
        <x:f t="shared" si="5"/>
        <x:v>16998</x:v>
      </x:c>
      <x:c r="E50" s="298" t="s">
        <x:v>4574</x:v>
      </x:c>
      <x:c r="F50" s="298" t="s">
        <x:v>4574</x:v>
      </x:c>
      <x:c r="G50" s="298" t="s">
        <x:v>4574</x:v>
      </x:c>
      <x:c r="H50" s="432"/>
      <x:c r="I50" s="432"/>
      <x:c r="J50" s="696">
        <x:v>16998</x:v>
      </x:c>
      <x:c r="K50" s="697"/>
      <x:c r="L50" s="697"/>
      <x:c r="M50" s="696">
        <x:v>16998</x:v>
      </x:c>
      <x:c r="N50" s="696"/>
      <x:c r="O50" s="324"/>
      <x:c r="P50" s="696">
        <x:v>16998</x:v>
      </x:c>
      <x:c r="Q50" s="696"/>
      <x:c r="R50" s="695" t="s">
        <x:v>143</x:v>
      </x:c>
      <x:c r="S50" s="323"/>
    </x:row>
    <x:row r="51" spans="1:19" s="273" customFormat="1" hidden="1" customHeight="1">
      <x:c r="A51" s="319" t="s">
        <x:v>1460</x:v>
      </x:c>
      <x:c r="B51" s="295" t="s">
        <x:v>304</x:v>
      </x:c>
      <x:c r="C51" s="296" t="s">
        <x:v>2552</x:v>
      </x:c>
      <x:c r="D51" s="423">
        <x:f t="shared" si="5"/>
        <x:v>5701</x:v>
      </x:c>
      <x:c r="E51" s="298" t="s">
        <x:v>4574</x:v>
      </x:c>
      <x:c r="F51" s="298" t="s">
        <x:v>4574</x:v>
      </x:c>
      <x:c r="G51" s="298" t="s">
        <x:v>4574</x:v>
      </x:c>
      <x:c r="H51" s="432"/>
      <x:c r="I51" s="432"/>
      <x:c r="J51" s="696">
        <x:v>5701</x:v>
      </x:c>
      <x:c r="K51" s="697"/>
      <x:c r="L51" s="697"/>
      <x:c r="M51" s="696">
        <x:v>5701</x:v>
      </x:c>
      <x:c r="N51" s="696"/>
      <x:c r="O51" s="324"/>
      <x:c r="P51" s="696">
        <x:v>5701</x:v>
      </x:c>
      <x:c r="Q51" s="696"/>
      <x:c r="R51" s="695" t="s">
        <x:v>143</x:v>
      </x:c>
      <x:c r="S51" s="323"/>
    </x:row>
    <x:row r="52" spans="1:19" s="273" customFormat="1" hidden="1" customHeight="1">
      <x:c r="A52" s="319" t="s">
        <x:v>1460</x:v>
      </x:c>
      <x:c r="B52" s="295" t="s">
        <x:v>1031</x:v>
      </x:c>
      <x:c r="C52" s="296" t="s">
        <x:v>2552</x:v>
      </x:c>
      <x:c r="D52" s="423">
        <x:f t="shared" si="5"/>
        <x:v>7789</x:v>
      </x:c>
      <x:c r="E52" s="298" t="s">
        <x:v>4574</x:v>
      </x:c>
      <x:c r="F52" s="298" t="s">
        <x:v>4574</x:v>
      </x:c>
      <x:c r="G52" s="298" t="s">
        <x:v>4574</x:v>
      </x:c>
      <x:c r="H52" s="432"/>
      <x:c r="I52" s="432"/>
      <x:c r="J52" s="696">
        <x:v>7789</x:v>
      </x:c>
      <x:c r="K52" s="697"/>
      <x:c r="L52" s="697"/>
      <x:c r="M52" s="696">
        <x:v>7789</x:v>
      </x:c>
      <x:c r="N52" s="696"/>
      <x:c r="O52" s="324"/>
      <x:c r="P52" s="696">
        <x:v>7789</x:v>
      </x:c>
      <x:c r="Q52" s="696"/>
      <x:c r="R52" s="695" t="s">
        <x:v>143</x:v>
      </x:c>
      <x:c r="S52" s="323"/>
    </x:row>
    <x:row r="53" spans="1:19" s="273" customFormat="1" hidden="1" customHeight="1">
      <x:c r="A53" s="319" t="s">
        <x:v>1460</x:v>
      </x:c>
      <x:c r="B53" s="295" t="s">
        <x:v>337</x:v>
      </x:c>
      <x:c r="C53" s="296" t="s">
        <x:v>2552</x:v>
      </x:c>
      <x:c r="D53" s="423">
        <x:f t="shared" si="5"/>
        <x:v>4398</x:v>
      </x:c>
      <x:c r="E53" s="298" t="s">
        <x:v>4574</x:v>
      </x:c>
      <x:c r="F53" s="298" t="s">
        <x:v>4574</x:v>
      </x:c>
      <x:c r="G53" s="298" t="s">
        <x:v>4574</x:v>
      </x:c>
      <x:c r="H53" s="432"/>
      <x:c r="I53" s="432"/>
      <x:c r="J53" s="696">
        <x:v>4398</x:v>
      </x:c>
      <x:c r="K53" s="697"/>
      <x:c r="L53" s="697"/>
      <x:c r="M53" s="696">
        <x:v>4398</x:v>
      </x:c>
      <x:c r="N53" s="696"/>
      <x:c r="O53" s="324"/>
      <x:c r="P53" s="696">
        <x:v>4398</x:v>
      </x:c>
      <x:c r="Q53" s="696"/>
      <x:c r="R53" s="695" t="s">
        <x:v>143</x:v>
      </x:c>
      <x:c r="S53" s="323"/>
    </x:row>
    <x:row r="54" spans="1:19" s="273" customFormat="1" hidden="1" customHeight="1">
      <x:c r="A54" s="319" t="s">
        <x:v>1460</x:v>
      </x:c>
      <x:c r="B54" s="295" t="s">
        <x:v>306</x:v>
      </x:c>
      <x:c r="C54" s="296" t="s">
        <x:v>2552</x:v>
      </x:c>
      <x:c r="D54" s="423">
        <x:f t="shared" si="5"/>
        <x:v>22274</x:v>
      </x:c>
      <x:c r="E54" s="298" t="s">
        <x:v>4574</x:v>
      </x:c>
      <x:c r="F54" s="298" t="s">
        <x:v>4574</x:v>
      </x:c>
      <x:c r="G54" s="298" t="s">
        <x:v>4574</x:v>
      </x:c>
      <x:c r="H54" s="432"/>
      <x:c r="I54" s="432"/>
      <x:c r="J54" s="696">
        <x:v>22274</x:v>
      </x:c>
      <x:c r="K54" s="697"/>
      <x:c r="L54" s="697"/>
      <x:c r="M54" s="696">
        <x:v>22274</x:v>
      </x:c>
      <x:c r="N54" s="696"/>
      <x:c r="O54" s="324"/>
      <x:c r="P54" s="696">
        <x:v>22274</x:v>
      </x:c>
      <x:c r="Q54" s="696"/>
      <x:c r="R54" s="695" t="s">
        <x:v>143</x:v>
      </x:c>
      <x:c r="S54" s="323"/>
    </x:row>
    <x:row r="55" spans="1:19" s="273" customFormat="1" hidden="1" customHeight="1">
      <x:c r="A55" s="319" t="s">
        <x:v>1460</x:v>
      </x:c>
      <x:c r="B55" s="295" t="s">
        <x:v>921</x:v>
      </x:c>
      <x:c r="C55" s="296" t="s">
        <x:v>2552</x:v>
      </x:c>
      <x:c r="D55" s="423">
        <x:f t="shared" si="5"/>
        <x:v>5972</x:v>
      </x:c>
      <x:c r="E55" s="298" t="s">
        <x:v>4574</x:v>
      </x:c>
      <x:c r="F55" s="298" t="s">
        <x:v>4574</x:v>
      </x:c>
      <x:c r="G55" s="298" t="s">
        <x:v>4574</x:v>
      </x:c>
      <x:c r="H55" s="432"/>
      <x:c r="I55" s="432"/>
      <x:c r="J55" s="696">
        <x:v>5972</x:v>
      </x:c>
      <x:c r="K55" s="697"/>
      <x:c r="L55" s="697"/>
      <x:c r="M55" s="696">
        <x:v>5972</x:v>
      </x:c>
      <x:c r="N55" s="696"/>
      <x:c r="O55" s="324"/>
      <x:c r="P55" s="696">
        <x:v>5972</x:v>
      </x:c>
      <x:c r="Q55" s="696"/>
      <x:c r="R55" s="695" t="s">
        <x:v>143</x:v>
      </x:c>
      <x:c r="S55" s="323"/>
    </x:row>
    <x:row r="56" spans="1:19" s="273" customFormat="1" hidden="1" customHeight="1">
      <x:c r="A56" s="319" t="s">
        <x:v>1460</x:v>
      </x:c>
      <x:c r="B56" s="295" t="s">
        <x:v>299</x:v>
      </x:c>
      <x:c r="C56" s="296" t="s">
        <x:v>2552</x:v>
      </x:c>
      <x:c r="D56" s="423">
        <x:f t="shared" si="5"/>
        <x:v>10156</x:v>
      </x:c>
      <x:c r="E56" s="298" t="s">
        <x:v>4574</x:v>
      </x:c>
      <x:c r="F56" s="298" t="s">
        <x:v>4574</x:v>
      </x:c>
      <x:c r="G56" s="298" t="s">
        <x:v>4574</x:v>
      </x:c>
      <x:c r="H56" s="432"/>
      <x:c r="I56" s="432"/>
      <x:c r="J56" s="696">
        <x:v>10156</x:v>
      </x:c>
      <x:c r="K56" s="697"/>
      <x:c r="L56" s="697"/>
      <x:c r="M56" s="696">
        <x:v>10156</x:v>
      </x:c>
      <x:c r="N56" s="696"/>
      <x:c r="O56" s="324"/>
      <x:c r="P56" s="696">
        <x:v>10156</x:v>
      </x:c>
      <x:c r="Q56" s="696"/>
      <x:c r="R56" s="695" t="s">
        <x:v>143</x:v>
      </x:c>
      <x:c r="S56" s="323"/>
    </x:row>
    <x:row r="57" spans="1:19" s="273" customFormat="1" hidden="1" customHeight="1">
      <x:c r="A57" s="319" t="s">
        <x:v>1460</x:v>
      </x:c>
      <x:c r="B57" s="295" t="s">
        <x:v>317</x:v>
      </x:c>
      <x:c r="C57" s="296" t="s">
        <x:v>2552</x:v>
      </x:c>
      <x:c r="D57" s="423">
        <x:f t="shared" si="5"/>
        <x:v>14152</x:v>
      </x:c>
      <x:c r="E57" s="298" t="s">
        <x:v>4574</x:v>
      </x:c>
      <x:c r="F57" s="298" t="s">
        <x:v>4574</x:v>
      </x:c>
      <x:c r="G57" s="298" t="s">
        <x:v>4574</x:v>
      </x:c>
      <x:c r="H57" s="432"/>
      <x:c r="I57" s="432"/>
      <x:c r="J57" s="696">
        <x:v>14152</x:v>
      </x:c>
      <x:c r="K57" s="697"/>
      <x:c r="L57" s="697"/>
      <x:c r="M57" s="696">
        <x:v>14152</x:v>
      </x:c>
      <x:c r="N57" s="696"/>
      <x:c r="O57" s="324"/>
      <x:c r="P57" s="696">
        <x:v>14152</x:v>
      </x:c>
      <x:c r="Q57" s="696"/>
      <x:c r="R57" s="695" t="s">
        <x:v>143</x:v>
      </x:c>
      <x:c r="S57" s="323"/>
    </x:row>
    <x:row r="58" spans="1:19" s="273" customFormat="1" hidden="1" customHeight="1">
      <x:c r="A58" s="319" t="s">
        <x:v>1460</x:v>
      </x:c>
      <x:c r="B58" s="295" t="s">
        <x:v>3805</x:v>
      </x:c>
      <x:c r="C58" s="296" t="s">
        <x:v>2552</x:v>
      </x:c>
      <x:c r="D58" s="423">
        <x:f t="shared" si="5"/>
        <x:v>12251</x:v>
      </x:c>
      <x:c r="E58" s="298" t="s">
        <x:v>4574</x:v>
      </x:c>
      <x:c r="F58" s="298" t="s">
        <x:v>4574</x:v>
      </x:c>
      <x:c r="G58" s="298" t="s">
        <x:v>4574</x:v>
      </x:c>
      <x:c r="H58" s="432"/>
      <x:c r="I58" s="432"/>
      <x:c r="J58" s="696">
        <x:v>12251</x:v>
      </x:c>
      <x:c r="K58" s="697"/>
      <x:c r="L58" s="697"/>
      <x:c r="M58" s="696">
        <x:v>12251</x:v>
      </x:c>
      <x:c r="N58" s="696"/>
      <x:c r="O58" s="324"/>
      <x:c r="P58" s="696">
        <x:v>12251</x:v>
      </x:c>
      <x:c r="Q58" s="696"/>
      <x:c r="R58" s="695" t="s">
        <x:v>143</x:v>
      </x:c>
      <x:c r="S58" s="323"/>
    </x:row>
    <x:row r="59" spans="1:19" s="273" customFormat="1" hidden="1" customHeight="1">
      <x:c r="A59" s="319" t="s">
        <x:v>1460</x:v>
      </x:c>
      <x:c r="B59" s="295" t="s">
        <x:v>1019</x:v>
      </x:c>
      <x:c r="C59" s="296" t="s">
        <x:v>2552</x:v>
      </x:c>
      <x:c r="D59" s="423">
        <x:f t="shared" si="5"/>
        <x:v>30315</x:v>
      </x:c>
      <x:c r="E59" s="298" t="s">
        <x:v>4574</x:v>
      </x:c>
      <x:c r="F59" s="298" t="s">
        <x:v>4574</x:v>
      </x:c>
      <x:c r="G59" s="298" t="s">
        <x:v>4574</x:v>
      </x:c>
      <x:c r="H59" s="432"/>
      <x:c r="I59" s="432"/>
      <x:c r="J59" s="696">
        <x:v>30315</x:v>
      </x:c>
      <x:c r="K59" s="697"/>
      <x:c r="L59" s="697"/>
      <x:c r="M59" s="696">
        <x:v>30315</x:v>
      </x:c>
      <x:c r="N59" s="696"/>
      <x:c r="O59" s="324"/>
      <x:c r="P59" s="696">
        <x:v>30315</x:v>
      </x:c>
      <x:c r="Q59" s="696"/>
      <x:c r="R59" s="695" t="s">
        <x:v>143</x:v>
      </x:c>
      <x:c r="S59" s="323"/>
    </x:row>
    <x:row r="60" spans="1:19" s="273" customFormat="1" hidden="1" customHeight="1">
      <x:c r="A60" s="319" t="s">
        <x:v>1460</x:v>
      </x:c>
      <x:c r="B60" s="295" t="s">
        <x:v>297</x:v>
      </x:c>
      <x:c r="C60" s="296" t="s">
        <x:v>2552</x:v>
      </x:c>
      <x:c r="D60" s="423">
        <x:f t="shared" si="5"/>
        <x:v>32407</x:v>
      </x:c>
      <x:c r="E60" s="298" t="s">
        <x:v>4574</x:v>
      </x:c>
      <x:c r="F60" s="298" t="s">
        <x:v>4574</x:v>
      </x:c>
      <x:c r="G60" s="298" t="s">
        <x:v>4574</x:v>
      </x:c>
      <x:c r="H60" s="432"/>
      <x:c r="I60" s="432"/>
      <x:c r="J60" s="696">
        <x:v>32407</x:v>
      </x:c>
      <x:c r="K60" s="697"/>
      <x:c r="L60" s="697"/>
      <x:c r="M60" s="696">
        <x:v>32407</x:v>
      </x:c>
      <x:c r="N60" s="696"/>
      <x:c r="O60" s="324"/>
      <x:c r="P60" s="696">
        <x:v>32407</x:v>
      </x:c>
      <x:c r="Q60" s="696"/>
      <x:c r="R60" s="695" t="s">
        <x:v>143</x:v>
      </x:c>
      <x:c r="S60" s="323"/>
    </x:row>
    <x:row r="61" spans="1:19" s="273" customFormat="1" hidden="1" customHeight="1">
      <x:c r="A61" s="319" t="s">
        <x:v>1460</x:v>
      </x:c>
      <x:c r="B61" s="295" t="s">
        <x:v>320</x:v>
      </x:c>
      <x:c r="C61" s="296" t="s">
        <x:v>2552</x:v>
      </x:c>
      <x:c r="D61" s="423">
        <x:f t="shared" si="5"/>
        <x:v>18795</x:v>
      </x:c>
      <x:c r="E61" s="298" t="s">
        <x:v>4574</x:v>
      </x:c>
      <x:c r="F61" s="298" t="s">
        <x:v>4574</x:v>
      </x:c>
      <x:c r="G61" s="298" t="s">
        <x:v>4574</x:v>
      </x:c>
      <x:c r="H61" s="432"/>
      <x:c r="I61" s="432"/>
      <x:c r="J61" s="696">
        <x:v>18795</x:v>
      </x:c>
      <x:c r="K61" s="697"/>
      <x:c r="L61" s="697"/>
      <x:c r="M61" s="696">
        <x:v>18795</x:v>
      </x:c>
      <x:c r="N61" s="696"/>
      <x:c r="O61" s="324"/>
      <x:c r="P61" s="696">
        <x:v>18795</x:v>
      </x:c>
      <x:c r="Q61" s="696"/>
      <x:c r="R61" s="695" t="s">
        <x:v>143</x:v>
      </x:c>
      <x:c r="S61" s="323"/>
    </x:row>
    <x:row r="62" spans="1:19" s="273" customFormat="1" hidden="1" customHeight="1">
      <x:c r="A62" s="319" t="s">
        <x:v>1460</x:v>
      </x:c>
      <x:c r="B62" s="295" t="s">
        <x:v>323</x:v>
      </x:c>
      <x:c r="C62" s="296" t="s">
        <x:v>2552</x:v>
      </x:c>
      <x:c r="D62" s="423">
        <x:f t="shared" si="5"/>
        <x:v>3240</x:v>
      </x:c>
      <x:c r="E62" s="298" t="s">
        <x:v>4574</x:v>
      </x:c>
      <x:c r="F62" s="298" t="s">
        <x:v>4574</x:v>
      </x:c>
      <x:c r="G62" s="298" t="s">
        <x:v>4574</x:v>
      </x:c>
      <x:c r="H62" s="432"/>
      <x:c r="I62" s="432"/>
      <x:c r="J62" s="696">
        <x:v>3240</x:v>
      </x:c>
      <x:c r="K62" s="697"/>
      <x:c r="L62" s="697"/>
      <x:c r="M62" s="696">
        <x:v>3240</x:v>
      </x:c>
      <x:c r="N62" s="696"/>
      <x:c r="O62" s="324"/>
      <x:c r="P62" s="696">
        <x:v>3240</x:v>
      </x:c>
      <x:c r="Q62" s="696"/>
      <x:c r="R62" s="695" t="s">
        <x:v>143</x:v>
      </x:c>
      <x:c r="S62" s="323"/>
    </x:row>
    <x:row r="63" spans="1:189" s="280" customFormat="1" ht="69.950000000000003" hidden="1" customHeight="1">
      <x:c r="A63" s="1057" t="s">
        <x:v>2983</x:v>
      </x:c>
      <x:c r="B63" s="1059" t="s">
        <x:v>6769</x:v>
      </x:c>
      <x:c r="C63" s="264" t="s">
        <x:v>2720</x:v>
      </x:c>
      <x:c r="D63" s="684">
        <x:f>SUM(D65:D105)</x:f>
        <x:v>652137.60000000021</x:v>
      </x:c>
      <x:c r="E63" s="303"/>
      <x:c r="F63" s="303"/>
      <x:c r="G63" s="303"/>
      <x:c r="H63" s="303"/>
      <x:c r="I63" s="684">
        <x:f>SUM(I65:I105)</x:f>
        <x:v>0</x:v>
      </x:c>
      <x:c r="J63" s="684">
        <x:f t="shared" ref="J63:Q63" si="6">SUM(J65:J105)</x:f>
        <x:v>234742.39999999999</x:v>
      </x:c>
      <x:c r="K63" s="684">
        <x:f t="shared" si="6"/>
        <x:v>417395.20000000001</x:v>
      </x:c>
      <x:c r="L63" s="684">
        <x:f t="shared" si="6"/>
        <x:v>234742.39999999999</x:v>
      </x:c>
      <x:c r="M63" s="684">
        <x:f t="shared" si="6"/>
        <x:v>417395.20000000001</x:v>
      </x:c>
      <x:c r="N63" s="684">
        <x:f t="shared" si="6"/>
        <x:v>0</x:v>
      </x:c>
      <x:c r="O63" s="684">
        <x:f t="shared" si="6"/>
        <x:v>0</x:v>
      </x:c>
      <x:c r="P63" s="684">
        <x:f t="shared" si="6"/>
        <x:v>652137.60000000021</x:v>
      </x:c>
      <x:c r="Q63" s="684">
        <x:f t="shared" si="6"/>
        <x:v>0</x:v>
      </x:c>
      <x:c r="R63" s="1081"/>
      <x:c r="S63" s="1077"/>
      <x:c r="T63" s="410"/>
      <x:c r="U63" s="410"/>
      <x:c r="V63" s="410"/>
      <x:c r="W63" s="410"/>
      <x:c r="X63" s="410"/>
      <x:c r="Y63" s="422"/>
      <x:c r="Z63" s="410"/>
      <x:c r="AA63" s="410"/>
      <x:c r="AB63" s="410"/>
      <x:c r="AC63" s="410"/>
      <x:c r="AD63" s="410"/>
      <x:c r="AE63" s="410"/>
      <x:c r="AF63" s="410"/>
      <x:c r="AG63" s="410"/>
      <x:c r="AH63" s="410"/>
      <x:c r="AI63" s="410"/>
      <x:c r="AJ63" s="410"/>
      <x:c r="AK63" s="410"/>
      <x:c r="AL63" s="410"/>
      <x:c r="AM63" s="410"/>
      <x:c r="AN63" s="410"/>
      <x:c r="AO63" s="410"/>
      <x:c r="AP63" s="410"/>
      <x:c r="AQ63" s="410"/>
      <x:c r="AR63" s="410"/>
      <x:c r="AS63" s="410"/>
      <x:c r="AT63" s="410"/>
      <x:c r="AU63" s="410"/>
      <x:c r="AV63" s="410"/>
      <x:c r="AW63" s="410"/>
      <x:c r="AX63" s="410"/>
      <x:c r="AY63" s="410"/>
      <x:c r="AZ63" s="410"/>
      <x:c r="BA63" s="410"/>
      <x:c r="BB63" s="410"/>
      <x:c r="BC63" s="410"/>
      <x:c r="BD63" s="410"/>
      <x:c r="BE63" s="410"/>
      <x:c r="BF63" s="410"/>
      <x:c r="BG63" s="410"/>
      <x:c r="BH63" s="410"/>
      <x:c r="BI63" s="410"/>
      <x:c r="BJ63" s="410"/>
      <x:c r="BK63" s="410"/>
      <x:c r="BL63" s="410"/>
      <x:c r="BM63" s="410"/>
      <x:c r="BN63" s="410"/>
      <x:c r="BO63" s="410"/>
      <x:c r="BP63" s="410"/>
      <x:c r="BQ63" s="410"/>
      <x:c r="BR63" s="410"/>
      <x:c r="BS63" s="410"/>
      <x:c r="BT63" s="410"/>
      <x:c r="BU63" s="410"/>
      <x:c r="BV63" s="410"/>
      <x:c r="BW63" s="410"/>
      <x:c r="BX63" s="410"/>
      <x:c r="BY63" s="410"/>
      <x:c r="BZ63" s="410"/>
      <x:c r="CA63" s="410"/>
      <x:c r="CB63" s="410"/>
      <x:c r="CC63" s="410"/>
      <x:c r="CD63" s="410"/>
      <x:c r="CE63" s="410"/>
      <x:c r="CF63" s="410"/>
      <x:c r="CG63" s="410"/>
      <x:c r="CH63" s="410"/>
      <x:c r="CI63" s="410"/>
      <x:c r="CJ63" s="410"/>
      <x:c r="CK63" s="410"/>
      <x:c r="CL63" s="410"/>
      <x:c r="CM63" s="410"/>
      <x:c r="CN63" s="410"/>
      <x:c r="CO63" s="410"/>
      <x:c r="CP63" s="410"/>
      <x:c r="CQ63" s="410"/>
      <x:c r="CR63" s="410"/>
      <x:c r="CS63" s="410"/>
      <x:c r="CT63" s="410"/>
      <x:c r="CU63" s="410"/>
      <x:c r="CV63" s="410"/>
      <x:c r="CW63" s="410"/>
      <x:c r="CX63" s="410"/>
      <x:c r="CY63" s="410"/>
      <x:c r="CZ63" s="410"/>
      <x:c r="DA63" s="410"/>
      <x:c r="DB63" s="410"/>
      <x:c r="DC63" s="410"/>
      <x:c r="DD63" s="410"/>
      <x:c r="DE63" s="410"/>
      <x:c r="DF63" s="410"/>
      <x:c r="DG63" s="410"/>
      <x:c r="DH63" s="410"/>
      <x:c r="DI63" s="410"/>
      <x:c r="DJ63" s="410"/>
      <x:c r="DK63" s="410"/>
      <x:c r="DL63" s="410"/>
      <x:c r="DM63" s="410"/>
      <x:c r="DN63" s="410"/>
      <x:c r="DO63" s="410"/>
      <x:c r="DP63" s="410"/>
      <x:c r="DQ63" s="410"/>
      <x:c r="DR63" s="410"/>
      <x:c r="DS63" s="410"/>
      <x:c r="DT63" s="410"/>
      <x:c r="DU63" s="410"/>
      <x:c r="DV63" s="410"/>
      <x:c r="DW63" s="410"/>
      <x:c r="DX63" s="410"/>
      <x:c r="DY63" s="410"/>
      <x:c r="DZ63" s="410"/>
      <x:c r="EA63" s="410"/>
      <x:c r="EB63" s="410"/>
      <x:c r="EC63" s="410"/>
      <x:c r="ED63" s="410"/>
      <x:c r="EE63" s="410"/>
      <x:c r="EF63" s="410"/>
      <x:c r="EG63" s="410"/>
      <x:c r="EH63" s="410"/>
      <x:c r="EI63" s="410"/>
      <x:c r="EJ63" s="410"/>
      <x:c r="EK63" s="410"/>
      <x:c r="EL63" s="410"/>
      <x:c r="EM63" s="410"/>
      <x:c r="EN63" s="410"/>
      <x:c r="EO63" s="410"/>
      <x:c r="EP63" s="410"/>
      <x:c r="EQ63" s="410"/>
      <x:c r="ER63" s="410"/>
      <x:c r="ES63" s="410"/>
      <x:c r="ET63" s="410"/>
      <x:c r="EU63" s="410"/>
      <x:c r="EV63" s="410"/>
      <x:c r="EW63" s="410"/>
      <x:c r="EX63" s="410"/>
      <x:c r="EY63" s="410"/>
      <x:c r="EZ63" s="410"/>
      <x:c r="FA63" s="410"/>
      <x:c r="FB63" s="410"/>
      <x:c r="FC63" s="410"/>
      <x:c r="FD63" s="410"/>
      <x:c r="FE63" s="410"/>
      <x:c r="FF63" s="410"/>
      <x:c r="FG63" s="410"/>
      <x:c r="FH63" s="410"/>
      <x:c r="FI63" s="410"/>
      <x:c r="FJ63" s="410"/>
      <x:c r="FK63" s="410"/>
      <x:c r="FL63" s="410"/>
      <x:c r="FM63" s="410"/>
      <x:c r="FN63" s="410"/>
      <x:c r="FO63" s="410"/>
      <x:c r="FP63" s="410"/>
      <x:c r="FQ63" s="410"/>
      <x:c r="FR63" s="410"/>
      <x:c r="FS63" s="410"/>
      <x:c r="FT63" s="410"/>
      <x:c r="FU63" s="410"/>
      <x:c r="FV63" s="410"/>
      <x:c r="FW63" s="410"/>
      <x:c r="FX63" s="410"/>
      <x:c r="FY63" s="410"/>
      <x:c r="FZ63" s="410"/>
      <x:c r="GA63" s="410"/>
      <x:c r="GB63" s="410"/>
      <x:c r="GC63" s="410"/>
      <x:c r="GD63" s="410"/>
      <x:c r="GE63" s="410"/>
      <x:c r="GF63" s="410"/>
      <x:c r="GG63" s="410"/>
    </x:row>
    <x:row r="64" spans="1:189" s="377" customFormat="1" ht="69.950000000000003" hidden="1" customHeight="1">
      <x:c r="A64" s="1057"/>
      <x:c r="B64" s="1059"/>
      <x:c r="C64" s="264" t="s">
        <x:v>1516</x:v>
      </x:c>
      <x:c r="D64" s="289">
        <x:f>COUNTA(D65:D105)</x:f>
        <x:v>41</x:v>
      </x:c>
      <x:c r="E64" s="289"/>
      <x:c r="F64" s="289"/>
      <x:c r="G64" s="289"/>
      <x:c r="H64" s="289"/>
      <x:c r="I64" s="289"/>
      <x:c r="J64" s="289"/>
      <x:c r="K64" s="289"/>
      <x:c r="L64" s="289">
        <x:f>COUNTA(L65:L105)</x:f>
        <x:v>20</x:v>
      </x:c>
      <x:c r="M64" s="289">
        <x:f t="shared" ref="M64:Q64" si="7">COUNTA(M65:M105)</x:f>
        <x:v>21</x:v>
      </x:c>
      <x:c r="N64" s="289">
        <x:f t="shared" si="7"/>
        <x:v>0</x:v>
      </x:c>
      <x:c r="O64" s="289">
        <x:f t="shared" si="7"/>
        <x:v>0</x:v>
      </x:c>
      <x:c r="P64" s="289">
        <x:f t="shared" si="7"/>
        <x:v>41</x:v>
      </x:c>
      <x:c r="Q64" s="289">
        <x:f t="shared" si="7"/>
        <x:v>0</x:v>
      </x:c>
      <x:c r="R64" s="1032"/>
      <x:c r="S64" s="1078"/>
      <x:c r="T64" s="343"/>
      <x:c r="U64" s="343"/>
      <x:c r="V64" s="343"/>
      <x:c r="W64" s="343"/>
      <x:c r="X64" s="343"/>
      <x:c r="Y64" s="343"/>
      <x:c r="Z64" s="343"/>
      <x:c r="AA64" s="343"/>
      <x:c r="AB64" s="343"/>
      <x:c r="AC64" s="343"/>
      <x:c r="AD64" s="343"/>
      <x:c r="AE64" s="343"/>
      <x:c r="AF64" s="343"/>
      <x:c r="AG64" s="343"/>
      <x:c r="AH64" s="343"/>
      <x:c r="AI64" s="343"/>
      <x:c r="AJ64" s="343"/>
      <x:c r="AK64" s="343"/>
      <x:c r="AL64" s="343"/>
      <x:c r="AM64" s="343"/>
      <x:c r="AN64" s="343"/>
      <x:c r="AO64" s="343"/>
      <x:c r="AP64" s="343"/>
      <x:c r="AQ64" s="343"/>
      <x:c r="AR64" s="343"/>
      <x:c r="AS64" s="343"/>
      <x:c r="AT64" s="343"/>
      <x:c r="AU64" s="343"/>
      <x:c r="AV64" s="343"/>
      <x:c r="AW64" s="343"/>
      <x:c r="AX64" s="343"/>
      <x:c r="AY64" s="343"/>
      <x:c r="AZ64" s="343"/>
      <x:c r="BA64" s="343"/>
      <x:c r="BB64" s="343"/>
      <x:c r="BC64" s="343"/>
      <x:c r="BD64" s="343"/>
      <x:c r="BE64" s="343"/>
      <x:c r="BF64" s="343"/>
      <x:c r="BG64" s="343"/>
      <x:c r="BH64" s="343"/>
      <x:c r="BI64" s="343"/>
      <x:c r="BJ64" s="343"/>
      <x:c r="BK64" s="343"/>
      <x:c r="BL64" s="343"/>
      <x:c r="BM64" s="343"/>
      <x:c r="BN64" s="343"/>
      <x:c r="BO64" s="343"/>
      <x:c r="BP64" s="343"/>
      <x:c r="BQ64" s="343"/>
      <x:c r="BR64" s="343"/>
      <x:c r="BS64" s="343"/>
      <x:c r="BT64" s="343"/>
      <x:c r="BU64" s="343"/>
      <x:c r="BV64" s="343"/>
      <x:c r="BW64" s="343"/>
      <x:c r="BX64" s="343"/>
      <x:c r="BY64" s="343"/>
      <x:c r="BZ64" s="343"/>
      <x:c r="CA64" s="343"/>
      <x:c r="CB64" s="343"/>
      <x:c r="CC64" s="343"/>
      <x:c r="CD64" s="343"/>
      <x:c r="CE64" s="343"/>
      <x:c r="CF64" s="343"/>
      <x:c r="CG64" s="343"/>
      <x:c r="CH64" s="343"/>
      <x:c r="CI64" s="343"/>
      <x:c r="CJ64" s="343"/>
      <x:c r="CK64" s="343"/>
      <x:c r="CL64" s="343"/>
      <x:c r="CM64" s="343"/>
      <x:c r="CN64" s="343"/>
      <x:c r="CO64" s="343"/>
      <x:c r="CP64" s="343"/>
      <x:c r="CQ64" s="343"/>
      <x:c r="CR64" s="343"/>
      <x:c r="CS64" s="343"/>
      <x:c r="CT64" s="343"/>
      <x:c r="CU64" s="343"/>
      <x:c r="CV64" s="343"/>
      <x:c r="CW64" s="343"/>
      <x:c r="CX64" s="343"/>
      <x:c r="CY64" s="343"/>
      <x:c r="CZ64" s="343"/>
      <x:c r="DA64" s="343"/>
      <x:c r="DB64" s="343"/>
      <x:c r="DC64" s="343"/>
      <x:c r="DD64" s="343"/>
      <x:c r="DE64" s="343"/>
      <x:c r="DF64" s="343"/>
      <x:c r="DG64" s="343"/>
      <x:c r="DH64" s="343"/>
      <x:c r="DI64" s="343"/>
      <x:c r="DJ64" s="343"/>
      <x:c r="DK64" s="343"/>
      <x:c r="DL64" s="343"/>
      <x:c r="DM64" s="343"/>
      <x:c r="DN64" s="343"/>
      <x:c r="DO64" s="343"/>
      <x:c r="DP64" s="343"/>
      <x:c r="DQ64" s="343"/>
      <x:c r="DR64" s="343"/>
      <x:c r="DS64" s="343"/>
      <x:c r="DT64" s="343"/>
      <x:c r="DU64" s="343"/>
      <x:c r="DV64" s="343"/>
      <x:c r="DW64" s="343"/>
      <x:c r="DX64" s="343"/>
      <x:c r="DY64" s="343"/>
      <x:c r="DZ64" s="343"/>
      <x:c r="EA64" s="343"/>
      <x:c r="EB64" s="343"/>
      <x:c r="EC64" s="343"/>
      <x:c r="ED64" s="343"/>
      <x:c r="EE64" s="343"/>
      <x:c r="EF64" s="343"/>
      <x:c r="EG64" s="343"/>
      <x:c r="EH64" s="343"/>
      <x:c r="EI64" s="343"/>
      <x:c r="EJ64" s="343"/>
      <x:c r="EK64" s="343"/>
      <x:c r="EL64" s="343"/>
      <x:c r="EM64" s="343"/>
      <x:c r="EN64" s="343"/>
      <x:c r="EO64" s="343"/>
      <x:c r="EP64" s="343"/>
      <x:c r="EQ64" s="343"/>
      <x:c r="ER64" s="343"/>
      <x:c r="ES64" s="343"/>
      <x:c r="ET64" s="343"/>
      <x:c r="EU64" s="343"/>
      <x:c r="EV64" s="343"/>
      <x:c r="EW64" s="343"/>
      <x:c r="EX64" s="343"/>
      <x:c r="EY64" s="343"/>
      <x:c r="EZ64" s="343"/>
      <x:c r="FA64" s="343"/>
      <x:c r="FB64" s="343"/>
      <x:c r="FC64" s="343"/>
      <x:c r="FD64" s="343"/>
      <x:c r="FE64" s="343"/>
      <x:c r="FF64" s="343"/>
      <x:c r="FG64" s="343"/>
      <x:c r="FH64" s="343"/>
      <x:c r="FI64" s="343"/>
      <x:c r="FJ64" s="343"/>
      <x:c r="FK64" s="343"/>
      <x:c r="FL64" s="343"/>
      <x:c r="FM64" s="343"/>
      <x:c r="FN64" s="343"/>
      <x:c r="FO64" s="343"/>
      <x:c r="FP64" s="343"/>
      <x:c r="FQ64" s="343"/>
      <x:c r="FR64" s="343"/>
      <x:c r="FS64" s="343"/>
      <x:c r="FT64" s="343"/>
      <x:c r="FU64" s="343"/>
      <x:c r="FV64" s="343"/>
      <x:c r="FW64" s="343"/>
      <x:c r="FX64" s="343"/>
      <x:c r="FY64" s="343"/>
      <x:c r="FZ64" s="343"/>
      <x:c r="GA64" s="343"/>
      <x:c r="GB64" s="343"/>
      <x:c r="GC64" s="343"/>
      <x:c r="GD64" s="343"/>
      <x:c r="GE64" s="343"/>
      <x:c r="GF64" s="343"/>
      <x:c r="GG64" s="343"/>
    </x:row>
    <x:row r="65" spans="1:19" s="329" customFormat="1" hidden="1" customHeight="1">
      <x:c r="A65" s="299" t="s">
        <x:v>2983</x:v>
      </x:c>
      <x:c r="B65" s="295" t="s">
        <x:v>7467</x:v>
      </x:c>
      <x:c r="C65" s="296" t="s">
        <x:v>7496</x:v>
      </x:c>
      <x:c r="D65" s="423">
        <x:f>IF(SUM(I65:K65)=SUM(L65:M65),SUM(I65:K65),"오답")</x:f>
        <x:v>9257.7000000000007</x:v>
      </x:c>
      <x:c r="E65" s="424" t="s">
        <x:v>233</x:v>
      </x:c>
      <x:c r="F65" s="297" t="s">
        <x:v>7092</x:v>
      </x:c>
      <x:c r="G65" s="424" t="s">
        <x:v>233</x:v>
      </x:c>
      <x:c r="H65" s="433" t="s">
        <x:v>186</x:v>
      </x:c>
      <x:c r="I65" s="320"/>
      <x:c r="J65" s="434">
        <x:v>9257.7000000000007</x:v>
      </x:c>
      <x:c r="K65" s="434"/>
      <x:c r="L65" s="434">
        <x:v>9257.7000000000007</x:v>
      </x:c>
      <x:c r="M65" s="435"/>
      <x:c r="N65" s="435"/>
      <x:c r="O65" s="435"/>
      <x:c r="P65" s="434">
        <x:v>9257.7000000000007</x:v>
      </x:c>
      <x:c r="Q65" s="434"/>
      <x:c r="R65" s="218" t="s">
        <x:v>3042</x:v>
      </x:c>
      <x:c r="S65" s="299"/>
    </x:row>
    <x:row r="66" spans="1:19" s="329" customFormat="1" hidden="1" customHeight="1">
      <x:c r="A66" s="299" t="s">
        <x:v>2983</x:v>
      </x:c>
      <x:c r="B66" s="295" t="s">
        <x:v>7437</x:v>
      </x:c>
      <x:c r="C66" s="296" t="s">
        <x:v>7079</x:v>
      </x:c>
      <x:c r="D66" s="423">
        <x:f t="shared" ref="D66:D105" si="8">IF(SUM(I66:K66)=SUM(L66:M66),SUM(I66:K66),"오답")</x:f>
        <x:v>4403.1000000000004</x:v>
      </x:c>
      <x:c r="E66" s="299" t="s">
        <x:v>2084</x:v>
      </x:c>
      <x:c r="F66" s="297" t="s">
        <x:v>7092</x:v>
      </x:c>
      <x:c r="G66" s="299" t="s">
        <x:v>7483</x:v>
      </x:c>
      <x:c r="H66" s="433" t="s">
        <x:v>186</x:v>
      </x:c>
      <x:c r="I66" s="317"/>
      <x:c r="J66" s="397">
        <x:v>4403.1000000000004</x:v>
      </x:c>
      <x:c r="K66" s="397"/>
      <x:c r="L66" s="397">
        <x:v>4403.1000000000004</x:v>
      </x:c>
      <x:c r="M66" s="436"/>
      <x:c r="N66" s="436"/>
      <x:c r="O66" s="436"/>
      <x:c r="P66" s="397">
        <x:v>4403.1000000000004</x:v>
      </x:c>
      <x:c r="Q66" s="397"/>
      <x:c r="R66" s="218" t="s">
        <x:v>3042</x:v>
      </x:c>
      <x:c r="S66" s="299"/>
    </x:row>
    <x:row r="67" spans="1:19" s="329" customFormat="1" hidden="1" customHeight="1">
      <x:c r="A67" s="299" t="s">
        <x:v>2983</x:v>
      </x:c>
      <x:c r="B67" s="295" t="s">
        <x:v>7417</x:v>
      </x:c>
      <x:c r="C67" s="296" t="s">
        <x:v>3284</x:v>
      </x:c>
      <x:c r="D67" s="423">
        <x:f t="shared" si="8"/>
        <x:v>12155.299999999999</x:v>
      </x:c>
      <x:c r="E67" s="299" t="s">
        <x:v>233</x:v>
      </x:c>
      <x:c r="F67" s="297" t="s">
        <x:v>7092</x:v>
      </x:c>
      <x:c r="G67" s="299" t="s">
        <x:v>233</x:v>
      </x:c>
      <x:c r="H67" s="433" t="s">
        <x:v>186</x:v>
      </x:c>
      <x:c r="I67" s="317"/>
      <x:c r="J67" s="397">
        <x:v>12155.299999999999</x:v>
      </x:c>
      <x:c r="K67" s="397"/>
      <x:c r="L67" s="397">
        <x:v>12155.299999999999</x:v>
      </x:c>
      <x:c r="M67" s="436"/>
      <x:c r="N67" s="436"/>
      <x:c r="O67" s="436"/>
      <x:c r="P67" s="397">
        <x:v>12155.299999999999</x:v>
      </x:c>
      <x:c r="Q67" s="397"/>
      <x:c r="R67" s="218" t="s">
        <x:v>3042</x:v>
      </x:c>
      <x:c r="S67" s="299"/>
    </x:row>
    <x:row r="68" spans="1:19" s="329" customFormat="1" hidden="1" customHeight="1">
      <x:c r="A68" s="299" t="s">
        <x:v>2983</x:v>
      </x:c>
      <x:c r="B68" s="295" t="s">
        <x:v>4238</x:v>
      </x:c>
      <x:c r="C68" s="296" t="s">
        <x:v>3083</x:v>
      </x:c>
      <x:c r="D68" s="423">
        <x:f t="shared" si="8"/>
        <x:v>7283.1000000000004</x:v>
      </x:c>
      <x:c r="E68" s="299" t="s">
        <x:v>7309</x:v>
      </x:c>
      <x:c r="F68" s="297" t="s">
        <x:v>7092</x:v>
      </x:c>
      <x:c r="G68" s="299" t="s">
        <x:v>7309</x:v>
      </x:c>
      <x:c r="H68" s="433" t="s">
        <x:v>186</x:v>
      </x:c>
      <x:c r="I68" s="317"/>
      <x:c r="J68" s="436">
        <x:v>7283.1000000000004</x:v>
      </x:c>
      <x:c r="K68" s="397"/>
      <x:c r="L68" s="436">
        <x:v>7283.1000000000004</x:v>
      </x:c>
      <x:c r="M68" s="397"/>
      <x:c r="N68" s="397"/>
      <x:c r="O68" s="436"/>
      <x:c r="P68" s="436">
        <x:v>7283.1000000000004</x:v>
      </x:c>
      <x:c r="Q68" s="397"/>
      <x:c r="R68" s="218" t="s">
        <x:v>3042</x:v>
      </x:c>
      <x:c r="S68" s="299"/>
    </x:row>
    <x:row r="69" spans="1:19" s="329" customFormat="1" hidden="1" customHeight="1">
      <x:c r="A69" s="299" t="s">
        <x:v>2983</x:v>
      </x:c>
      <x:c r="B69" s="295" t="s">
        <x:v>4237</x:v>
      </x:c>
      <x:c r="C69" s="296" t="s">
        <x:v>3677</x:v>
      </x:c>
      <x:c r="D69" s="423">
        <x:f t="shared" si="8"/>
        <x:v>1222.5</x:v>
      </x:c>
      <x:c r="E69" s="299" t="s">
        <x:v>7309</x:v>
      </x:c>
      <x:c r="F69" s="297" t="s">
        <x:v>7092</x:v>
      </x:c>
      <x:c r="G69" s="299" t="s">
        <x:v>7309</x:v>
      </x:c>
      <x:c r="H69" s="433" t="s">
        <x:v>186</x:v>
      </x:c>
      <x:c r="I69" s="317"/>
      <x:c r="J69" s="397">
        <x:v>1222.5</x:v>
      </x:c>
      <x:c r="K69" s="397"/>
      <x:c r="L69" s="397">
        <x:v>1222.5</x:v>
      </x:c>
      <x:c r="M69" s="436"/>
      <x:c r="N69" s="436"/>
      <x:c r="O69" s="436"/>
      <x:c r="P69" s="397">
        <x:v>1222.5</x:v>
      </x:c>
      <x:c r="Q69" s="397"/>
      <x:c r="R69" s="218" t="s">
        <x:v>3042</x:v>
      </x:c>
      <x:c r="S69" s="299"/>
    </x:row>
    <x:row r="70" spans="1:19" s="329" customFormat="1" hidden="1" customHeight="1">
      <x:c r="A70" s="299" t="s">
        <x:v>2983</x:v>
      </x:c>
      <x:c r="B70" s="295" t="s">
        <x:v>4276</x:v>
      </x:c>
      <x:c r="C70" s="296" t="s">
        <x:v>200</x:v>
      </x:c>
      <x:c r="D70" s="423">
        <x:f t="shared" si="8"/>
        <x:v>6268.1000000000004</x:v>
      </x:c>
      <x:c r="E70" s="299" t="s">
        <x:v>233</x:v>
      </x:c>
      <x:c r="F70" s="297" t="s">
        <x:v>7092</x:v>
      </x:c>
      <x:c r="G70" s="299" t="s">
        <x:v>233</x:v>
      </x:c>
      <x:c r="H70" s="433" t="s">
        <x:v>186</x:v>
      </x:c>
      <x:c r="I70" s="317"/>
      <x:c r="J70" s="397">
        <x:v>6268.1000000000004</x:v>
      </x:c>
      <x:c r="K70" s="397"/>
      <x:c r="L70" s="397">
        <x:v>6268.1000000000004</x:v>
      </x:c>
      <x:c r="M70" s="436"/>
      <x:c r="N70" s="436"/>
      <x:c r="O70" s="436"/>
      <x:c r="P70" s="397">
        <x:v>6268.1000000000004</x:v>
      </x:c>
      <x:c r="Q70" s="397"/>
      <x:c r="R70" s="218" t="s">
        <x:v>3042</x:v>
      </x:c>
      <x:c r="S70" s="299"/>
    </x:row>
    <x:row r="71" spans="1:19" s="329" customFormat="1" hidden="1" customHeight="1">
      <x:c r="A71" s="299" t="s">
        <x:v>2983</x:v>
      </x:c>
      <x:c r="B71" s="295" t="s">
        <x:v>4212</x:v>
      </x:c>
      <x:c r="C71" s="296" t="s">
        <x:v>2076</x:v>
      </x:c>
      <x:c r="D71" s="423">
        <x:f t="shared" si="8"/>
        <x:v>6081.6999999999998</x:v>
      </x:c>
      <x:c r="E71" s="299" t="s">
        <x:v>3662</x:v>
      </x:c>
      <x:c r="F71" s="297" t="s">
        <x:v>7092</x:v>
      </x:c>
      <x:c r="G71" s="299" t="s">
        <x:v>3662</x:v>
      </x:c>
      <x:c r="H71" s="433" t="s">
        <x:v>186</x:v>
      </x:c>
      <x:c r="I71" s="317"/>
      <x:c r="J71" s="437">
        <x:v>6081.6999999999998</x:v>
      </x:c>
      <x:c r="K71" s="397"/>
      <x:c r="L71" s="437">
        <x:v>6081.6999999999998</x:v>
      </x:c>
      <x:c r="M71" s="437"/>
      <x:c r="N71" s="437"/>
      <x:c r="O71" s="437"/>
      <x:c r="P71" s="437">
        <x:v>6081.6999999999998</x:v>
      </x:c>
      <x:c r="Q71" s="397"/>
      <x:c r="R71" s="218" t="s">
        <x:v>3042</x:v>
      </x:c>
      <x:c r="S71" s="299"/>
    </x:row>
    <x:row r="72" spans="1:19" s="329" customFormat="1" hidden="1" customHeight="1">
      <x:c r="A72" s="299" t="s">
        <x:v>2983</x:v>
      </x:c>
      <x:c r="B72" s="295" t="s">
        <x:v>4229</x:v>
      </x:c>
      <x:c r="C72" s="296" t="s">
        <x:v>3337</x:v>
      </x:c>
      <x:c r="D72" s="423">
        <x:f t="shared" si="8"/>
        <x:v>1654.0999999999999</x:v>
      </x:c>
      <x:c r="E72" s="299" t="s">
        <x:v>233</x:v>
      </x:c>
      <x:c r="F72" s="297" t="s">
        <x:v>7092</x:v>
      </x:c>
      <x:c r="G72" s="299" t="s">
        <x:v>233</x:v>
      </x:c>
      <x:c r="H72" s="433" t="s">
        <x:v>186</x:v>
      </x:c>
      <x:c r="I72" s="317"/>
      <x:c r="J72" s="437">
        <x:v>1654.0999999999999</x:v>
      </x:c>
      <x:c r="K72" s="397"/>
      <x:c r="L72" s="437">
        <x:v>1654.0999999999999</x:v>
      </x:c>
      <x:c r="M72" s="437"/>
      <x:c r="N72" s="437"/>
      <x:c r="O72" s="437"/>
      <x:c r="P72" s="437">
        <x:v>1654.0999999999999</x:v>
      </x:c>
      <x:c r="Q72" s="397"/>
      <x:c r="R72" s="218" t="s">
        <x:v>3042</x:v>
      </x:c>
      <x:c r="S72" s="299"/>
    </x:row>
    <x:row r="73" spans="1:19" s="329" customFormat="1" hidden="1" customHeight="1">
      <x:c r="A73" s="299" t="s">
        <x:v>2983</x:v>
      </x:c>
      <x:c r="B73" s="295" t="s">
        <x:v>4268</x:v>
      </x:c>
      <x:c r="C73" s="296" t="s">
        <x:v>3706</x:v>
      </x:c>
      <x:c r="D73" s="423">
        <x:f t="shared" si="8"/>
        <x:v>2548.5999999999999</x:v>
      </x:c>
      <x:c r="E73" s="299" t="s">
        <x:v>233</x:v>
      </x:c>
      <x:c r="F73" s="297" t="s">
        <x:v>7092</x:v>
      </x:c>
      <x:c r="G73" s="299" t="s">
        <x:v>233</x:v>
      </x:c>
      <x:c r="H73" s="433" t="s">
        <x:v>186</x:v>
      </x:c>
      <x:c r="I73" s="317"/>
      <x:c r="J73" s="437">
        <x:v>2548.5999999999999</x:v>
      </x:c>
      <x:c r="K73" s="397"/>
      <x:c r="L73" s="437">
        <x:v>2548.5999999999999</x:v>
      </x:c>
      <x:c r="M73" s="437"/>
      <x:c r="N73" s="437"/>
      <x:c r="O73" s="437"/>
      <x:c r="P73" s="437">
        <x:v>2548.5999999999999</x:v>
      </x:c>
      <x:c r="Q73" s="397"/>
      <x:c r="R73" s="218" t="s">
        <x:v>3042</x:v>
      </x:c>
      <x:c r="S73" s="299"/>
    </x:row>
    <x:row r="74" spans="1:19" s="329" customFormat="1" hidden="1" customHeight="1">
      <x:c r="A74" s="299" t="s">
        <x:v>2983</x:v>
      </x:c>
      <x:c r="B74" s="295" t="s">
        <x:v>4240</x:v>
      </x:c>
      <x:c r="C74" s="296" t="s">
        <x:v>2075</x:v>
      </x:c>
      <x:c r="D74" s="423">
        <x:f t="shared" si="8"/>
        <x:v>8641.3999999999996</x:v>
      </x:c>
      <x:c r="E74" s="299" t="s">
        <x:v>233</x:v>
      </x:c>
      <x:c r="F74" s="297" t="s">
        <x:v>7092</x:v>
      </x:c>
      <x:c r="G74" s="299" t="s">
        <x:v>233</x:v>
      </x:c>
      <x:c r="H74" s="433" t="s">
        <x:v>186</x:v>
      </x:c>
      <x:c r="I74" s="317"/>
      <x:c r="J74" s="437">
        <x:v>8641.3999999999996</x:v>
      </x:c>
      <x:c r="K74" s="397"/>
      <x:c r="L74" s="437">
        <x:v>8641.3999999999996</x:v>
      </x:c>
      <x:c r="M74" s="437"/>
      <x:c r="N74" s="437"/>
      <x:c r="O74" s="437"/>
      <x:c r="P74" s="437">
        <x:v>8641.3999999999996</x:v>
      </x:c>
      <x:c r="Q74" s="397"/>
      <x:c r="R74" s="218" t="s">
        <x:v>3042</x:v>
      </x:c>
      <x:c r="S74" s="299"/>
    </x:row>
    <x:row r="75" spans="1:19" s="329" customFormat="1" hidden="1" customHeight="1">
      <x:c r="A75" s="299" t="s">
        <x:v>2983</x:v>
      </x:c>
      <x:c r="B75" s="295" t="s">
        <x:v>4257</x:v>
      </x:c>
      <x:c r="C75" s="296" t="s">
        <x:v>3325</x:v>
      </x:c>
      <x:c r="D75" s="423">
        <x:f t="shared" si="8"/>
        <x:v>848.39999999999998</x:v>
      </x:c>
      <x:c r="E75" s="299" t="s">
        <x:v>233</x:v>
      </x:c>
      <x:c r="F75" s="297" t="s">
        <x:v>7092</x:v>
      </x:c>
      <x:c r="G75" s="299" t="s">
        <x:v>233</x:v>
      </x:c>
      <x:c r="H75" s="433" t="s">
        <x:v>186</x:v>
      </x:c>
      <x:c r="I75" s="317"/>
      <x:c r="J75" s="437">
        <x:v>848.39999999999998</x:v>
      </x:c>
      <x:c r="K75" s="397"/>
      <x:c r="L75" s="437">
        <x:v>848.39999999999998</x:v>
      </x:c>
      <x:c r="M75" s="437"/>
      <x:c r="N75" s="437"/>
      <x:c r="O75" s="437"/>
      <x:c r="P75" s="437">
        <x:v>848.39999999999998</x:v>
      </x:c>
      <x:c r="Q75" s="397"/>
      <x:c r="R75" s="218" t="s">
        <x:v>3042</x:v>
      </x:c>
      <x:c r="S75" s="299"/>
    </x:row>
    <x:row r="76" spans="1:19" s="329" customFormat="1" hidden="1" customHeight="1">
      <x:c r="A76" s="299" t="s">
        <x:v>2983</x:v>
      </x:c>
      <x:c r="B76" s="295" t="s">
        <x:v>4281</x:v>
      </x:c>
      <x:c r="C76" s="296" t="s">
        <x:v>3707</x:v>
      </x:c>
      <x:c r="D76" s="423">
        <x:f t="shared" si="8"/>
        <x:v>4190</x:v>
      </x:c>
      <x:c r="E76" s="299" t="s">
        <x:v>233</x:v>
      </x:c>
      <x:c r="F76" s="297" t="s">
        <x:v>7092</x:v>
      </x:c>
      <x:c r="G76" s="299" t="s">
        <x:v>233</x:v>
      </x:c>
      <x:c r="H76" s="433" t="s">
        <x:v>186</x:v>
      </x:c>
      <x:c r="I76" s="317"/>
      <x:c r="J76" s="437">
        <x:v>4190</x:v>
      </x:c>
      <x:c r="K76" s="397"/>
      <x:c r="L76" s="437">
        <x:v>4190</x:v>
      </x:c>
      <x:c r="M76" s="437"/>
      <x:c r="N76" s="437"/>
      <x:c r="O76" s="437"/>
      <x:c r="P76" s="437">
        <x:v>4190</x:v>
      </x:c>
      <x:c r="Q76" s="397"/>
      <x:c r="R76" s="218" t="s">
        <x:v>3042</x:v>
      </x:c>
      <x:c r="S76" s="299"/>
    </x:row>
    <x:row r="77" spans="1:19" s="329" customFormat="1" hidden="1" customHeight="1">
      <x:c r="A77" s="299" t="s">
        <x:v>2983</x:v>
      </x:c>
      <x:c r="B77" s="295" t="s">
        <x:v>4267</x:v>
      </x:c>
      <x:c r="C77" s="296" t="s">
        <x:v>3373</x:v>
      </x:c>
      <x:c r="D77" s="423">
        <x:f t="shared" si="8"/>
        <x:v>7091.1000000000004</x:v>
      </x:c>
      <x:c r="E77" s="299" t="s">
        <x:v>233</x:v>
      </x:c>
      <x:c r="F77" s="297" t="s">
        <x:v>7092</x:v>
      </x:c>
      <x:c r="G77" s="299" t="s">
        <x:v>233</x:v>
      </x:c>
      <x:c r="H77" s="433" t="s">
        <x:v>186</x:v>
      </x:c>
      <x:c r="I77" s="317"/>
      <x:c r="J77" s="437">
        <x:v>7091.1000000000004</x:v>
      </x:c>
      <x:c r="K77" s="397"/>
      <x:c r="L77" s="437">
        <x:v>7091.1000000000004</x:v>
      </x:c>
      <x:c r="M77" s="437"/>
      <x:c r="N77" s="437"/>
      <x:c r="O77" s="437"/>
      <x:c r="P77" s="437">
        <x:v>7091.1000000000004</x:v>
      </x:c>
      <x:c r="Q77" s="397"/>
      <x:c r="R77" s="218" t="s">
        <x:v>3042</x:v>
      </x:c>
      <x:c r="S77" s="299"/>
    </x:row>
    <x:row r="78" spans="1:19" s="329" customFormat="1" hidden="1" customHeight="1">
      <x:c r="A78" s="299" t="s">
        <x:v>2983</x:v>
      </x:c>
      <x:c r="B78" s="295" t="s">
        <x:v>4272</x:v>
      </x:c>
      <x:c r="C78" s="296" t="s">
        <x:v>208</x:v>
      </x:c>
      <x:c r="D78" s="423">
        <x:f t="shared" si="8"/>
        <x:v>2832.0999999999999</x:v>
      </x:c>
      <x:c r="E78" s="299" t="s">
        <x:v>233</x:v>
      </x:c>
      <x:c r="F78" s="297" t="s">
        <x:v>7092</x:v>
      </x:c>
      <x:c r="G78" s="299" t="s">
        <x:v>233</x:v>
      </x:c>
      <x:c r="H78" s="433" t="s">
        <x:v>186</x:v>
      </x:c>
      <x:c r="I78" s="317"/>
      <x:c r="J78" s="437">
        <x:v>2832.0999999999999</x:v>
      </x:c>
      <x:c r="K78" s="397"/>
      <x:c r="L78" s="437">
        <x:v>2832.0999999999999</x:v>
      </x:c>
      <x:c r="M78" s="437"/>
      <x:c r="N78" s="437"/>
      <x:c r="O78" s="437"/>
      <x:c r="P78" s="437">
        <x:v>2832.0999999999999</x:v>
      </x:c>
      <x:c r="Q78" s="397"/>
      <x:c r="R78" s="218" t="s">
        <x:v>3042</x:v>
      </x:c>
      <x:c r="S78" s="299"/>
    </x:row>
    <x:row r="79" spans="1:19" s="329" customFormat="1" hidden="1" customHeight="1">
      <x:c r="A79" s="299" t="s">
        <x:v>2983</x:v>
      </x:c>
      <x:c r="B79" s="295" t="s">
        <x:v>4222</x:v>
      </x:c>
      <x:c r="C79" s="296" t="s">
        <x:v>3292</x:v>
      </x:c>
      <x:c r="D79" s="423">
        <x:f t="shared" si="8"/>
        <x:v>5893.1999999999998</x:v>
      </x:c>
      <x:c r="E79" s="299" t="s">
        <x:v>233</x:v>
      </x:c>
      <x:c r="F79" s="297" t="s">
        <x:v>7092</x:v>
      </x:c>
      <x:c r="G79" s="299" t="s">
        <x:v>233</x:v>
      </x:c>
      <x:c r="H79" s="433" t="s">
        <x:v>186</x:v>
      </x:c>
      <x:c r="I79" s="317"/>
      <x:c r="J79" s="437">
        <x:v>5893.1999999999998</x:v>
      </x:c>
      <x:c r="K79" s="397"/>
      <x:c r="L79" s="437">
        <x:v>5893.1999999999998</x:v>
      </x:c>
      <x:c r="M79" s="437"/>
      <x:c r="N79" s="437"/>
      <x:c r="O79" s="437"/>
      <x:c r="P79" s="437">
        <x:v>5893.1999999999998</x:v>
      </x:c>
      <x:c r="Q79" s="397"/>
      <x:c r="R79" s="218" t="s">
        <x:v>3042</x:v>
      </x:c>
      <x:c r="S79" s="299"/>
    </x:row>
    <x:row r="80" spans="1:19" s="329" customFormat="1" hidden="1" customHeight="1">
      <x:c r="A80" s="299" t="s">
        <x:v>2983</x:v>
      </x:c>
      <x:c r="B80" s="295" t="s">
        <x:v>4263</x:v>
      </x:c>
      <x:c r="C80" s="296" t="s">
        <x:v>7087</x:v>
      </x:c>
      <x:c r="D80" s="423">
        <x:f t="shared" si="8"/>
        <x:v>141557.89999999999</x:v>
      </x:c>
      <x:c r="E80" s="299" t="s">
        <x:v>233</x:v>
      </x:c>
      <x:c r="F80" s="297" t="s">
        <x:v>7092</x:v>
      </x:c>
      <x:c r="G80" s="299" t="s">
        <x:v>233</x:v>
      </x:c>
      <x:c r="H80" s="433" t="s">
        <x:v>186</x:v>
      </x:c>
      <x:c r="I80" s="317"/>
      <x:c r="J80" s="437">
        <x:v>141557.89999999999</x:v>
      </x:c>
      <x:c r="K80" s="397"/>
      <x:c r="L80" s="437">
        <x:v>141557.89999999999</x:v>
      </x:c>
      <x:c r="M80" s="437"/>
      <x:c r="N80" s="437"/>
      <x:c r="O80" s="437"/>
      <x:c r="P80" s="437">
        <x:v>141557.89999999999</x:v>
      </x:c>
      <x:c r="Q80" s="397"/>
      <x:c r="R80" s="218" t="s">
        <x:v>3042</x:v>
      </x:c>
      <x:c r="S80" s="299"/>
    </x:row>
    <x:row r="81" spans="1:19" s="329" customFormat="1" hidden="1" customHeight="1">
      <x:c r="A81" s="299" t="s">
        <x:v>2983</x:v>
      </x:c>
      <x:c r="B81" s="295" t="s">
        <x:v>4242</x:v>
      </x:c>
      <x:c r="C81" s="296" t="s">
        <x:v>221</x:v>
      </x:c>
      <x:c r="D81" s="423">
        <x:f t="shared" si="8"/>
        <x:v>1130.5999999999999</x:v>
      </x:c>
      <x:c r="E81" s="299" t="s">
        <x:v>233</x:v>
      </x:c>
      <x:c r="F81" s="297" t="s">
        <x:v>7092</x:v>
      </x:c>
      <x:c r="G81" s="299" t="s">
        <x:v>233</x:v>
      </x:c>
      <x:c r="H81" s="433" t="s">
        <x:v>186</x:v>
      </x:c>
      <x:c r="I81" s="317"/>
      <x:c r="J81" s="437">
        <x:v>1130.5999999999999</x:v>
      </x:c>
      <x:c r="K81" s="397"/>
      <x:c r="L81" s="437">
        <x:v>1130.5999999999999</x:v>
      </x:c>
      <x:c r="M81" s="437"/>
      <x:c r="N81" s="437"/>
      <x:c r="O81" s="437"/>
      <x:c r="P81" s="437">
        <x:v>1130.5999999999999</x:v>
      </x:c>
      <x:c r="Q81" s="397"/>
      <x:c r="R81" s="218" t="s">
        <x:v>3042</x:v>
      </x:c>
      <x:c r="S81" s="299"/>
    </x:row>
    <x:row r="82" spans="1:19" s="329" customFormat="1" hidden="1" customHeight="1">
      <x:c r="A82" s="299" t="s">
        <x:v>2983</x:v>
      </x:c>
      <x:c r="B82" s="295" t="s">
        <x:v>4264</x:v>
      </x:c>
      <x:c r="C82" s="296" t="s">
        <x:v>3716</x:v>
      </x:c>
      <x:c r="D82" s="423">
        <x:f t="shared" si="8"/>
        <x:v>7424.6999999999998</x:v>
      </x:c>
      <x:c r="E82" s="299" t="s">
        <x:v>233</x:v>
      </x:c>
      <x:c r="F82" s="297" t="s">
        <x:v>7092</x:v>
      </x:c>
      <x:c r="G82" s="299" t="s">
        <x:v>233</x:v>
      </x:c>
      <x:c r="H82" s="433" t="s">
        <x:v>186</x:v>
      </x:c>
      <x:c r="I82" s="317"/>
      <x:c r="J82" s="437">
        <x:v>7424.6999999999998</x:v>
      </x:c>
      <x:c r="K82" s="397"/>
      <x:c r="L82" s="437">
        <x:v>7424.6999999999998</x:v>
      </x:c>
      <x:c r="M82" s="437"/>
      <x:c r="N82" s="437"/>
      <x:c r="O82" s="437"/>
      <x:c r="P82" s="437">
        <x:v>7424.6999999999998</x:v>
      </x:c>
      <x:c r="Q82" s="397"/>
      <x:c r="R82" s="218" t="s">
        <x:v>3042</x:v>
      </x:c>
      <x:c r="S82" s="299"/>
    </x:row>
    <x:row r="83" spans="1:19" s="329" customFormat="1" hidden="1" customHeight="1">
      <x:c r="A83" s="299" t="s">
        <x:v>2983</x:v>
      </x:c>
      <x:c r="B83" s="295" t="s">
        <x:v>4283</x:v>
      </x:c>
      <x:c r="C83" s="296" t="s">
        <x:v>3285</x:v>
      </x:c>
      <x:c r="D83" s="423">
        <x:f t="shared" si="8"/>
        <x:v>818.5</x:v>
      </x:c>
      <x:c r="E83" s="299" t="s">
        <x:v>233</x:v>
      </x:c>
      <x:c r="F83" s="297" t="s">
        <x:v>7092</x:v>
      </x:c>
      <x:c r="G83" s="299" t="s">
        <x:v>233</x:v>
      </x:c>
      <x:c r="H83" s="433" t="s">
        <x:v>186</x:v>
      </x:c>
      <x:c r="I83" s="317"/>
      <x:c r="J83" s="437">
        <x:v>818.5</x:v>
      </x:c>
      <x:c r="K83" s="397"/>
      <x:c r="L83" s="437">
        <x:v>818.5</x:v>
      </x:c>
      <x:c r="M83" s="437"/>
      <x:c r="N83" s="437"/>
      <x:c r="O83" s="437"/>
      <x:c r="P83" s="437">
        <x:v>818.5</x:v>
      </x:c>
      <x:c r="Q83" s="397"/>
      <x:c r="R83" s="218" t="s">
        <x:v>3042</x:v>
      </x:c>
      <x:c r="S83" s="299"/>
    </x:row>
    <x:row r="84" spans="1:19" s="329" customFormat="1" hidden="1" customHeight="1">
      <x:c r="A84" s="299" t="s">
        <x:v>2983</x:v>
      </x:c>
      <x:c r="B84" s="295" t="s">
        <x:v>4273</x:v>
      </x:c>
      <x:c r="C84" s="296" t="s">
        <x:v>2094</x:v>
      </x:c>
      <x:c r="D84" s="423">
        <x:f t="shared" si="8"/>
        <x:v>3440.3000000000002</x:v>
      </x:c>
      <x:c r="E84" s="299" t="s">
        <x:v>233</x:v>
      </x:c>
      <x:c r="F84" s="297" t="s">
        <x:v>7092</x:v>
      </x:c>
      <x:c r="G84" s="299" t="s">
        <x:v>233</x:v>
      </x:c>
      <x:c r="H84" s="433" t="s">
        <x:v>186</x:v>
      </x:c>
      <x:c r="I84" s="317"/>
      <x:c r="J84" s="437">
        <x:v>3440.3000000000002</x:v>
      </x:c>
      <x:c r="K84" s="397"/>
      <x:c r="L84" s="437">
        <x:v>3440.3000000000002</x:v>
      </x:c>
      <x:c r="M84" s="437"/>
      <x:c r="N84" s="437"/>
      <x:c r="O84" s="437"/>
      <x:c r="P84" s="437">
        <x:v>3440.3000000000002</x:v>
      </x:c>
      <x:c r="Q84" s="397"/>
      <x:c r="R84" s="218" t="s">
        <x:v>3042</x:v>
      </x:c>
      <x:c r="S84" s="299"/>
    </x:row>
    <x:row r="85" spans="1:19" s="329" customFormat="1" hidden="1" customHeight="1">
      <x:c r="A85" s="299" t="s">
        <x:v>2983</x:v>
      </x:c>
      <x:c r="B85" s="295" t="s">
        <x:v>7445</x:v>
      </x:c>
      <x:c r="C85" s="296" t="s">
        <x:v>7429</x:v>
      </x:c>
      <x:c r="D85" s="443">
        <x:f t="shared" si="8"/>
        <x:v>99263</x:v>
      </x:c>
      <x:c r="E85" s="299" t="s">
        <x:v>233</x:v>
      </x:c>
      <x:c r="F85" s="297" t="s">
        <x:v>7092</x:v>
      </x:c>
      <x:c r="G85" s="299" t="s">
        <x:v>233</x:v>
      </x:c>
      <x:c r="H85" s="317"/>
      <x:c r="I85" s="317"/>
      <x:c r="J85" s="436"/>
      <x:c r="K85" s="397">
        <x:v>99263</x:v>
      </x:c>
      <x:c r="L85" s="436"/>
      <x:c r="M85" s="397">
        <x:v>99263</x:v>
      </x:c>
      <x:c r="N85" s="397"/>
      <x:c r="O85" s="436"/>
      <x:c r="P85" s="397">
        <x:v>99263</x:v>
      </x:c>
      <x:c r="Q85" s="397"/>
      <x:c r="R85" s="218" t="s">
        <x:v>596</x:v>
      </x:c>
      <x:c r="S85" s="299"/>
    </x:row>
    <x:row r="86" spans="1:19" s="329" customFormat="1" hidden="1" customHeight="1">
      <x:c r="A86" s="299" t="s">
        <x:v>2983</x:v>
      </x:c>
      <x:c r="B86" s="295" t="s">
        <x:v>7486</x:v>
      </x:c>
      <x:c r="C86" s="296" t="s">
        <x:v>3683</x:v>
      </x:c>
      <x:c r="D86" s="423">
        <x:f t="shared" si="8"/>
        <x:v>13519</x:v>
      </x:c>
      <x:c r="E86" s="299" t="s">
        <x:v>7483</x:v>
      </x:c>
      <x:c r="F86" s="297" t="s">
        <x:v>7092</x:v>
      </x:c>
      <x:c r="G86" s="299" t="s">
        <x:v>7483</x:v>
      </x:c>
      <x:c r="H86" s="317"/>
      <x:c r="I86" s="317"/>
      <x:c r="J86" s="436"/>
      <x:c r="K86" s="397">
        <x:v>13519</x:v>
      </x:c>
      <x:c r="L86" s="436"/>
      <x:c r="M86" s="397">
        <x:v>13519</x:v>
      </x:c>
      <x:c r="N86" s="397"/>
      <x:c r="O86" s="397"/>
      <x:c r="P86" s="397">
        <x:v>13519</x:v>
      </x:c>
      <x:c r="Q86" s="397"/>
      <x:c r="R86" s="218" t="s">
        <x:v>50</x:v>
      </x:c>
      <x:c r="S86" s="299"/>
    </x:row>
    <x:row r="87" spans="1:19" s="329" customFormat="1" hidden="1" customHeight="1">
      <x:c r="A87" s="299" t="s">
        <x:v>2983</x:v>
      </x:c>
      <x:c r="B87" s="295" t="s">
        <x:v>7473</x:v>
      </x:c>
      <x:c r="C87" s="296" t="s">
        <x:v>7477</x:v>
      </x:c>
      <x:c r="D87" s="423">
        <x:f t="shared" si="8"/>
        <x:v>25858.900000000001</x:v>
      </x:c>
      <x:c r="E87" s="299" t="s">
        <x:v>233</x:v>
      </x:c>
      <x:c r="F87" s="297" t="s">
        <x:v>7092</x:v>
      </x:c>
      <x:c r="G87" s="299" t="s">
        <x:v>233</x:v>
      </x:c>
      <x:c r="H87" s="317"/>
      <x:c r="I87" s="317"/>
      <x:c r="J87" s="436"/>
      <x:c r="K87" s="397">
        <x:v>25858.900000000001</x:v>
      </x:c>
      <x:c r="L87" s="436"/>
      <x:c r="M87" s="397">
        <x:v>25858.900000000001</x:v>
      </x:c>
      <x:c r="N87" s="397"/>
      <x:c r="O87" s="397"/>
      <x:c r="P87" s="397">
        <x:v>25858.900000000001</x:v>
      </x:c>
      <x:c r="Q87" s="397"/>
      <x:c r="R87" s="218" t="s">
        <x:v>50</x:v>
      </x:c>
      <x:c r="S87" s="299"/>
    </x:row>
    <x:row r="88" spans="1:19" s="329" customFormat="1" hidden="1" customHeight="1">
      <x:c r="A88" s="299" t="s">
        <x:v>2983</x:v>
      </x:c>
      <x:c r="B88" s="295" t="s">
        <x:v>4243</x:v>
      </x:c>
      <x:c r="C88" s="296" t="s">
        <x:v>7495</x:v>
      </x:c>
      <x:c r="D88" s="423">
        <x:f t="shared" si="8"/>
        <x:v>4549.6999999999998</x:v>
      </x:c>
      <x:c r="E88" s="299" t="s">
        <x:v>3672</x:v>
      </x:c>
      <x:c r="F88" s="297" t="s">
        <x:v>7092</x:v>
      </x:c>
      <x:c r="G88" s="299" t="s">
        <x:v>7309</x:v>
      </x:c>
      <x:c r="H88" s="317"/>
      <x:c r="I88" s="317"/>
      <x:c r="J88" s="436"/>
      <x:c r="K88" s="397">
        <x:v>4549.6999999999998</x:v>
      </x:c>
      <x:c r="L88" s="397"/>
      <x:c r="M88" s="397">
        <x:v>4549.6999999999998</x:v>
      </x:c>
      <x:c r="N88" s="397"/>
      <x:c r="O88" s="397"/>
      <x:c r="P88" s="397">
        <x:v>4549.6999999999998</x:v>
      </x:c>
      <x:c r="Q88" s="397"/>
      <x:c r="R88" s="218" t="s">
        <x:v>596</x:v>
      </x:c>
      <x:c r="S88" s="299"/>
    </x:row>
    <x:row r="89" spans="1:19" s="329" customFormat="1" hidden="1" customHeight="1">
      <x:c r="A89" s="299" t="s">
        <x:v>2983</x:v>
      </x:c>
      <x:c r="B89" s="295" t="s">
        <x:v>4255</x:v>
      </x:c>
      <x:c r="C89" s="296" t="s">
        <x:v>2405</x:v>
      </x:c>
      <x:c r="D89" s="423">
        <x:f t="shared" si="8"/>
        <x:v>1560</x:v>
      </x:c>
      <x:c r="E89" s="299" t="s">
        <x:v>3672</x:v>
      </x:c>
      <x:c r="F89" s="297" t="s">
        <x:v>7092</x:v>
      </x:c>
      <x:c r="G89" s="299" t="s">
        <x:v>7309</x:v>
      </x:c>
      <x:c r="H89" s="317"/>
      <x:c r="I89" s="317"/>
      <x:c r="J89" s="436"/>
      <x:c r="K89" s="397">
        <x:v>1560</x:v>
      </x:c>
      <x:c r="L89" s="436"/>
      <x:c r="M89" s="397">
        <x:v>1560</x:v>
      </x:c>
      <x:c r="N89" s="397"/>
      <x:c r="O89" s="397"/>
      <x:c r="P89" s="397">
        <x:v>1560</x:v>
      </x:c>
      <x:c r="Q89" s="397"/>
      <x:c r="R89" s="218" t="s">
        <x:v>50</x:v>
      </x:c>
      <x:c r="S89" s="299"/>
    </x:row>
    <x:row r="90" spans="1:19" s="329" customFormat="1" hidden="1" customHeight="1">
      <x:c r="A90" s="299" t="s">
        <x:v>2983</x:v>
      </x:c>
      <x:c r="B90" s="295" t="s">
        <x:v>4280</x:v>
      </x:c>
      <x:c r="C90" s="296" t="s">
        <x:v>3296</x:v>
      </x:c>
      <x:c r="D90" s="423">
        <x:f t="shared" si="8"/>
        <x:v>22397</x:v>
      </x:c>
      <x:c r="E90" s="299" t="s">
        <x:v>3672</x:v>
      </x:c>
      <x:c r="F90" s="297" t="s">
        <x:v>7092</x:v>
      </x:c>
      <x:c r="G90" s="299" t="s">
        <x:v>7309</x:v>
      </x:c>
      <x:c r="H90" s="317"/>
      <x:c r="I90" s="317"/>
      <x:c r="J90" s="436"/>
      <x:c r="K90" s="397">
        <x:v>22397</x:v>
      </x:c>
      <x:c r="L90" s="436"/>
      <x:c r="M90" s="397">
        <x:v>22397</x:v>
      </x:c>
      <x:c r="N90" s="397"/>
      <x:c r="O90" s="397"/>
      <x:c r="P90" s="397">
        <x:v>22397</x:v>
      </x:c>
      <x:c r="Q90" s="397"/>
      <x:c r="R90" s="218" t="s">
        <x:v>50</x:v>
      </x:c>
      <x:c r="S90" s="299"/>
    </x:row>
    <x:row r="91" spans="1:19" s="329" customFormat="1" hidden="1" customHeight="1">
      <x:c r="A91" s="299" t="s">
        <x:v>2983</x:v>
      </x:c>
      <x:c r="B91" s="295" t="s">
        <x:v>4306</x:v>
      </x:c>
      <x:c r="C91" s="296" t="s">
        <x:v>2096</x:v>
      </x:c>
      <x:c r="D91" s="423">
        <x:f t="shared" si="8"/>
        <x:v>13713</x:v>
      </x:c>
      <x:c r="E91" s="299" t="s">
        <x:v>1303</x:v>
      </x:c>
      <x:c r="F91" s="297" t="s">
        <x:v>7092</x:v>
      </x:c>
      <x:c r="G91" s="299" t="s">
        <x:v>233</x:v>
      </x:c>
      <x:c r="H91" s="317"/>
      <x:c r="I91" s="317"/>
      <x:c r="J91" s="436"/>
      <x:c r="K91" s="397">
        <x:v>13713</x:v>
      </x:c>
      <x:c r="L91" s="436"/>
      <x:c r="M91" s="397">
        <x:v>13713</x:v>
      </x:c>
      <x:c r="N91" s="397"/>
      <x:c r="O91" s="436"/>
      <x:c r="P91" s="397">
        <x:v>13713</x:v>
      </x:c>
      <x:c r="Q91" s="397"/>
      <x:c r="R91" s="218" t="s">
        <x:v>596</x:v>
      </x:c>
      <x:c r="S91" s="299"/>
    </x:row>
    <x:row r="92" spans="1:19" s="329" customFormat="1" hidden="1" customHeight="1">
      <x:c r="A92" s="299" t="s">
        <x:v>2983</x:v>
      </x:c>
      <x:c r="B92" s="295" t="s">
        <x:v>4259</x:v>
      </x:c>
      <x:c r="C92" s="296" t="s">
        <x:v>3687</x:v>
      </x:c>
      <x:c r="D92" s="423">
        <x:f t="shared" si="8"/>
        <x:v>2082.8000000000002</x:v>
      </x:c>
      <x:c r="E92" s="299" t="s">
        <x:v>3672</x:v>
      </x:c>
      <x:c r="F92" s="297" t="s">
        <x:v>7092</x:v>
      </x:c>
      <x:c r="G92" s="299" t="s">
        <x:v>7309</x:v>
      </x:c>
      <x:c r="H92" s="317"/>
      <x:c r="I92" s="317"/>
      <x:c r="J92" s="436"/>
      <x:c r="K92" s="397">
        <x:v>2082.8000000000002</x:v>
      </x:c>
      <x:c r="L92" s="397"/>
      <x:c r="M92" s="397">
        <x:v>2082.8000000000002</x:v>
      </x:c>
      <x:c r="N92" s="397"/>
      <x:c r="O92" s="397"/>
      <x:c r="P92" s="397">
        <x:v>2082.8000000000002</x:v>
      </x:c>
      <x:c r="Q92" s="397"/>
      <x:c r="R92" s="218" t="s">
        <x:v>596</x:v>
      </x:c>
      <x:c r="S92" s="299"/>
    </x:row>
    <x:row r="93" spans="1:19" s="329" customFormat="1" hidden="1" customHeight="1">
      <x:c r="A93" s="299" t="s">
        <x:v>2983</x:v>
      </x:c>
      <x:c r="B93" s="295" t="s">
        <x:v>4260</x:v>
      </x:c>
      <x:c r="C93" s="296" t="s">
        <x:v>3384</x:v>
      </x:c>
      <x:c r="D93" s="423">
        <x:f t="shared" si="8"/>
        <x:v>41859</x:v>
      </x:c>
      <x:c r="E93" s="299" t="s">
        <x:v>3323</x:v>
      </x:c>
      <x:c r="F93" s="297" t="s">
        <x:v>7092</x:v>
      </x:c>
      <x:c r="G93" s="299" t="s">
        <x:v>3303</x:v>
      </x:c>
      <x:c r="H93" s="317"/>
      <x:c r="I93" s="317"/>
      <x:c r="J93" s="437"/>
      <x:c r="K93" s="397">
        <x:v>41859</x:v>
      </x:c>
      <x:c r="L93" s="437"/>
      <x:c r="M93" s="437">
        <x:v>41859</x:v>
      </x:c>
      <x:c r="N93" s="437"/>
      <x:c r="O93" s="437"/>
      <x:c r="P93" s="437">
        <x:v>41859</x:v>
      </x:c>
      <x:c r="Q93" s="437"/>
      <x:c r="R93" s="218" t="s">
        <x:v>596</x:v>
      </x:c>
      <x:c r="S93" s="299"/>
    </x:row>
    <x:row r="94" spans="1:19" s="329" customFormat="1" hidden="1" customHeight="1">
      <x:c r="A94" s="299" t="s">
        <x:v>2983</x:v>
      </x:c>
      <x:c r="B94" s="295" t="s">
        <x:v>4265</x:v>
      </x:c>
      <x:c r="C94" s="296" t="s">
        <x:v>3723</x:v>
      </x:c>
      <x:c r="D94" s="423">
        <x:f t="shared" si="8"/>
        <x:v>79134</x:v>
      </x:c>
      <x:c r="E94" s="299" t="s">
        <x:v>1303</x:v>
      </x:c>
      <x:c r="F94" s="297" t="s">
        <x:v>7092</x:v>
      </x:c>
      <x:c r="G94" s="299" t="s">
        <x:v>233</x:v>
      </x:c>
      <x:c r="H94" s="317"/>
      <x:c r="I94" s="317"/>
      <x:c r="J94" s="437"/>
      <x:c r="K94" s="397">
        <x:v>79134</x:v>
      </x:c>
      <x:c r="L94" s="437"/>
      <x:c r="M94" s="437">
        <x:v>79134</x:v>
      </x:c>
      <x:c r="N94" s="437"/>
      <x:c r="O94" s="437"/>
      <x:c r="P94" s="437">
        <x:v>79134</x:v>
      </x:c>
      <x:c r="Q94" s="437"/>
      <x:c r="R94" s="218" t="s">
        <x:v>50</x:v>
      </x:c>
      <x:c r="S94" s="299"/>
    </x:row>
    <x:row r="95" spans="1:19" s="329" customFormat="1" hidden="1" customHeight="1">
      <x:c r="A95" s="299" t="s">
        <x:v>2983</x:v>
      </x:c>
      <x:c r="B95" s="295" t="s">
        <x:v>4291</x:v>
      </x:c>
      <x:c r="C95" s="296" t="s">
        <x:v>3686</x:v>
      </x:c>
      <x:c r="D95" s="423">
        <x:f t="shared" si="8"/>
        <x:v>51921</x:v>
      </x:c>
      <x:c r="E95" s="299" t="s">
        <x:v>1303</x:v>
      </x:c>
      <x:c r="F95" s="297" t="s">
        <x:v>7092</x:v>
      </x:c>
      <x:c r="G95" s="299" t="s">
        <x:v>233</x:v>
      </x:c>
      <x:c r="H95" s="317"/>
      <x:c r="I95" s="317"/>
      <x:c r="J95" s="437"/>
      <x:c r="K95" s="397">
        <x:v>51921</x:v>
      </x:c>
      <x:c r="L95" s="437"/>
      <x:c r="M95" s="437">
        <x:v>51921</x:v>
      </x:c>
      <x:c r="N95" s="437"/>
      <x:c r="O95" s="437"/>
      <x:c r="P95" s="437">
        <x:v>51921</x:v>
      </x:c>
      <x:c r="Q95" s="437"/>
      <x:c r="R95" s="218" t="s">
        <x:v>50</x:v>
      </x:c>
      <x:c r="S95" s="299"/>
    </x:row>
    <x:row r="96" spans="1:19" s="329" customFormat="1" hidden="1" customHeight="1">
      <x:c r="A96" s="299" t="s">
        <x:v>2983</x:v>
      </x:c>
      <x:c r="B96" s="295" t="s">
        <x:v>4221</x:v>
      </x:c>
      <x:c r="C96" s="296" t="s">
        <x:v>3697</x:v>
      </x:c>
      <x:c r="D96" s="423">
        <x:f t="shared" si="8"/>
        <x:v>2798</x:v>
      </x:c>
      <x:c r="E96" s="299" t="s">
        <x:v>1303</x:v>
      </x:c>
      <x:c r="F96" s="297" t="s">
        <x:v>7092</x:v>
      </x:c>
      <x:c r="G96" s="299" t="s">
        <x:v>233</x:v>
      </x:c>
      <x:c r="H96" s="317"/>
      <x:c r="I96" s="317"/>
      <x:c r="J96" s="437"/>
      <x:c r="K96" s="397">
        <x:v>2798</x:v>
      </x:c>
      <x:c r="M96" s="397">
        <x:v>2798</x:v>
      </x:c>
      <x:c r="N96" s="397"/>
      <x:c r="O96" s="437"/>
      <x:c r="P96" s="397">
        <x:v>2798</x:v>
      </x:c>
      <x:c r="Q96" s="397"/>
      <x:c r="R96" s="218" t="s">
        <x:v>596</x:v>
      </x:c>
      <x:c r="S96" s="299"/>
    </x:row>
    <x:row r="97" spans="1:19" s="329" customFormat="1" hidden="1" customHeight="1">
      <x:c r="A97" s="299" t="s">
        <x:v>2983</x:v>
      </x:c>
      <x:c r="B97" s="295" t="s">
        <x:v>4298</x:v>
      </x:c>
      <x:c r="C97" s="296" t="s">
        <x:v>2096</x:v>
      </x:c>
      <x:c r="D97" s="423">
        <x:f t="shared" si="8"/>
        <x:v>12572</x:v>
      </x:c>
      <x:c r="E97" s="299" t="s">
        <x:v>1303</x:v>
      </x:c>
      <x:c r="F97" s="297" t="s">
        <x:v>7092</x:v>
      </x:c>
      <x:c r="G97" s="299" t="s">
        <x:v>233</x:v>
      </x:c>
      <x:c r="H97" s="317"/>
      <x:c r="I97" s="317"/>
      <x:c r="J97" s="437"/>
      <x:c r="K97" s="397">
        <x:v>12572</x:v>
      </x:c>
      <x:c r="L97" s="437"/>
      <x:c r="M97" s="437">
        <x:v>12572</x:v>
      </x:c>
      <x:c r="N97" s="437"/>
      <x:c r="O97" s="437"/>
      <x:c r="P97" s="437">
        <x:v>12572</x:v>
      </x:c>
      <x:c r="Q97" s="437"/>
      <x:c r="R97" s="218" t="s">
        <x:v>50</x:v>
      </x:c>
      <x:c r="S97" s="299"/>
    </x:row>
    <x:row r="98" spans="1:19" s="329" customFormat="1" hidden="1" customHeight="1">
      <x:c r="A98" s="299" t="s">
        <x:v>2983</x:v>
      </x:c>
      <x:c r="B98" s="295" t="s">
        <x:v>4289</x:v>
      </x:c>
      <x:c r="C98" s="296" t="s">
        <x:v>2072</x:v>
      </x:c>
      <x:c r="D98" s="423">
        <x:f t="shared" si="8"/>
        <x:v>3161</x:v>
      </x:c>
      <x:c r="E98" s="299" t="s">
        <x:v>1303</x:v>
      </x:c>
      <x:c r="F98" s="297" t="s">
        <x:v>7092</x:v>
      </x:c>
      <x:c r="G98" s="299" t="s">
        <x:v>233</x:v>
      </x:c>
      <x:c r="H98" s="317"/>
      <x:c r="I98" s="317"/>
      <x:c r="J98" s="437"/>
      <x:c r="K98" s="397">
        <x:v>3161</x:v>
      </x:c>
      <x:c r="L98" s="437"/>
      <x:c r="M98" s="437">
        <x:v>3161</x:v>
      </x:c>
      <x:c r="N98" s="437"/>
      <x:c r="O98" s="437"/>
      <x:c r="P98" s="437">
        <x:v>3161</x:v>
      </x:c>
      <x:c r="Q98" s="437"/>
      <x:c r="R98" s="218" t="s">
        <x:v>596</x:v>
      </x:c>
      <x:c r="S98" s="299"/>
    </x:row>
    <x:row r="99" spans="1:19" s="329" customFormat="1" hidden="1" customHeight="1">
      <x:c r="A99" s="299" t="s">
        <x:v>2983</x:v>
      </x:c>
      <x:c r="B99" s="295" t="s">
        <x:v>4266</x:v>
      </x:c>
      <x:c r="C99" s="296" t="s">
        <x:v>7470</x:v>
      </x:c>
      <x:c r="D99" s="423">
        <x:f t="shared" si="8"/>
        <x:v>10674.299999999999</x:v>
      </x:c>
      <x:c r="E99" s="299" t="s">
        <x:v>1303</x:v>
      </x:c>
      <x:c r="F99" s="297" t="s">
        <x:v>7092</x:v>
      </x:c>
      <x:c r="G99" s="299" t="s">
        <x:v>233</x:v>
      </x:c>
      <x:c r="H99" s="317"/>
      <x:c r="I99" s="317"/>
      <x:c r="J99" s="437"/>
      <x:c r="K99" s="397">
        <x:v>10674.299999999999</x:v>
      </x:c>
      <x:c r="L99" s="437"/>
      <x:c r="M99" s="437">
        <x:v>10674.299999999999</x:v>
      </x:c>
      <x:c r="N99" s="437"/>
      <x:c r="O99" s="437"/>
      <x:c r="P99" s="437">
        <x:v>10674.299999999999</x:v>
      </x:c>
      <x:c r="Q99" s="437"/>
      <x:c r="R99" s="218" t="s">
        <x:v>596</x:v>
      </x:c>
      <x:c r="S99" s="299"/>
    </x:row>
    <x:row r="100" spans="1:19" s="329" customFormat="1" hidden="1" customHeight="1">
      <x:c r="A100" s="299" t="s">
        <x:v>2983</x:v>
      </x:c>
      <x:c r="B100" s="295" t="s">
        <x:v>4269</x:v>
      </x:c>
      <x:c r="C100" s="296" t="s">
        <x:v>3279</x:v>
      </x:c>
      <x:c r="D100" s="423">
        <x:f t="shared" si="8"/>
        <x:v>10103.5</x:v>
      </x:c>
      <x:c r="E100" s="299" t="s">
        <x:v>1303</x:v>
      </x:c>
      <x:c r="F100" s="297" t="s">
        <x:v>7092</x:v>
      </x:c>
      <x:c r="G100" s="299" t="s">
        <x:v>233</x:v>
      </x:c>
      <x:c r="H100" s="317"/>
      <x:c r="I100" s="317"/>
      <x:c r="J100" s="437"/>
      <x:c r="K100" s="437">
        <x:v>10103.5</x:v>
      </x:c>
      <x:c r="M100" s="437">
        <x:v>10103.5</x:v>
      </x:c>
      <x:c r="N100" s="437"/>
      <x:c r="O100" s="437"/>
      <x:c r="P100" s="437">
        <x:v>10103.5</x:v>
      </x:c>
      <x:c r="Q100" s="437"/>
      <x:c r="R100" s="218" t="s">
        <x:v>596</x:v>
      </x:c>
      <x:c r="S100" s="299"/>
    </x:row>
    <x:row r="101" spans="1:19" s="329" customFormat="1" hidden="1" customHeight="1">
      <x:c r="A101" s="299" t="s">
        <x:v>2983</x:v>
      </x:c>
      <x:c r="B101" s="295" t="s">
        <x:v>4323</x:v>
      </x:c>
      <x:c r="C101" s="296" t="s">
        <x:v>7089</x:v>
      </x:c>
      <x:c r="D101" s="423">
        <x:f t="shared" si="8"/>
        <x:v>1304.3</x:v>
      </x:c>
      <x:c r="E101" s="299" t="s">
        <x:v>213</x:v>
      </x:c>
      <x:c r="F101" s="297" t="s">
        <x:v>7092</x:v>
      </x:c>
      <x:c r="G101" s="299" t="s">
        <x:v>1294</x:v>
      </x:c>
      <x:c r="H101" s="317"/>
      <x:c r="I101" s="317"/>
      <x:c r="J101" s="436"/>
      <x:c r="K101" s="397">
        <x:v>1304.3</x:v>
      </x:c>
      <x:c r="L101" s="436"/>
      <x:c r="M101" s="397">
        <x:v>1304.3</x:v>
      </x:c>
      <x:c r="N101" s="397"/>
      <x:c r="O101" s="436"/>
      <x:c r="P101" s="397">
        <x:v>1304.3</x:v>
      </x:c>
      <x:c r="Q101" s="397"/>
      <x:c r="R101" s="218" t="s">
        <x:v>596</x:v>
      </x:c>
      <x:c r="S101" s="299"/>
    </x:row>
    <x:row r="102" spans="1:19" s="329" customFormat="1" hidden="1" customHeight="1">
      <x:c r="A102" s="299" t="s">
        <x:v>2983</x:v>
      </x:c>
      <x:c r="B102" s="295" t="s">
        <x:v>4262</x:v>
      </x:c>
      <x:c r="C102" s="296" t="s">
        <x:v>7491</x:v>
      </x:c>
      <x:c r="D102" s="423">
        <x:f t="shared" si="8"/>
        <x:v>8736.7999999999993</x:v>
      </x:c>
      <x:c r="E102" s="299" t="s">
        <x:v>213</x:v>
      </x:c>
      <x:c r="F102" s="297" t="s">
        <x:v>7092</x:v>
      </x:c>
      <x:c r="G102" s="299" t="s">
        <x:v>1294</x:v>
      </x:c>
      <x:c r="H102" s="317"/>
      <x:c r="I102" s="317"/>
      <x:c r="J102" s="436"/>
      <x:c r="K102" s="436">
        <x:v>8736.7999999999993</x:v>
      </x:c>
      <x:c r="L102" s="346"/>
      <x:c r="M102" s="436">
        <x:v>8736.7999999999993</x:v>
      </x:c>
      <x:c r="N102" s="436"/>
      <x:c r="O102" s="436"/>
      <x:c r="P102" s="436">
        <x:v>8736.7999999999993</x:v>
      </x:c>
      <x:c r="Q102" s="436"/>
      <x:c r="R102" s="218" t="s">
        <x:v>596</x:v>
      </x:c>
      <x:c r="S102" s="299"/>
    </x:row>
    <x:row r="103" spans="1:19" s="329" customFormat="1" hidden="1" customHeight="1">
      <x:c r="A103" s="299" t="s">
        <x:v>2983</x:v>
      </x:c>
      <x:c r="B103" s="295" t="s">
        <x:v>4236</x:v>
      </x:c>
      <x:c r="C103" s="296" t="s">
        <x:v>3690</x:v>
      </x:c>
      <x:c r="D103" s="423">
        <x:f t="shared" si="8"/>
        <x:v>3562.1999999999998</x:v>
      </x:c>
      <x:c r="E103" s="299" t="s">
        <x:v>213</x:v>
      </x:c>
      <x:c r="F103" s="297" t="s">
        <x:v>7092</x:v>
      </x:c>
      <x:c r="G103" s="299" t="s">
        <x:v>1294</x:v>
      </x:c>
      <x:c r="H103" s="317"/>
      <x:c r="I103" s="317"/>
      <x:c r="J103" s="436"/>
      <x:c r="K103" s="436">
        <x:v>3562.1999999999998</x:v>
      </x:c>
      <x:c r="L103" s="346"/>
      <x:c r="M103" s="436">
        <x:v>3562.1999999999998</x:v>
      </x:c>
      <x:c r="N103" s="436"/>
      <x:c r="O103" s="436"/>
      <x:c r="P103" s="436">
        <x:v>3562.1999999999998</x:v>
      </x:c>
      <x:c r="Q103" s="436"/>
      <x:c r="R103" s="218" t="s">
        <x:v>596</x:v>
      </x:c>
      <x:c r="S103" s="299"/>
    </x:row>
    <x:row r="104" spans="1:19" s="329" customFormat="1" hidden="1" customHeight="1">
      <x:c r="A104" s="299" t="s">
        <x:v>2983</x:v>
      </x:c>
      <x:c r="B104" s="295" t="s">
        <x:v>4274</x:v>
      </x:c>
      <x:c r="C104" s="296" t="s">
        <x:v>5472</x:v>
      </x:c>
      <x:c r="D104" s="423">
        <x:f t="shared" si="8"/>
        <x:v>7416.3000000000002</x:v>
      </x:c>
      <x:c r="E104" s="299" t="s">
        <x:v>213</x:v>
      </x:c>
      <x:c r="F104" s="297" t="s">
        <x:v>7092</x:v>
      </x:c>
      <x:c r="G104" s="299" t="s">
        <x:v>1294</x:v>
      </x:c>
      <x:c r="H104" s="317"/>
      <x:c r="I104" s="317"/>
      <x:c r="J104" s="436"/>
      <x:c r="K104" s="436">
        <x:v>7416.3000000000002</x:v>
      </x:c>
      <x:c r="L104" s="346"/>
      <x:c r="M104" s="436">
        <x:v>7416.3000000000002</x:v>
      </x:c>
      <x:c r="N104" s="436"/>
      <x:c r="O104" s="436"/>
      <x:c r="P104" s="436">
        <x:v>7416.3000000000002</x:v>
      </x:c>
      <x:c r="Q104" s="436"/>
      <x:c r="R104" s="218" t="s">
        <x:v>596</x:v>
      </x:c>
      <x:c r="S104" s="299"/>
    </x:row>
    <x:row r="105" spans="1:19" s="329" customFormat="1" hidden="1" customHeight="1">
      <x:c r="A105" s="299" t="s">
        <x:v>2983</x:v>
      </x:c>
      <x:c r="B105" s="295" t="s">
        <x:v>4288</x:v>
      </x:c>
      <x:c r="C105" s="296" t="s">
        <x:v>7462</x:v>
      </x:c>
      <x:c r="D105" s="423">
        <x:f t="shared" si="8"/>
        <x:v>1209.4000000000001</x:v>
      </x:c>
      <x:c r="E105" s="299" t="s">
        <x:v>213</x:v>
      </x:c>
      <x:c r="F105" s="297" t="s">
        <x:v>7092</x:v>
      </x:c>
      <x:c r="G105" s="299" t="s">
        <x:v>1294</x:v>
      </x:c>
      <x:c r="H105" s="317"/>
      <x:c r="I105" s="317"/>
      <x:c r="J105" s="436"/>
      <x:c r="K105" s="436">
        <x:v>1209.4000000000001</x:v>
      </x:c>
      <x:c r="L105" s="346"/>
      <x:c r="M105" s="436">
        <x:v>1209.4000000000001</x:v>
      </x:c>
      <x:c r="N105" s="436"/>
      <x:c r="O105" s="436"/>
      <x:c r="P105" s="436">
        <x:v>1209.4000000000001</x:v>
      </x:c>
      <x:c r="Q105" s="436"/>
      <x:c r="R105" s="218" t="s">
        <x:v>596</x:v>
      </x:c>
      <x:c r="S105" s="299"/>
    </x:row>
    <x:row r="106" spans="1:189" s="280" customFormat="1" ht="69.950000000000003" hidden="1" customHeight="1">
      <x:c r="A106" s="1057" t="s">
        <x:v>39</x:v>
      </x:c>
      <x:c r="B106" s="1060" t="s">
        <x:v>6769</x:v>
      </x:c>
      <x:c r="C106" s="264" t="s">
        <x:v>2720</x:v>
      </x:c>
      <x:c r="D106" s="684">
        <x:f>SUM(D108:D140)</x:f>
        <x:v>443339.90000000002</x:v>
      </x:c>
      <x:c r="E106" s="303"/>
      <x:c r="F106" s="304"/>
      <x:c r="G106" s="303"/>
      <x:c r="H106" s="304"/>
      <x:c r="I106" s="684">
        <x:f t="shared" ref="I106:Q106" si="9">SUM(I108:I140)</x:f>
        <x:v>0</x:v>
      </x:c>
      <x:c r="J106" s="684">
        <x:f t="shared" si="9"/>
        <x:v>0</x:v>
      </x:c>
      <x:c r="K106" s="684">
        <x:f t="shared" si="9"/>
        <x:v>443339.90000000002</x:v>
      </x:c>
      <x:c r="L106" s="684">
        <x:f t="shared" si="9"/>
        <x:v>0</x:v>
      </x:c>
      <x:c r="M106" s="684">
        <x:f t="shared" si="9"/>
        <x:v>443339.90000000002</x:v>
      </x:c>
      <x:c r="N106" s="684">
        <x:f t="shared" si="9"/>
        <x:v>0</x:v>
      </x:c>
      <x:c r="O106" s="684">
        <x:f t="shared" si="9"/>
        <x:v>0</x:v>
      </x:c>
      <x:c r="P106" s="684">
        <x:f t="shared" si="9"/>
        <x:v>443339.90000000002</x:v>
      </x:c>
      <x:c r="Q106" s="684">
        <x:f t="shared" si="9"/>
        <x:v>0</x:v>
      </x:c>
      <x:c r="R106" s="1061"/>
      <x:c r="S106" s="1077"/>
      <x:c r="T106" s="410"/>
      <x:c r="U106" s="410"/>
      <x:c r="V106" s="410"/>
      <x:c r="W106" s="410"/>
      <x:c r="X106" s="410"/>
      <x:c r="Y106" s="422"/>
      <x:c r="Z106" s="410"/>
      <x:c r="AA106" s="410"/>
      <x:c r="AB106" s="410"/>
      <x:c r="AC106" s="410"/>
      <x:c r="AD106" s="410"/>
      <x:c r="AE106" s="410"/>
      <x:c r="AF106" s="410"/>
      <x:c r="AG106" s="410"/>
      <x:c r="AH106" s="410"/>
      <x:c r="AI106" s="410"/>
      <x:c r="AJ106" s="410"/>
      <x:c r="AK106" s="410"/>
      <x:c r="AL106" s="410"/>
      <x:c r="AM106" s="410"/>
      <x:c r="AN106" s="410"/>
      <x:c r="AO106" s="410"/>
      <x:c r="AP106" s="410"/>
      <x:c r="AQ106" s="410"/>
      <x:c r="AR106" s="410"/>
      <x:c r="AS106" s="410"/>
      <x:c r="AT106" s="410"/>
      <x:c r="AU106" s="410"/>
      <x:c r="AV106" s="410"/>
      <x:c r="AW106" s="410"/>
      <x:c r="AX106" s="410"/>
      <x:c r="AY106" s="410"/>
      <x:c r="AZ106" s="410"/>
      <x:c r="BA106" s="410"/>
      <x:c r="BB106" s="410"/>
      <x:c r="BC106" s="410"/>
      <x:c r="BD106" s="410"/>
      <x:c r="BE106" s="410"/>
      <x:c r="BF106" s="410"/>
      <x:c r="BG106" s="410"/>
      <x:c r="BH106" s="410"/>
      <x:c r="BI106" s="410"/>
      <x:c r="BJ106" s="410"/>
      <x:c r="BK106" s="410"/>
      <x:c r="BL106" s="410"/>
      <x:c r="BM106" s="410"/>
      <x:c r="BN106" s="410"/>
      <x:c r="BO106" s="410"/>
      <x:c r="BP106" s="410"/>
      <x:c r="BQ106" s="410"/>
      <x:c r="BR106" s="410"/>
      <x:c r="BS106" s="410"/>
      <x:c r="BT106" s="410"/>
      <x:c r="BU106" s="410"/>
      <x:c r="BV106" s="410"/>
      <x:c r="BW106" s="410"/>
      <x:c r="BX106" s="410"/>
      <x:c r="BY106" s="410"/>
      <x:c r="BZ106" s="410"/>
      <x:c r="CA106" s="410"/>
      <x:c r="CB106" s="410"/>
      <x:c r="CC106" s="410"/>
      <x:c r="CD106" s="410"/>
      <x:c r="CE106" s="410"/>
      <x:c r="CF106" s="410"/>
      <x:c r="CG106" s="410"/>
      <x:c r="CH106" s="410"/>
      <x:c r="CI106" s="410"/>
      <x:c r="CJ106" s="410"/>
      <x:c r="CK106" s="410"/>
      <x:c r="CL106" s="410"/>
      <x:c r="CM106" s="410"/>
      <x:c r="CN106" s="410"/>
      <x:c r="CO106" s="410"/>
      <x:c r="CP106" s="410"/>
      <x:c r="CQ106" s="410"/>
      <x:c r="CR106" s="410"/>
      <x:c r="CS106" s="410"/>
      <x:c r="CT106" s="410"/>
      <x:c r="CU106" s="410"/>
      <x:c r="CV106" s="410"/>
      <x:c r="CW106" s="410"/>
      <x:c r="CX106" s="410"/>
      <x:c r="CY106" s="410"/>
      <x:c r="CZ106" s="410"/>
      <x:c r="DA106" s="410"/>
      <x:c r="DB106" s="410"/>
      <x:c r="DC106" s="410"/>
      <x:c r="DD106" s="410"/>
      <x:c r="DE106" s="410"/>
      <x:c r="DF106" s="410"/>
      <x:c r="DG106" s="410"/>
      <x:c r="DH106" s="410"/>
      <x:c r="DI106" s="410"/>
      <x:c r="DJ106" s="410"/>
      <x:c r="DK106" s="410"/>
      <x:c r="DL106" s="410"/>
      <x:c r="DM106" s="410"/>
      <x:c r="DN106" s="410"/>
      <x:c r="DO106" s="410"/>
      <x:c r="DP106" s="410"/>
      <x:c r="DQ106" s="410"/>
      <x:c r="DR106" s="410"/>
      <x:c r="DS106" s="410"/>
      <x:c r="DT106" s="410"/>
      <x:c r="DU106" s="410"/>
      <x:c r="DV106" s="410"/>
      <x:c r="DW106" s="410"/>
      <x:c r="DX106" s="410"/>
      <x:c r="DY106" s="410"/>
      <x:c r="DZ106" s="410"/>
      <x:c r="EA106" s="410"/>
      <x:c r="EB106" s="410"/>
      <x:c r="EC106" s="410"/>
      <x:c r="ED106" s="410"/>
      <x:c r="EE106" s="410"/>
      <x:c r="EF106" s="410"/>
      <x:c r="EG106" s="410"/>
      <x:c r="EH106" s="410"/>
      <x:c r="EI106" s="410"/>
      <x:c r="EJ106" s="410"/>
      <x:c r="EK106" s="410"/>
      <x:c r="EL106" s="410"/>
      <x:c r="EM106" s="410"/>
      <x:c r="EN106" s="410"/>
      <x:c r="EO106" s="410"/>
      <x:c r="EP106" s="410"/>
      <x:c r="EQ106" s="410"/>
      <x:c r="ER106" s="410"/>
      <x:c r="ES106" s="410"/>
      <x:c r="ET106" s="410"/>
      <x:c r="EU106" s="410"/>
      <x:c r="EV106" s="410"/>
      <x:c r="EW106" s="410"/>
      <x:c r="EX106" s="410"/>
      <x:c r="EY106" s="410"/>
      <x:c r="EZ106" s="410"/>
      <x:c r="FA106" s="410"/>
      <x:c r="FB106" s="410"/>
      <x:c r="FC106" s="410"/>
      <x:c r="FD106" s="410"/>
      <x:c r="FE106" s="410"/>
      <x:c r="FF106" s="410"/>
      <x:c r="FG106" s="410"/>
      <x:c r="FH106" s="410"/>
      <x:c r="FI106" s="410"/>
      <x:c r="FJ106" s="410"/>
      <x:c r="FK106" s="410"/>
      <x:c r="FL106" s="410"/>
      <x:c r="FM106" s="410"/>
      <x:c r="FN106" s="410"/>
      <x:c r="FO106" s="410"/>
      <x:c r="FP106" s="410"/>
      <x:c r="FQ106" s="410"/>
      <x:c r="FR106" s="410"/>
      <x:c r="FS106" s="410"/>
      <x:c r="FT106" s="410"/>
      <x:c r="FU106" s="410"/>
      <x:c r="FV106" s="410"/>
      <x:c r="FW106" s="410"/>
      <x:c r="FX106" s="410"/>
      <x:c r="FY106" s="410"/>
      <x:c r="FZ106" s="410"/>
      <x:c r="GA106" s="410"/>
      <x:c r="GB106" s="410"/>
      <x:c r="GC106" s="410"/>
      <x:c r="GD106" s="410"/>
      <x:c r="GE106" s="410"/>
      <x:c r="GF106" s="410"/>
      <x:c r="GG106" s="410"/>
    </x:row>
    <x:row r="107" spans="1:189" s="377" customFormat="1" ht="69.950000000000003" hidden="1" customHeight="1">
      <x:c r="A107" s="1057"/>
      <x:c r="B107" s="1058"/>
      <x:c r="C107" s="264" t="s">
        <x:v>1516</x:v>
      </x:c>
      <x:c r="D107" s="289">
        <x:f>COUNTA(D108:D140)</x:f>
        <x:v>33</x:v>
      </x:c>
      <x:c r="E107" s="289"/>
      <x:c r="F107" s="294"/>
      <x:c r="G107" s="289"/>
      <x:c r="H107" s="294"/>
      <x:c r="I107" s="289"/>
      <x:c r="J107" s="294"/>
      <x:c r="K107" s="289"/>
      <x:c r="L107" s="294">
        <x:f t="shared" ref="L107:Q107" si="10">COUNTA(L108:L140)</x:f>
        <x:v>0</x:v>
      </x:c>
      <x:c r="M107" s="289">
        <x:f t="shared" si="10"/>
        <x:v>33</x:v>
      </x:c>
      <x:c r="N107" s="294">
        <x:f t="shared" si="10"/>
        <x:v>0</x:v>
      </x:c>
      <x:c r="O107" s="289">
        <x:f t="shared" si="10"/>
        <x:v>0</x:v>
      </x:c>
      <x:c r="P107" s="294">
        <x:f t="shared" si="10"/>
        <x:v>33</x:v>
      </x:c>
      <x:c r="Q107" s="289">
        <x:f t="shared" si="10"/>
        <x:v>0</x:v>
      </x:c>
      <x:c r="R107" s="1061"/>
      <x:c r="S107" s="1078"/>
      <x:c r="T107" s="343"/>
      <x:c r="U107" s="343"/>
      <x:c r="V107" s="343"/>
      <x:c r="W107" s="343"/>
      <x:c r="X107" s="343"/>
      <x:c r="Y107" s="343"/>
      <x:c r="Z107" s="343"/>
      <x:c r="AA107" s="343"/>
      <x:c r="AB107" s="343"/>
      <x:c r="AC107" s="343"/>
      <x:c r="AD107" s="343"/>
      <x:c r="AE107" s="343"/>
      <x:c r="AF107" s="343"/>
      <x:c r="AG107" s="343"/>
      <x:c r="AH107" s="343"/>
      <x:c r="AI107" s="343"/>
      <x:c r="AJ107" s="343"/>
      <x:c r="AK107" s="343"/>
      <x:c r="AL107" s="343"/>
      <x:c r="AM107" s="343"/>
      <x:c r="AN107" s="343"/>
      <x:c r="AO107" s="343"/>
      <x:c r="AP107" s="343"/>
      <x:c r="AQ107" s="343"/>
      <x:c r="AR107" s="343"/>
      <x:c r="AS107" s="343"/>
      <x:c r="AT107" s="343"/>
      <x:c r="AU107" s="343"/>
      <x:c r="AV107" s="343"/>
      <x:c r="AW107" s="343"/>
      <x:c r="AX107" s="343"/>
      <x:c r="AY107" s="343"/>
      <x:c r="AZ107" s="343"/>
      <x:c r="BA107" s="343"/>
      <x:c r="BB107" s="343"/>
      <x:c r="BC107" s="343"/>
      <x:c r="BD107" s="343"/>
      <x:c r="BE107" s="343"/>
      <x:c r="BF107" s="343"/>
      <x:c r="BG107" s="343"/>
      <x:c r="BH107" s="343"/>
      <x:c r="BI107" s="343"/>
      <x:c r="BJ107" s="343"/>
      <x:c r="BK107" s="343"/>
      <x:c r="BL107" s="343"/>
      <x:c r="BM107" s="343"/>
      <x:c r="BN107" s="343"/>
      <x:c r="BO107" s="343"/>
      <x:c r="BP107" s="343"/>
      <x:c r="BQ107" s="343"/>
      <x:c r="BR107" s="343"/>
      <x:c r="BS107" s="343"/>
      <x:c r="BT107" s="343"/>
      <x:c r="BU107" s="343"/>
      <x:c r="BV107" s="343"/>
      <x:c r="BW107" s="343"/>
      <x:c r="BX107" s="343"/>
      <x:c r="BY107" s="343"/>
      <x:c r="BZ107" s="343"/>
      <x:c r="CA107" s="343"/>
      <x:c r="CB107" s="343"/>
      <x:c r="CC107" s="343"/>
      <x:c r="CD107" s="343"/>
      <x:c r="CE107" s="343"/>
      <x:c r="CF107" s="343"/>
      <x:c r="CG107" s="343"/>
      <x:c r="CH107" s="343"/>
      <x:c r="CI107" s="343"/>
      <x:c r="CJ107" s="343"/>
      <x:c r="CK107" s="343"/>
      <x:c r="CL107" s="343"/>
      <x:c r="CM107" s="343"/>
      <x:c r="CN107" s="343"/>
      <x:c r="CO107" s="343"/>
      <x:c r="CP107" s="343"/>
      <x:c r="CQ107" s="343"/>
      <x:c r="CR107" s="343"/>
      <x:c r="CS107" s="343"/>
      <x:c r="CT107" s="343"/>
      <x:c r="CU107" s="343"/>
      <x:c r="CV107" s="343"/>
      <x:c r="CW107" s="343"/>
      <x:c r="CX107" s="343"/>
      <x:c r="CY107" s="343"/>
      <x:c r="CZ107" s="343"/>
      <x:c r="DA107" s="343"/>
      <x:c r="DB107" s="343"/>
      <x:c r="DC107" s="343"/>
      <x:c r="DD107" s="343"/>
      <x:c r="DE107" s="343"/>
      <x:c r="DF107" s="343"/>
      <x:c r="DG107" s="343"/>
      <x:c r="DH107" s="343"/>
      <x:c r="DI107" s="343"/>
      <x:c r="DJ107" s="343"/>
      <x:c r="DK107" s="343"/>
      <x:c r="DL107" s="343"/>
      <x:c r="DM107" s="343"/>
      <x:c r="DN107" s="343"/>
      <x:c r="DO107" s="343"/>
      <x:c r="DP107" s="343"/>
      <x:c r="DQ107" s="343"/>
      <x:c r="DR107" s="343"/>
      <x:c r="DS107" s="343"/>
      <x:c r="DT107" s="343"/>
      <x:c r="DU107" s="343"/>
      <x:c r="DV107" s="343"/>
      <x:c r="DW107" s="343"/>
      <x:c r="DX107" s="343"/>
      <x:c r="DY107" s="343"/>
      <x:c r="DZ107" s="343"/>
      <x:c r="EA107" s="343"/>
      <x:c r="EB107" s="343"/>
      <x:c r="EC107" s="343"/>
      <x:c r="ED107" s="343"/>
      <x:c r="EE107" s="343"/>
      <x:c r="EF107" s="343"/>
      <x:c r="EG107" s="343"/>
      <x:c r="EH107" s="343"/>
      <x:c r="EI107" s="343"/>
      <x:c r="EJ107" s="343"/>
      <x:c r="EK107" s="343"/>
      <x:c r="EL107" s="343"/>
      <x:c r="EM107" s="343"/>
      <x:c r="EN107" s="343"/>
      <x:c r="EO107" s="343"/>
      <x:c r="EP107" s="343"/>
      <x:c r="EQ107" s="343"/>
      <x:c r="ER107" s="343"/>
      <x:c r="ES107" s="343"/>
      <x:c r="ET107" s="343"/>
      <x:c r="EU107" s="343"/>
      <x:c r="EV107" s="343"/>
      <x:c r="EW107" s="343"/>
      <x:c r="EX107" s="343"/>
      <x:c r="EY107" s="343"/>
      <x:c r="EZ107" s="343"/>
      <x:c r="FA107" s="343"/>
      <x:c r="FB107" s="343"/>
      <x:c r="FC107" s="343"/>
      <x:c r="FD107" s="343"/>
      <x:c r="FE107" s="343"/>
      <x:c r="FF107" s="343"/>
      <x:c r="FG107" s="343"/>
      <x:c r="FH107" s="343"/>
      <x:c r="FI107" s="343"/>
      <x:c r="FJ107" s="343"/>
      <x:c r="FK107" s="343"/>
      <x:c r="FL107" s="343"/>
      <x:c r="FM107" s="343"/>
      <x:c r="FN107" s="343"/>
      <x:c r="FO107" s="343"/>
      <x:c r="FP107" s="343"/>
      <x:c r="FQ107" s="343"/>
      <x:c r="FR107" s="343"/>
      <x:c r="FS107" s="343"/>
      <x:c r="FT107" s="343"/>
      <x:c r="FU107" s="343"/>
      <x:c r="FV107" s="343"/>
      <x:c r="FW107" s="343"/>
      <x:c r="FX107" s="343"/>
      <x:c r="FY107" s="343"/>
      <x:c r="FZ107" s="343"/>
      <x:c r="GA107" s="343"/>
      <x:c r="GB107" s="343"/>
      <x:c r="GC107" s="343"/>
      <x:c r="GD107" s="343"/>
      <x:c r="GE107" s="343"/>
      <x:c r="GF107" s="343"/>
      <x:c r="GG107" s="343"/>
    </x:row>
    <x:row r="108" spans="1:22" s="329" customFormat="1" hidden="1" customHeight="1">
      <x:c r="A108" s="319" t="s">
        <x:v>2994</x:v>
      </x:c>
      <x:c r="B108" s="295" t="s">
        <x:v>6732</x:v>
      </x:c>
      <x:c r="C108" s="296" t="s">
        <x:v>3318</x:v>
      </x:c>
      <x:c r="D108" s="423">
        <x:f t="shared" ref="D108:D114" si="11">IF(SUM(I108:K108)=SUM(L108:M108),SUM(I108:K108),"오답")</x:f>
        <x:v>22449</x:v>
      </x:c>
      <x:c r="E108" s="299" t="s">
        <x:v>5841</x:v>
      </x:c>
      <x:c r="F108" s="299" t="s">
        <x:v>3287</x:v>
      </x:c>
      <x:c r="G108" s="299"/>
      <x:c r="H108" s="299"/>
      <x:c r="I108" s="299"/>
      <x:c r="J108" s="306"/>
      <x:c r="K108" s="305">
        <x:v>22449</x:v>
      </x:c>
      <x:c r="L108" s="306"/>
      <x:c r="M108" s="306">
        <x:v>22449</x:v>
      </x:c>
      <x:c r="N108" s="305"/>
      <x:c r="O108" s="306"/>
      <x:c r="P108" s="306">
        <x:v>22449</x:v>
      </x:c>
      <x:c r="Q108" s="306"/>
      <x:c r="R108" s="217" t="s">
        <x:v>2563</x:v>
      </x:c>
      <x:c r="S108" s="299"/>
      <x:c r="T108" s="273"/>
      <x:c r="U108" s="273"/>
      <x:c r="V108" s="273"/>
    </x:row>
    <x:row r="109" spans="1:22" s="329" customFormat="1" hidden="1" customHeight="1">
      <x:c r="A109" s="319" t="s">
        <x:v>2994</x:v>
      </x:c>
      <x:c r="B109" s="295" t="s">
        <x:v>6735</x:v>
      </x:c>
      <x:c r="C109" s="296" t="s">
        <x:v>7084</x:v>
      </x:c>
      <x:c r="D109" s="423">
        <x:f t="shared" si="11"/>
        <x:v>32233</x:v>
      </x:c>
      <x:c r="E109" s="299" t="s">
        <x:v>5841</x:v>
      </x:c>
      <x:c r="F109" s="299" t="s">
        <x:v>3074</x:v>
      </x:c>
      <x:c r="G109" s="299"/>
      <x:c r="H109" s="299"/>
      <x:c r="I109" s="299"/>
      <x:c r="J109" s="306"/>
      <x:c r="K109" s="305">
        <x:v>32233</x:v>
      </x:c>
      <x:c r="L109" s="306"/>
      <x:c r="M109" s="305">
        <x:v>32233</x:v>
      </x:c>
      <x:c r="N109" s="305"/>
      <x:c r="O109" s="305"/>
      <x:c r="P109" s="305">
        <x:v>32233</x:v>
      </x:c>
      <x:c r="Q109" s="305"/>
      <x:c r="R109" s="217" t="s">
        <x:v>2563</x:v>
      </x:c>
      <x:c r="S109" s="299"/>
      <x:c r="T109" s="273"/>
      <x:c r="U109" s="273"/>
      <x:c r="V109" s="273"/>
    </x:row>
    <x:row r="110" spans="1:22" s="329" customFormat="1" hidden="1" customHeight="1">
      <x:c r="A110" s="319" t="s">
        <x:v>2994</x:v>
      </x:c>
      <x:c r="B110" s="295" t="s">
        <x:v>6704</x:v>
      </x:c>
      <x:c r="C110" s="296" t="s">
        <x:v>1550</x:v>
      </x:c>
      <x:c r="D110" s="443">
        <x:f t="shared" si="11"/>
        <x:v>37148</x:v>
      </x:c>
      <x:c r="E110" s="299" t="s">
        <x:v>5841</x:v>
      </x:c>
      <x:c r="F110" s="299" t="s">
        <x:v>7515</x:v>
      </x:c>
      <x:c r="G110" s="299"/>
      <x:c r="H110" s="299"/>
      <x:c r="I110" s="299"/>
      <x:c r="J110" s="306"/>
      <x:c r="K110" s="305">
        <x:v>37148</x:v>
      </x:c>
      <x:c r="L110" s="305"/>
      <x:c r="M110" s="306">
        <x:v>37148</x:v>
      </x:c>
      <x:c r="N110" s="305"/>
      <x:c r="O110" s="306"/>
      <x:c r="P110" s="306">
        <x:v>37148</x:v>
      </x:c>
      <x:c r="Q110" s="306"/>
      <x:c r="R110" s="217" t="s">
        <x:v>2594</x:v>
      </x:c>
      <x:c r="S110" s="299"/>
      <x:c r="T110" s="273"/>
      <x:c r="U110" s="273"/>
      <x:c r="V110" s="273"/>
    </x:row>
    <x:row r="111" spans="1:22" s="329" customFormat="1" hidden="1" customHeight="1">
      <x:c r="A111" s="319" t="s">
        <x:v>2994</x:v>
      </x:c>
      <x:c r="B111" s="295" t="s">
        <x:v>6765</x:v>
      </x:c>
      <x:c r="C111" s="296" t="s">
        <x:v>7459</x:v>
      </x:c>
      <x:c r="D111" s="423">
        <x:f t="shared" si="11"/>
        <x:v>11152</x:v>
      </x:c>
      <x:c r="E111" s="299" t="s">
        <x:v>5841</x:v>
      </x:c>
      <x:c r="F111" s="299" t="s">
        <x:v>3287</x:v>
      </x:c>
      <x:c r="G111" s="299"/>
      <x:c r="H111" s="299"/>
      <x:c r="I111" s="299"/>
      <x:c r="J111" s="306"/>
      <x:c r="K111" s="305">
        <x:v>11152</x:v>
      </x:c>
      <x:c r="L111" s="306"/>
      <x:c r="M111" s="306">
        <x:v>11152</x:v>
      </x:c>
      <x:c r="N111" s="305"/>
      <x:c r="O111" s="306"/>
      <x:c r="P111" s="306">
        <x:v>11152</x:v>
      </x:c>
      <x:c r="Q111" s="306"/>
      <x:c r="R111" s="217" t="s">
        <x:v>2594</x:v>
      </x:c>
      <x:c r="S111" s="299"/>
      <x:c r="T111" s="273"/>
      <x:c r="U111" s="273"/>
      <x:c r="V111" s="273"/>
    </x:row>
    <x:row r="112" spans="1:22" s="329" customFormat="1" hidden="1" customHeight="1">
      <x:c r="A112" s="319" t="s">
        <x:v>2994</x:v>
      </x:c>
      <x:c r="B112" s="295" t="s">
        <x:v>6707</x:v>
      </x:c>
      <x:c r="C112" s="296" t="s">
        <x:v>3281</x:v>
      </x:c>
      <x:c r="D112" s="423">
        <x:f t="shared" si="11"/>
        <x:v>11074</x:v>
      </x:c>
      <x:c r="E112" s="299" t="s">
        <x:v>5841</x:v>
      </x:c>
      <x:c r="F112" s="299" t="s">
        <x:v>7515</x:v>
      </x:c>
      <x:c r="G112" s="299"/>
      <x:c r="H112" s="299"/>
      <x:c r="I112" s="299"/>
      <x:c r="J112" s="306"/>
      <x:c r="K112" s="305">
        <x:v>11074</x:v>
      </x:c>
      <x:c r="L112" s="306"/>
      <x:c r="M112" s="306">
        <x:v>11074</x:v>
      </x:c>
      <x:c r="N112" s="305"/>
      <x:c r="O112" s="306"/>
      <x:c r="P112" s="306">
        <x:v>11074</x:v>
      </x:c>
      <x:c r="Q112" s="306"/>
      <x:c r="R112" s="217" t="s">
        <x:v>2594</x:v>
      </x:c>
      <x:c r="S112" s="299"/>
      <x:c r="T112" s="273"/>
      <x:c r="U112" s="273"/>
      <x:c r="V112" s="273"/>
    </x:row>
    <x:row r="113" spans="1:22" s="329" customFormat="1" hidden="1" customHeight="1">
      <x:c r="A113" s="319" t="s">
        <x:v>2994</x:v>
      </x:c>
      <x:c r="B113" s="295" t="s">
        <x:v>6751</x:v>
      </x:c>
      <x:c r="C113" s="296" t="s">
        <x:v>7481</x:v>
      </x:c>
      <x:c r="D113" s="423">
        <x:f t="shared" si="11"/>
        <x:v>3632</x:v>
      </x:c>
      <x:c r="E113" s="299" t="s">
        <x:v>5841</x:v>
      </x:c>
      <x:c r="F113" s="299" t="s">
        <x:v>7515</x:v>
      </x:c>
      <x:c r="G113" s="299"/>
      <x:c r="H113" s="299"/>
      <x:c r="I113" s="299"/>
      <x:c r="J113" s="306"/>
      <x:c r="K113" s="305">
        <x:v>3632</x:v>
      </x:c>
      <x:c r="L113" s="306"/>
      <x:c r="M113" s="305">
        <x:v>3632</x:v>
      </x:c>
      <x:c r="N113" s="305"/>
      <x:c r="O113" s="305"/>
      <x:c r="P113" s="305">
        <x:v>3632</x:v>
      </x:c>
      <x:c r="Q113" s="305"/>
      <x:c r="R113" s="217" t="s">
        <x:v>2594</x:v>
      </x:c>
      <x:c r="S113" s="299"/>
      <x:c r="T113" s="273"/>
      <x:c r="U113" s="273"/>
      <x:c r="V113" s="273"/>
    </x:row>
    <x:row r="114" spans="1:22" s="329" customFormat="1" hidden="1" customHeight="1">
      <x:c r="A114" s="319" t="s">
        <x:v>2994</x:v>
      </x:c>
      <x:c r="B114" s="295" t="s">
        <x:v>6708</x:v>
      </x:c>
      <x:c r="C114" s="296" t="s">
        <x:v>3313</x:v>
      </x:c>
      <x:c r="D114" s="423">
        <x:f t="shared" si="11"/>
        <x:v>8254</x:v>
      </x:c>
      <x:c r="E114" s="299" t="s">
        <x:v>5841</x:v>
      </x:c>
      <x:c r="F114" s="299" t="s">
        <x:v>3287</x:v>
      </x:c>
      <x:c r="G114" s="299"/>
      <x:c r="H114" s="299"/>
      <x:c r="I114" s="299"/>
      <x:c r="J114" s="306"/>
      <x:c r="K114" s="305">
        <x:v>8254</x:v>
      </x:c>
      <x:c r="L114" s="306"/>
      <x:c r="M114" s="305">
        <x:v>8254</x:v>
      </x:c>
      <x:c r="N114" s="305"/>
      <x:c r="O114" s="305"/>
      <x:c r="P114" s="305">
        <x:v>8254</x:v>
      </x:c>
      <x:c r="Q114" s="305"/>
      <x:c r="R114" s="217" t="s">
        <x:v>2563</x:v>
      </x:c>
      <x:c r="S114" s="299"/>
      <x:c r="T114" s="273"/>
      <x:c r="U114" s="273"/>
      <x:c r="V114" s="273"/>
    </x:row>
    <x:row r="115" spans="1:22" s="329" customFormat="1" hidden="1" customHeight="1">
      <x:c r="A115" s="319" t="s">
        <x:v>2994</x:v>
      </x:c>
      <x:c r="B115" s="295" t="s">
        <x:v>6744</x:v>
      </x:c>
      <x:c r="C115" s="296" t="s">
        <x:v>7472</x:v>
      </x:c>
      <x:c r="D115" s="423">
        <x:f>IF(SUM(I115:K115)=SUM(L115:M115),SUM(I115:K115),"오답")</x:f>
        <x:v>1861</x:v>
      </x:c>
      <x:c r="E115" s="299" t="s">
        <x:v>4794</x:v>
      </x:c>
      <x:c r="F115" s="299" t="s">
        <x:v>7515</x:v>
      </x:c>
      <x:c r="G115" s="299"/>
      <x:c r="H115" s="299"/>
      <x:c r="I115" s="299"/>
      <x:c r="J115" s="306"/>
      <x:c r="K115" s="305">
        <x:v>1861</x:v>
      </x:c>
      <x:c r="L115" s="306"/>
      <x:c r="M115" s="305">
        <x:v>1861</x:v>
      </x:c>
      <x:c r="N115" s="305"/>
      <x:c r="O115" s="305"/>
      <x:c r="P115" s="305">
        <x:v>1861</x:v>
      </x:c>
      <x:c r="Q115" s="305"/>
      <x:c r="R115" s="217" t="s">
        <x:v>80</x:v>
      </x:c>
      <x:c r="S115" s="299"/>
      <x:c r="T115" s="273"/>
      <x:c r="U115" s="273"/>
      <x:c r="V115" s="273"/>
    </x:row>
    <x:row r="116" spans="1:22" s="329" customFormat="1" hidden="1" customHeight="1">
      <x:c r="A116" s="319" t="s">
        <x:v>2994</x:v>
      </x:c>
      <x:c r="B116" s="295" t="s">
        <x:v>6740</x:v>
      </x:c>
      <x:c r="C116" s="296" t="s">
        <x:v>3564</x:v>
      </x:c>
      <x:c r="D116" s="423">
        <x:f t="shared" ref="D116:D136" si="12">IF(SUM(I116:K116)=SUM(L116:M116),SUM(I116:K116),"오답")</x:f>
        <x:v>69408</x:v>
      </x:c>
      <x:c r="E116" s="299" t="s">
        <x:v>4794</x:v>
      </x:c>
      <x:c r="F116" s="299" t="s">
        <x:v>7515</x:v>
      </x:c>
      <x:c r="G116" s="299"/>
      <x:c r="H116" s="299"/>
      <x:c r="I116" s="299"/>
      <x:c r="J116" s="306"/>
      <x:c r="K116" s="305">
        <x:v>69408</x:v>
      </x:c>
      <x:c r="L116" s="306"/>
      <x:c r="M116" s="305">
        <x:v>69408</x:v>
      </x:c>
      <x:c r="N116" s="305"/>
      <x:c r="O116" s="305"/>
      <x:c r="P116" s="305">
        <x:v>69408</x:v>
      </x:c>
      <x:c r="Q116" s="305"/>
      <x:c r="R116" s="217" t="s">
        <x:v>2625</x:v>
      </x:c>
      <x:c r="S116" s="299"/>
      <x:c r="T116" s="273"/>
      <x:c r="U116" s="273"/>
      <x:c r="V116" s="273"/>
    </x:row>
    <x:row r="117" spans="1:22" s="329" customFormat="1" hidden="1" customHeight="1">
      <x:c r="A117" s="319" t="s">
        <x:v>2994</x:v>
      </x:c>
      <x:c r="B117" s="295" t="s">
        <x:v>6754</x:v>
      </x:c>
      <x:c r="C117" s="296" t="s">
        <x:v>7073</x:v>
      </x:c>
      <x:c r="D117" s="423">
        <x:f t="shared" si="12"/>
        <x:v>11024</x:v>
      </x:c>
      <x:c r="E117" s="299" t="s">
        <x:v>4794</x:v>
      </x:c>
      <x:c r="F117" s="299" t="s">
        <x:v>7515</x:v>
      </x:c>
      <x:c r="G117" s="299"/>
      <x:c r="H117" s="299"/>
      <x:c r="I117" s="299"/>
      <x:c r="J117" s="306"/>
      <x:c r="K117" s="305">
        <x:v>11024</x:v>
      </x:c>
      <x:c r="L117" s="306"/>
      <x:c r="M117" s="305">
        <x:v>11024</x:v>
      </x:c>
      <x:c r="N117" s="305"/>
      <x:c r="O117" s="305"/>
      <x:c r="P117" s="305">
        <x:v>11024</x:v>
      </x:c>
      <x:c r="Q117" s="305"/>
      <x:c r="R117" s="217" t="s">
        <x:v>2625</x:v>
      </x:c>
      <x:c r="S117" s="299"/>
      <x:c r="T117" s="273"/>
      <x:c r="U117" s="273"/>
      <x:c r="V117" s="273"/>
    </x:row>
    <x:row r="118" spans="1:22" s="329" customFormat="1" hidden="1" customHeight="1">
      <x:c r="A118" s="319" t="s">
        <x:v>2994</x:v>
      </x:c>
      <x:c r="B118" s="295" t="s">
        <x:v>6693</x:v>
      </x:c>
      <x:c r="C118" s="296" t="s">
        <x:v>3282</x:v>
      </x:c>
      <x:c r="D118" s="423">
        <x:f t="shared" si="12"/>
        <x:v>10861</x:v>
      </x:c>
      <x:c r="E118" s="299" t="s">
        <x:v>4794</x:v>
      </x:c>
      <x:c r="F118" s="299" t="s">
        <x:v>7515</x:v>
      </x:c>
      <x:c r="G118" s="299"/>
      <x:c r="H118" s="299"/>
      <x:c r="I118" s="299"/>
      <x:c r="J118" s="306"/>
      <x:c r="K118" s="305">
        <x:v>10861</x:v>
      </x:c>
      <x:c r="L118" s="306"/>
      <x:c r="M118" s="305">
        <x:v>10861</x:v>
      </x:c>
      <x:c r="N118" s="305"/>
      <x:c r="O118" s="305"/>
      <x:c r="P118" s="305">
        <x:v>10861</x:v>
      </x:c>
      <x:c r="Q118" s="305"/>
      <x:c r="R118" s="217" t="s">
        <x:v>2625</x:v>
      </x:c>
      <x:c r="S118" s="299"/>
      <x:c r="T118" s="273"/>
      <x:c r="U118" s="273"/>
      <x:c r="V118" s="273"/>
    </x:row>
    <x:row r="119" spans="1:22" s="329" customFormat="1" hidden="1" customHeight="1">
      <x:c r="A119" s="319" t="s">
        <x:v>2994</x:v>
      </x:c>
      <x:c r="B119" s="295" t="s">
        <x:v>6714</x:v>
      </x:c>
      <x:c r="C119" s="296" t="s">
        <x:v>3664</x:v>
      </x:c>
      <x:c r="D119" s="423">
        <x:f t="shared" si="12"/>
        <x:v>97756</x:v>
      </x:c>
      <x:c r="E119" s="299" t="s">
        <x:v>4794</x:v>
      </x:c>
      <x:c r="F119" s="299" t="s">
        <x:v>3287</x:v>
      </x:c>
      <x:c r="G119" s="299"/>
      <x:c r="H119" s="299"/>
      <x:c r="I119" s="299"/>
      <x:c r="J119" s="306"/>
      <x:c r="K119" s="305">
        <x:v>97756</x:v>
      </x:c>
      <x:c r="L119" s="306"/>
      <x:c r="M119" s="305">
        <x:v>97756</x:v>
      </x:c>
      <x:c r="N119" s="305"/>
      <x:c r="O119" s="305"/>
      <x:c r="P119" s="305">
        <x:v>97756</x:v>
      </x:c>
      <x:c r="Q119" s="305"/>
      <x:c r="R119" s="217" t="s">
        <x:v>80</x:v>
      </x:c>
      <x:c r="S119" s="299"/>
      <x:c r="T119" s="273"/>
      <x:c r="U119" s="273"/>
      <x:c r="V119" s="273"/>
    </x:row>
    <x:row r="120" spans="1:22" s="329" customFormat="1" hidden="1" customHeight="1">
      <x:c r="A120" s="319" t="s">
        <x:v>2994</x:v>
      </x:c>
      <x:c r="B120" s="295" t="s">
        <x:v>6747</x:v>
      </x:c>
      <x:c r="C120" s="296" t="s">
        <x:v>3329</x:v>
      </x:c>
      <x:c r="D120" s="423">
        <x:f t="shared" si="12"/>
        <x:v>30721</x:v>
      </x:c>
      <x:c r="E120" s="299" t="s">
        <x:v>4794</x:v>
      </x:c>
      <x:c r="F120" s="299" t="s">
        <x:v>3287</x:v>
      </x:c>
      <x:c r="G120" s="299"/>
      <x:c r="H120" s="299"/>
      <x:c r="I120" s="299"/>
      <x:c r="J120" s="306"/>
      <x:c r="K120" s="305">
        <x:v>30721</x:v>
      </x:c>
      <x:c r="L120" s="306"/>
      <x:c r="M120" s="305">
        <x:v>30721</x:v>
      </x:c>
      <x:c r="N120" s="305"/>
      <x:c r="O120" s="305"/>
      <x:c r="P120" s="305">
        <x:v>30721</x:v>
      </x:c>
      <x:c r="Q120" s="305"/>
      <x:c r="R120" s="217" t="s">
        <x:v>80</x:v>
      </x:c>
      <x:c r="S120" s="299"/>
      <x:c r="T120" s="273"/>
      <x:c r="U120" s="273"/>
      <x:c r="V120" s="273"/>
    </x:row>
    <x:row r="121" spans="1:22" s="329" customFormat="1" hidden="1" customHeight="1">
      <x:c r="A121" s="319" t="s">
        <x:v>2994</x:v>
      </x:c>
      <x:c r="B121" s="295" t="s">
        <x:v>5943</x:v>
      </x:c>
      <x:c r="C121" s="296" t="s">
        <x:v>7471</x:v>
      </x:c>
      <x:c r="D121" s="423">
        <x:f t="shared" si="12"/>
        <x:v>3075</x:v>
      </x:c>
      <x:c r="E121" s="299" t="s">
        <x:v>4794</x:v>
      </x:c>
      <x:c r="F121" s="299" t="s">
        <x:v>3287</x:v>
      </x:c>
      <x:c r="G121" s="299"/>
      <x:c r="H121" s="299"/>
      <x:c r="I121" s="299"/>
      <x:c r="J121" s="306"/>
      <x:c r="K121" s="305">
        <x:v>3075</x:v>
      </x:c>
      <x:c r="L121" s="306"/>
      <x:c r="M121" s="305">
        <x:v>3075</x:v>
      </x:c>
      <x:c r="N121" s="305"/>
      <x:c r="O121" s="305"/>
      <x:c r="P121" s="305">
        <x:v>3075</x:v>
      </x:c>
      <x:c r="Q121" s="305"/>
      <x:c r="R121" s="217" t="s">
        <x:v>80</x:v>
      </x:c>
      <x:c r="S121" s="299"/>
      <x:c r="T121" s="273"/>
      <x:c r="U121" s="273"/>
      <x:c r="V121" s="273"/>
    </x:row>
    <x:row r="122" spans="1:22" s="329" customFormat="1" hidden="1" customHeight="1">
      <x:c r="A122" s="319" t="s">
        <x:v>2994</x:v>
      </x:c>
      <x:c r="B122" s="295" t="s">
        <x:v>5951</x:v>
      </x:c>
      <x:c r="C122" s="296" t="s">
        <x:v>3374</x:v>
      </x:c>
      <x:c r="D122" s="423">
        <x:f t="shared" si="12"/>
        <x:v>2577</x:v>
      </x:c>
      <x:c r="E122" s="299" t="s">
        <x:v>4794</x:v>
      </x:c>
      <x:c r="F122" s="299" t="s">
        <x:v>3287</x:v>
      </x:c>
      <x:c r="G122" s="299"/>
      <x:c r="H122" s="299"/>
      <x:c r="I122" s="299"/>
      <x:c r="J122" s="306"/>
      <x:c r="K122" s="305">
        <x:v>2577</x:v>
      </x:c>
      <x:c r="L122" s="306"/>
      <x:c r="M122" s="305">
        <x:v>2577</x:v>
      </x:c>
      <x:c r="N122" s="305"/>
      <x:c r="O122" s="305"/>
      <x:c r="P122" s="305">
        <x:v>2577</x:v>
      </x:c>
      <x:c r="Q122" s="305"/>
      <x:c r="R122" s="217" t="s">
        <x:v>80</x:v>
      </x:c>
      <x:c r="S122" s="299"/>
      <x:c r="T122" s="273"/>
      <x:c r="U122" s="273"/>
      <x:c r="V122" s="273"/>
    </x:row>
    <x:row r="123" spans="1:22" s="329" customFormat="1" hidden="1" customHeight="1">
      <x:c r="A123" s="319" t="s">
        <x:v>2994</x:v>
      </x:c>
      <x:c r="B123" s="295" t="s">
        <x:v>5935</x:v>
      </x:c>
      <x:c r="C123" s="296" t="s">
        <x:v>3332</x:v>
      </x:c>
      <x:c r="D123" s="423">
        <x:f t="shared" si="12"/>
        <x:v>16872</x:v>
      </x:c>
      <x:c r="E123" s="299" t="s">
        <x:v>2071</x:v>
      </x:c>
      <x:c r="F123" s="299" t="s">
        <x:v>3287</x:v>
      </x:c>
      <x:c r="G123" s="299"/>
      <x:c r="H123" s="299"/>
      <x:c r="I123" s="299"/>
      <x:c r="J123" s="306"/>
      <x:c r="K123" s="305">
        <x:v>16872</x:v>
      </x:c>
      <x:c r="L123" s="306"/>
      <x:c r="M123" s="305">
        <x:v>16872</x:v>
      </x:c>
      <x:c r="N123" s="305"/>
      <x:c r="O123" s="305"/>
      <x:c r="P123" s="305">
        <x:v>16872</x:v>
      </x:c>
      <x:c r="Q123" s="305"/>
      <x:c r="R123" s="217" t="s">
        <x:v>80</x:v>
      </x:c>
      <x:c r="S123" s="299"/>
      <x:c r="T123" s="273"/>
      <x:c r="U123" s="273"/>
      <x:c r="V123" s="273"/>
    </x:row>
    <x:row r="124" spans="1:22" s="329" customFormat="1" hidden="1" customHeight="1">
      <x:c r="A124" s="319" t="s">
        <x:v>2994</x:v>
      </x:c>
      <x:c r="B124" s="295" t="s">
        <x:v>5939</x:v>
      </x:c>
      <x:c r="C124" s="211" t="s">
        <x:v>3564</x:v>
      </x:c>
      <x:c r="D124" s="423">
        <x:f t="shared" si="12"/>
        <x:v>1745</x:v>
      </x:c>
      <x:c r="E124" s="299" t="s">
        <x:v>2071</x:v>
      </x:c>
      <x:c r="F124" s="299" t="s">
        <x:v>3287</x:v>
      </x:c>
      <x:c r="G124" s="299"/>
      <x:c r="H124" s="299"/>
      <x:c r="I124" s="299"/>
      <x:c r="J124" s="306"/>
      <x:c r="K124" s="305">
        <x:v>1745</x:v>
      </x:c>
      <x:c r="L124" s="306"/>
      <x:c r="M124" s="305">
        <x:v>1745</x:v>
      </x:c>
      <x:c r="N124" s="305"/>
      <x:c r="O124" s="305"/>
      <x:c r="P124" s="305">
        <x:v>1745</x:v>
      </x:c>
      <x:c r="Q124" s="305"/>
      <x:c r="R124" s="217" t="s">
        <x:v>6302</x:v>
      </x:c>
      <x:c r="S124" s="299"/>
      <x:c r="T124" s="273"/>
      <x:c r="U124" s="273"/>
      <x:c r="V124" s="273"/>
    </x:row>
    <x:row r="125" spans="1:22" s="329" customFormat="1" hidden="1" customHeight="1">
      <x:c r="A125" s="319" t="s">
        <x:v>2994</x:v>
      </x:c>
      <x:c r="B125" s="295" t="s">
        <x:v>6894</x:v>
      </x:c>
      <x:c r="C125" s="211" t="s">
        <x:v>3700</x:v>
      </x:c>
      <x:c r="D125" s="423">
        <x:f t="shared" si="12"/>
        <x:v>7187</x:v>
      </x:c>
      <x:c r="E125" s="299" t="s">
        <x:v>2071</x:v>
      </x:c>
      <x:c r="F125" s="299" t="s">
        <x:v>7086</x:v>
      </x:c>
      <x:c r="G125" s="299"/>
      <x:c r="H125" s="299"/>
      <x:c r="I125" s="299"/>
      <x:c r="J125" s="306"/>
      <x:c r="K125" s="305">
        <x:v>7187</x:v>
      </x:c>
      <x:c r="L125" s="306"/>
      <x:c r="M125" s="305">
        <x:v>7187</x:v>
      </x:c>
      <x:c r="N125" s="305"/>
      <x:c r="O125" s="305"/>
      <x:c r="P125" s="305">
        <x:v>7187</x:v>
      </x:c>
      <x:c r="Q125" s="305"/>
      <x:c r="R125" s="217" t="s">
        <x:v>2608</x:v>
      </x:c>
      <x:c r="S125" s="299"/>
      <x:c r="T125" s="273"/>
      <x:c r="U125" s="273"/>
      <x:c r="V125" s="273"/>
    </x:row>
    <x:row r="126" spans="1:22" s="329" customFormat="1" hidden="1" customHeight="1">
      <x:c r="A126" s="319" t="s">
        <x:v>2994</x:v>
      </x:c>
      <x:c r="B126" s="295" t="s">
        <x:v>5941</x:v>
      </x:c>
      <x:c r="C126" s="211" t="s">
        <x:v>3564</x:v>
      </x:c>
      <x:c r="D126" s="423">
        <x:f t="shared" si="12"/>
        <x:v>1153</x:v>
      </x:c>
      <x:c r="E126" s="299" t="s">
        <x:v>2071</x:v>
      </x:c>
      <x:c r="F126" s="299" t="s">
        <x:v>3287</x:v>
      </x:c>
      <x:c r="G126" s="299"/>
      <x:c r="H126" s="299"/>
      <x:c r="I126" s="299"/>
      <x:c r="J126" s="306"/>
      <x:c r="K126" s="305">
        <x:v>1153</x:v>
      </x:c>
      <x:c r="L126" s="306"/>
      <x:c r="M126" s="305">
        <x:v>1153</x:v>
      </x:c>
      <x:c r="N126" s="305"/>
      <x:c r="O126" s="305"/>
      <x:c r="P126" s="305">
        <x:v>1153</x:v>
      </x:c>
      <x:c r="Q126" s="305"/>
      <x:c r="R126" s="217" t="s">
        <x:v>6302</x:v>
      </x:c>
      <x:c r="S126" s="299"/>
      <x:c r="T126" s="273"/>
      <x:c r="U126" s="273"/>
      <x:c r="V126" s="273"/>
    </x:row>
    <x:row r="127" spans="1:22" s="329" customFormat="1" hidden="1" customHeight="1">
      <x:c r="A127" s="319" t="s">
        <x:v>2994</x:v>
      </x:c>
      <x:c r="B127" s="295" t="s">
        <x:v>6906</x:v>
      </x:c>
      <x:c r="C127" s="211" t="s">
        <x:v>3564</x:v>
      </x:c>
      <x:c r="D127" s="423">
        <x:f t="shared" si="12"/>
        <x:v>2654</x:v>
      </x:c>
      <x:c r="E127" s="299" t="s">
        <x:v>2071</x:v>
      </x:c>
      <x:c r="F127" s="299" t="s">
        <x:v>3287</x:v>
      </x:c>
      <x:c r="G127" s="299"/>
      <x:c r="H127" s="299"/>
      <x:c r="I127" s="299"/>
      <x:c r="J127" s="306"/>
      <x:c r="K127" s="305">
        <x:v>2654</x:v>
      </x:c>
      <x:c r="L127" s="306"/>
      <x:c r="M127" s="305">
        <x:v>2654</x:v>
      </x:c>
      <x:c r="N127" s="305"/>
      <x:c r="O127" s="305"/>
      <x:c r="P127" s="305">
        <x:v>2654</x:v>
      </x:c>
      <x:c r="Q127" s="305"/>
      <x:c r="R127" s="217" t="s">
        <x:v>6302</x:v>
      </x:c>
      <x:c r="S127" s="299"/>
      <x:c r="T127" s="273"/>
      <x:c r="U127" s="273"/>
      <x:c r="V127" s="273"/>
    </x:row>
    <x:row r="128" spans="1:22" s="329" customFormat="1" hidden="1" customHeight="1">
      <x:c r="A128" s="319" t="s">
        <x:v>2994</x:v>
      </x:c>
      <x:c r="B128" s="295" t="s">
        <x:v>5932</x:v>
      </x:c>
      <x:c r="C128" s="211" t="s">
        <x:v>3564</x:v>
      </x:c>
      <x:c r="D128" s="423">
        <x:f t="shared" si="12"/>
        <x:v>4120</x:v>
      </x:c>
      <x:c r="E128" s="299" t="s">
        <x:v>2071</x:v>
      </x:c>
      <x:c r="F128" s="299" t="s">
        <x:v>3287</x:v>
      </x:c>
      <x:c r="G128" s="299"/>
      <x:c r="H128" s="299"/>
      <x:c r="I128" s="299"/>
      <x:c r="J128" s="306"/>
      <x:c r="K128" s="305">
        <x:v>4120</x:v>
      </x:c>
      <x:c r="L128" s="306"/>
      <x:c r="M128" s="305">
        <x:v>4120</x:v>
      </x:c>
      <x:c r="N128" s="305"/>
      <x:c r="O128" s="305"/>
      <x:c r="P128" s="305">
        <x:v>4120</x:v>
      </x:c>
      <x:c r="Q128" s="305"/>
      <x:c r="R128" s="217" t="s">
        <x:v>6302</x:v>
      </x:c>
      <x:c r="S128" s="299"/>
      <x:c r="T128" s="273"/>
      <x:c r="U128" s="273"/>
      <x:c r="V128" s="273"/>
    </x:row>
    <x:row r="129" spans="1:22" s="329" customFormat="1" hidden="1" customHeight="1">
      <x:c r="A129" s="319" t="s">
        <x:v>2994</x:v>
      </x:c>
      <x:c r="B129" s="295" t="s">
        <x:v>5922</x:v>
      </x:c>
      <x:c r="C129" s="211" t="s">
        <x:v>3564</x:v>
      </x:c>
      <x:c r="D129" s="443">
        <x:f t="shared" si="12"/>
        <x:v>2384</x:v>
      </x:c>
      <x:c r="E129" s="299" t="s">
        <x:v>2071</x:v>
      </x:c>
      <x:c r="F129" s="299" t="s">
        <x:v>3287</x:v>
      </x:c>
      <x:c r="G129" s="299"/>
      <x:c r="H129" s="299"/>
      <x:c r="I129" s="299"/>
      <x:c r="J129" s="306"/>
      <x:c r="K129" s="305">
        <x:v>2384</x:v>
      </x:c>
      <x:c r="L129" s="306"/>
      <x:c r="M129" s="305">
        <x:v>2384</x:v>
      </x:c>
      <x:c r="N129" s="305"/>
      <x:c r="O129" s="305"/>
      <x:c r="P129" s="305">
        <x:v>2384</x:v>
      </x:c>
      <x:c r="Q129" s="305"/>
      <x:c r="R129" s="217" t="s">
        <x:v>6302</x:v>
      </x:c>
      <x:c r="S129" s="299"/>
      <x:c r="T129" s="273"/>
      <x:c r="U129" s="273"/>
      <x:c r="V129" s="273"/>
    </x:row>
    <x:row r="130" spans="1:22" s="329" customFormat="1" hidden="1" customHeight="1">
      <x:c r="A130" s="319" t="s">
        <x:v>2994</x:v>
      </x:c>
      <x:c r="B130" s="295" t="s">
        <x:v>5938</x:v>
      </x:c>
      <x:c r="C130" s="211" t="s">
        <x:v>3564</x:v>
      </x:c>
      <x:c r="D130" s="423">
        <x:f t="shared" si="12"/>
        <x:v>5603</x:v>
      </x:c>
      <x:c r="E130" s="299" t="s">
        <x:v>2071</x:v>
      </x:c>
      <x:c r="F130" s="299" t="s">
        <x:v>3287</x:v>
      </x:c>
      <x:c r="G130" s="299"/>
      <x:c r="H130" s="299"/>
      <x:c r="I130" s="299"/>
      <x:c r="J130" s="306"/>
      <x:c r="K130" s="305">
        <x:v>5603</x:v>
      </x:c>
      <x:c r="L130" s="306"/>
      <x:c r="M130" s="305">
        <x:v>5603</x:v>
      </x:c>
      <x:c r="N130" s="305"/>
      <x:c r="O130" s="305"/>
      <x:c r="P130" s="305">
        <x:v>5603</x:v>
      </x:c>
      <x:c r="Q130" s="305"/>
      <x:c r="R130" s="217" t="s">
        <x:v>6302</x:v>
      </x:c>
      <x:c r="S130" s="299"/>
      <x:c r="T130" s="273"/>
      <x:c r="U130" s="273"/>
      <x:c r="V130" s="273"/>
    </x:row>
    <x:row r="131" spans="1:22" s="329" customFormat="1" hidden="1" customHeight="1">
      <x:c r="A131" s="319" t="s">
        <x:v>2994</x:v>
      </x:c>
      <x:c r="B131" s="295" t="s">
        <x:v>6902</x:v>
      </x:c>
      <x:c r="C131" s="211" t="s">
        <x:v>3564</x:v>
      </x:c>
      <x:c r="D131" s="423">
        <x:f t="shared" si="12"/>
        <x:v>2208</x:v>
      </x:c>
      <x:c r="E131" s="299" t="s">
        <x:v>2071</x:v>
      </x:c>
      <x:c r="F131" s="299" t="s">
        <x:v>3287</x:v>
      </x:c>
      <x:c r="G131" s="299"/>
      <x:c r="H131" s="299"/>
      <x:c r="I131" s="299"/>
      <x:c r="J131" s="306"/>
      <x:c r="K131" s="305">
        <x:v>2208</x:v>
      </x:c>
      <x:c r="L131" s="306"/>
      <x:c r="M131" s="305">
        <x:v>2208</x:v>
      </x:c>
      <x:c r="N131" s="305"/>
      <x:c r="O131" s="305"/>
      <x:c r="P131" s="305">
        <x:v>2208</x:v>
      </x:c>
      <x:c r="Q131" s="305"/>
      <x:c r="R131" s="217" t="s">
        <x:v>6302</x:v>
      </x:c>
      <x:c r="S131" s="299"/>
      <x:c r="T131" s="273"/>
      <x:c r="U131" s="273"/>
      <x:c r="V131" s="273"/>
    </x:row>
    <x:row r="132" spans="1:22" s="329" customFormat="1" hidden="1" customHeight="1">
      <x:c r="A132" s="319" t="s">
        <x:v>2994</x:v>
      </x:c>
      <x:c r="B132" s="295" t="s">
        <x:v>5940</x:v>
      </x:c>
      <x:c r="C132" s="211" t="s">
        <x:v>3564</x:v>
      </x:c>
      <x:c r="D132" s="423">
        <x:f t="shared" si="12"/>
        <x:v>463</x:v>
      </x:c>
      <x:c r="E132" s="299" t="s">
        <x:v>2071</x:v>
      </x:c>
      <x:c r="F132" s="299" t="s">
        <x:v>3287</x:v>
      </x:c>
      <x:c r="G132" s="299"/>
      <x:c r="H132" s="299"/>
      <x:c r="I132" s="299"/>
      <x:c r="J132" s="306"/>
      <x:c r="K132" s="305">
        <x:v>463</x:v>
      </x:c>
      <x:c r="L132" s="306"/>
      <x:c r="M132" s="305">
        <x:v>463</x:v>
      </x:c>
      <x:c r="N132" s="305"/>
      <x:c r="O132" s="305"/>
      <x:c r="P132" s="305">
        <x:v>463</x:v>
      </x:c>
      <x:c r="Q132" s="305"/>
      <x:c r="R132" s="217" t="s">
        <x:v>6302</x:v>
      </x:c>
      <x:c r="S132" s="299"/>
      <x:c r="T132" s="273"/>
      <x:c r="U132" s="273"/>
      <x:c r="V132" s="273"/>
    </x:row>
    <x:row r="133" spans="1:22" s="329" customFormat="1" hidden="1" customHeight="1">
      <x:c r="A133" s="319" t="s">
        <x:v>2994</x:v>
      </x:c>
      <x:c r="B133" s="295" t="s">
        <x:v>5936</x:v>
      </x:c>
      <x:c r="C133" s="211" t="s">
        <x:v>3564</x:v>
      </x:c>
      <x:c r="D133" s="423">
        <x:f t="shared" si="12"/>
        <x:v>1856</x:v>
      </x:c>
      <x:c r="E133" s="299" t="s">
        <x:v>2071</x:v>
      </x:c>
      <x:c r="F133" s="299" t="s">
        <x:v>3287</x:v>
      </x:c>
      <x:c r="G133" s="299"/>
      <x:c r="H133" s="299"/>
      <x:c r="I133" s="299"/>
      <x:c r="J133" s="306"/>
      <x:c r="K133" s="305">
        <x:v>1856</x:v>
      </x:c>
      <x:c r="L133" s="306"/>
      <x:c r="M133" s="305">
        <x:v>1856</x:v>
      </x:c>
      <x:c r="N133" s="305"/>
      <x:c r="O133" s="305"/>
      <x:c r="P133" s="305">
        <x:v>1856</x:v>
      </x:c>
      <x:c r="Q133" s="305"/>
      <x:c r="R133" s="217" t="s">
        <x:v>6302</x:v>
      </x:c>
      <x:c r="S133" s="299"/>
      <x:c r="T133" s="273"/>
      <x:c r="U133" s="273"/>
      <x:c r="V133" s="273"/>
    </x:row>
    <x:row r="134" spans="1:22" s="329" customFormat="1" hidden="1" customHeight="1">
      <x:c r="A134" s="319" t="s">
        <x:v>2994</x:v>
      </x:c>
      <x:c r="B134" s="295" t="s">
        <x:v>6891</x:v>
      </x:c>
      <x:c r="C134" s="296" t="s">
        <x:v>3684</x:v>
      </x:c>
      <x:c r="D134" s="423">
        <x:f t="shared" si="12"/>
        <x:v>23683</x:v>
      </x:c>
      <x:c r="E134" s="299" t="s">
        <x:v>2071</x:v>
      </x:c>
      <x:c r="F134" s="299" t="s">
        <x:v>3074</x:v>
      </x:c>
      <x:c r="G134" s="299"/>
      <x:c r="H134" s="299"/>
      <x:c r="I134" s="299"/>
      <x:c r="J134" s="306"/>
      <x:c r="K134" s="305">
        <x:v>23683</x:v>
      </x:c>
      <x:c r="L134" s="306"/>
      <x:c r="M134" s="305">
        <x:v>23683</x:v>
      </x:c>
      <x:c r="N134" s="305"/>
      <x:c r="O134" s="305"/>
      <x:c r="P134" s="305">
        <x:v>23683</x:v>
      </x:c>
      <x:c r="Q134" s="305"/>
      <x:c r="R134" s="217" t="s">
        <x:v>80</x:v>
      </x:c>
      <x:c r="S134" s="299"/>
      <x:c r="T134" s="273"/>
      <x:c r="U134" s="273"/>
      <x:c r="V134" s="273"/>
    </x:row>
    <x:row r="135" spans="1:22" s="329" customFormat="1" hidden="1" customHeight="1">
      <x:c r="A135" s="319" t="s">
        <x:v>2994</x:v>
      </x:c>
      <x:c r="B135" s="295" t="s">
        <x:v>5947</x:v>
      </x:c>
      <x:c r="C135" s="296" t="s">
        <x:v>7460</x:v>
      </x:c>
      <x:c r="D135" s="423">
        <x:f t="shared" si="12"/>
        <x:v>1280</x:v>
      </x:c>
      <x:c r="E135" s="299" t="s">
        <x:v>2071</x:v>
      </x:c>
      <x:c r="F135" s="299" t="s">
        <x:v>3287</x:v>
      </x:c>
      <x:c r="G135" s="299"/>
      <x:c r="H135" s="299"/>
      <x:c r="I135" s="299"/>
      <x:c r="J135" s="306"/>
      <x:c r="K135" s="305">
        <x:v>1280</x:v>
      </x:c>
      <x:c r="L135" s="306"/>
      <x:c r="M135" s="305">
        <x:v>1280</x:v>
      </x:c>
      <x:c r="N135" s="305"/>
      <x:c r="O135" s="305"/>
      <x:c r="P135" s="305">
        <x:v>1280</x:v>
      </x:c>
      <x:c r="Q135" s="305"/>
      <x:c r="R135" s="217" t="s">
        <x:v>80</x:v>
      </x:c>
      <x:c r="S135" s="299"/>
      <x:c r="T135" s="273"/>
      <x:c r="U135" s="273"/>
      <x:c r="V135" s="273"/>
    </x:row>
    <x:row r="136" spans="1:22" s="329" customFormat="1" hidden="1" customHeight="1">
      <x:c r="A136" s="319" t="s">
        <x:v>2994</x:v>
      </x:c>
      <x:c r="B136" s="295" t="s">
        <x:v>5942</x:v>
      </x:c>
      <x:c r="C136" s="296" t="s">
        <x:v>7452</x:v>
      </x:c>
      <x:c r="D136" s="423">
        <x:f t="shared" si="12"/>
        <x:v>2451</x:v>
      </x:c>
      <x:c r="E136" s="299" t="s">
        <x:v>2071</x:v>
      </x:c>
      <x:c r="F136" s="299" t="s">
        <x:v>3287</x:v>
      </x:c>
      <x:c r="G136" s="299"/>
      <x:c r="H136" s="299"/>
      <x:c r="I136" s="299"/>
      <x:c r="J136" s="306"/>
      <x:c r="K136" s="305">
        <x:v>2451</x:v>
      </x:c>
      <x:c r="L136" s="306"/>
      <x:c r="M136" s="305">
        <x:v>2451</x:v>
      </x:c>
      <x:c r="N136" s="305"/>
      <x:c r="O136" s="305"/>
      <x:c r="P136" s="305">
        <x:v>2451</x:v>
      </x:c>
      <x:c r="Q136" s="305"/>
      <x:c r="R136" s="217" t="s">
        <x:v>80</x:v>
      </x:c>
      <x:c r="S136" s="299"/>
      <x:c r="T136" s="273"/>
      <x:c r="U136" s="273"/>
      <x:c r="V136" s="273"/>
    </x:row>
    <x:row r="137" spans="1:22" s="329" customFormat="1" hidden="1" customHeight="1">
      <x:c r="A137" s="319" t="s">
        <x:v>2994</x:v>
      </x:c>
      <x:c r="B137" s="295" t="s">
        <x:v>6905</x:v>
      </x:c>
      <x:c r="C137" s="296" t="s">
        <x:v>7452</x:v>
      </x:c>
      <x:c r="D137" s="423">
        <x:f>IF(SUM(I137:K137)=SUM(L137:M137),SUM(I137:K137),"오답")</x:f>
        <x:v>1321</x:v>
      </x:c>
      <x:c r="E137" s="299" t="s">
        <x:v>2071</x:v>
      </x:c>
      <x:c r="F137" s="299" t="s">
        <x:v>3287</x:v>
      </x:c>
      <x:c r="G137" s="299"/>
      <x:c r="H137" s="299"/>
      <x:c r="I137" s="299"/>
      <x:c r="J137" s="306"/>
      <x:c r="K137" s="305">
        <x:v>1321</x:v>
      </x:c>
      <x:c r="L137" s="306"/>
      <x:c r="M137" s="305">
        <x:v>1321</x:v>
      </x:c>
      <x:c r="N137" s="305"/>
      <x:c r="O137" s="305"/>
      <x:c r="P137" s="305">
        <x:v>1321</x:v>
      </x:c>
      <x:c r="Q137" s="305"/>
      <x:c r="R137" s="217" t="s">
        <x:v>80</x:v>
      </x:c>
      <x:c r="S137" s="299"/>
      <x:c r="T137" s="273"/>
      <x:c r="U137" s="273"/>
      <x:c r="V137" s="273"/>
    </x:row>
    <x:row r="138" spans="1:22" s="329" customFormat="1" hidden="1" customHeight="1">
      <x:c r="A138" s="319" t="s">
        <x:v>2994</x:v>
      </x:c>
      <x:c r="B138" s="295" t="s">
        <x:v>6918</x:v>
      </x:c>
      <x:c r="C138" s="296" t="s">
        <x:v>7091</x:v>
      </x:c>
      <x:c r="D138" s="423">
        <x:f t="shared" ref="D138:D140" si="13">IF(SUM(I138:K138)=SUM(L138:M138),SUM(I138:K138),"오답")</x:f>
        <x:v>3956.9000000000001</x:v>
      </x:c>
      <x:c r="E138" s="299" t="s">
        <x:v>2071</x:v>
      </x:c>
      <x:c r="F138" s="299" t="s">
        <x:v>3287</x:v>
      </x:c>
      <x:c r="G138" s="299"/>
      <x:c r="H138" s="299"/>
      <x:c r="I138" s="299"/>
      <x:c r="J138" s="306"/>
      <x:c r="K138" s="305">
        <x:v>3956.9000000000001</x:v>
      </x:c>
      <x:c r="L138" s="306"/>
      <x:c r="M138" s="305">
        <x:v>3956.9000000000001</x:v>
      </x:c>
      <x:c r="N138" s="305"/>
      <x:c r="O138" s="305"/>
      <x:c r="P138" s="305">
        <x:v>3956.9000000000001</x:v>
      </x:c>
      <x:c r="Q138" s="305"/>
      <x:c r="R138" s="217" t="s">
        <x:v>2600</x:v>
      </x:c>
      <x:c r="S138" s="299"/>
      <x:c r="T138" s="273"/>
      <x:c r="U138" s="273"/>
      <x:c r="V138" s="273"/>
    </x:row>
    <x:row r="139" spans="1:22" s="329" customFormat="1" hidden="1" customHeight="1">
      <x:c r="A139" s="319" t="s">
        <x:v>2994</x:v>
      </x:c>
      <x:c r="B139" s="295" t="s">
        <x:v>6887</x:v>
      </x:c>
      <x:c r="C139" s="296" t="s">
        <x:v>7064</x:v>
      </x:c>
      <x:c r="D139" s="423">
        <x:f t="shared" si="13"/>
        <x:v>4480.5</x:v>
      </x:c>
      <x:c r="E139" s="299" t="s">
        <x:v>2071</x:v>
      </x:c>
      <x:c r="F139" s="299" t="s">
        <x:v>3287</x:v>
      </x:c>
      <x:c r="G139" s="299"/>
      <x:c r="H139" s="299"/>
      <x:c r="I139" s="299"/>
      <x:c r="J139" s="306"/>
      <x:c r="K139" s="305">
        <x:v>4480.5</x:v>
      </x:c>
      <x:c r="L139" s="306"/>
      <x:c r="M139" s="305">
        <x:v>4480.5</x:v>
      </x:c>
      <x:c r="N139" s="305"/>
      <x:c r="O139" s="305"/>
      <x:c r="P139" s="305">
        <x:v>4480.5</x:v>
      </x:c>
      <x:c r="Q139" s="305"/>
      <x:c r="R139" s="217" t="s">
        <x:v>2600</x:v>
      </x:c>
      <x:c r="S139" s="299"/>
      <x:c r="T139" s="273"/>
      <x:c r="U139" s="273"/>
      <x:c r="V139" s="273"/>
    </x:row>
    <x:row r="140" spans="1:22" s="329" customFormat="1" hidden="1" customHeight="1">
      <x:c r="A140" s="319" t="s">
        <x:v>2994</x:v>
      </x:c>
      <x:c r="B140" s="295" t="s">
        <x:v>5949</x:v>
      </x:c>
      <x:c r="C140" s="296" t="s">
        <x:v>7516</x:v>
      </x:c>
      <x:c r="D140" s="423">
        <x:f t="shared" si="13"/>
        <x:v>6697.5</x:v>
      </x:c>
      <x:c r="E140" s="299" t="s">
        <x:v>2071</x:v>
      </x:c>
      <x:c r="F140" s="299" t="s">
        <x:v>3287</x:v>
      </x:c>
      <x:c r="G140" s="323"/>
      <x:c r="H140" s="323"/>
      <x:c r="I140" s="323"/>
      <x:c r="J140" s="438"/>
      <x:c r="K140" s="325">
        <x:v>6697.5</x:v>
      </x:c>
      <x:c r="L140" s="438"/>
      <x:c r="M140" s="325">
        <x:v>6697.5</x:v>
      </x:c>
      <x:c r="N140" s="325"/>
      <x:c r="O140" s="325"/>
      <x:c r="P140" s="325">
        <x:v>6697.5</x:v>
      </x:c>
      <x:c r="Q140" s="325"/>
      <x:c r="R140" s="217" t="s">
        <x:v>2600</x:v>
      </x:c>
      <x:c r="S140" s="299"/>
      <x:c r="T140" s="273"/>
      <x:c r="U140" s="273"/>
      <x:c r="V140" s="273"/>
    </x:row>
    <x:row r="141" spans="1:189" s="280" customFormat="1" ht="69.950000000000003" hidden="1" customHeight="1">
      <x:c r="A141" s="1057" t="s">
        <x:v>43</x:v>
      </x:c>
      <x:c r="B141" s="1060" t="s">
        <x:v>6769</x:v>
      </x:c>
      <x:c r="C141" s="264" t="s">
        <x:v>2720</x:v>
      </x:c>
      <x:c r="D141" s="686">
        <x:f>SUM(D143:D221)</x:f>
        <x:v>935544.89999999979</x:v>
      </x:c>
      <x:c r="E141" s="304"/>
      <x:c r="F141" s="303"/>
      <x:c r="G141" s="304"/>
      <x:c r="H141" s="303"/>
      <x:c r="I141" s="685">
        <x:f t="shared" ref="I141:N141" si="14">SUM(I143:I221)</x:f>
        <x:v>222282</x:v>
      </x:c>
      <x:c r="J141" s="686">
        <x:f t="shared" si="14"/>
        <x:v>681902.39999999979</x:v>
      </x:c>
      <x:c r="K141" s="698">
        <x:f t="shared" si="14"/>
        <x:v>31360.5</x:v>
      </x:c>
      <x:c r="L141" s="686">
        <x:f t="shared" si="14"/>
        <x:v>681902.39999999979</x:v>
      </x:c>
      <x:c r="M141" s="698">
        <x:f t="shared" si="14"/>
        <x:v>253642.5</x:v>
      </x:c>
      <x:c r="N141" s="686">
        <x:f t="shared" si="14"/>
        <x:v>0</x:v>
      </x:c>
      <x:c r="O141" s="699">
        <x:f>SUM(P143:P221)</x:f>
        <x:v>928983.79999999981</x:v>
      </x:c>
      <x:c r="P141" s="686">
        <x:f>SUM(P143:P221)</x:f>
        <x:v>928983.79999999981</x:v>
      </x:c>
      <x:c r="Q141" s="686">
        <x:f>SUM(Q143:Q221)</x:f>
        <x:v>6561.1000000000004</x:v>
      </x:c>
      <x:c r="R141" s="1061"/>
      <x:c r="S141" s="1077"/>
      <x:c r="T141" s="411"/>
      <x:c r="U141" s="410"/>
      <x:c r="V141" s="410"/>
      <x:c r="W141" s="410"/>
      <x:c r="X141" s="410"/>
      <x:c r="Y141" s="410"/>
      <x:c r="Z141" s="422"/>
      <x:c r="AA141" s="410"/>
      <x:c r="AB141" s="410"/>
      <x:c r="AC141" s="410"/>
      <x:c r="AD141" s="410"/>
      <x:c r="AE141" s="410"/>
      <x:c r="AF141" s="410"/>
      <x:c r="AG141" s="410"/>
      <x:c r="AH141" s="410"/>
      <x:c r="AI141" s="410"/>
      <x:c r="AJ141" s="410"/>
      <x:c r="AK141" s="410"/>
      <x:c r="AL141" s="410"/>
      <x:c r="AM141" s="410"/>
      <x:c r="AN141" s="410"/>
      <x:c r="AO141" s="410"/>
      <x:c r="AP141" s="410"/>
      <x:c r="AQ141" s="410"/>
      <x:c r="AR141" s="410"/>
      <x:c r="AS141" s="410"/>
      <x:c r="AT141" s="410"/>
      <x:c r="AU141" s="410"/>
      <x:c r="AV141" s="410"/>
      <x:c r="AW141" s="410"/>
      <x:c r="AX141" s="410"/>
      <x:c r="AY141" s="410"/>
      <x:c r="AZ141" s="410"/>
      <x:c r="BA141" s="410"/>
      <x:c r="BB141" s="410"/>
      <x:c r="BC141" s="410"/>
      <x:c r="BD141" s="410"/>
      <x:c r="BE141" s="410"/>
      <x:c r="BF141" s="410"/>
      <x:c r="BG141" s="410"/>
      <x:c r="BH141" s="410"/>
      <x:c r="BI141" s="410"/>
      <x:c r="BJ141" s="410"/>
      <x:c r="BK141" s="410"/>
      <x:c r="BL141" s="410"/>
      <x:c r="BM141" s="410"/>
      <x:c r="BN141" s="410"/>
      <x:c r="BO141" s="410"/>
      <x:c r="BP141" s="410"/>
      <x:c r="BQ141" s="410"/>
      <x:c r="BR141" s="410"/>
      <x:c r="BS141" s="410"/>
      <x:c r="BT141" s="410"/>
      <x:c r="BU141" s="410"/>
      <x:c r="BV141" s="410"/>
      <x:c r="BW141" s="410"/>
      <x:c r="BX141" s="410"/>
      <x:c r="BY141" s="410"/>
      <x:c r="BZ141" s="410"/>
      <x:c r="CA141" s="410"/>
      <x:c r="CB141" s="410"/>
      <x:c r="CC141" s="410"/>
      <x:c r="CD141" s="410"/>
      <x:c r="CE141" s="410"/>
      <x:c r="CF141" s="410"/>
      <x:c r="CG141" s="410"/>
      <x:c r="CH141" s="410"/>
      <x:c r="CI141" s="410"/>
      <x:c r="CJ141" s="410"/>
      <x:c r="CK141" s="410"/>
      <x:c r="CL141" s="410"/>
      <x:c r="CM141" s="410"/>
      <x:c r="CN141" s="410"/>
      <x:c r="CO141" s="410"/>
      <x:c r="CP141" s="410"/>
      <x:c r="CQ141" s="410"/>
      <x:c r="CR141" s="410"/>
      <x:c r="CS141" s="410"/>
      <x:c r="CT141" s="410"/>
      <x:c r="CU141" s="410"/>
      <x:c r="CV141" s="410"/>
      <x:c r="CW141" s="410"/>
      <x:c r="CX141" s="410"/>
      <x:c r="CY141" s="410"/>
      <x:c r="CZ141" s="410"/>
      <x:c r="DA141" s="410"/>
      <x:c r="DB141" s="410"/>
      <x:c r="DC141" s="410"/>
      <x:c r="DD141" s="410"/>
      <x:c r="DE141" s="410"/>
      <x:c r="DF141" s="410"/>
      <x:c r="DG141" s="410"/>
      <x:c r="DH141" s="410"/>
      <x:c r="DI141" s="410"/>
      <x:c r="DJ141" s="410"/>
      <x:c r="DK141" s="410"/>
      <x:c r="DL141" s="410"/>
      <x:c r="DM141" s="410"/>
      <x:c r="DN141" s="410"/>
      <x:c r="DO141" s="410"/>
      <x:c r="DP141" s="410"/>
      <x:c r="DQ141" s="410"/>
      <x:c r="DR141" s="410"/>
      <x:c r="DS141" s="410"/>
      <x:c r="DT141" s="410"/>
      <x:c r="DU141" s="410"/>
      <x:c r="DV141" s="410"/>
      <x:c r="DW141" s="410"/>
      <x:c r="DX141" s="410"/>
      <x:c r="DY141" s="410"/>
      <x:c r="DZ141" s="410"/>
      <x:c r="EA141" s="410"/>
      <x:c r="EB141" s="410"/>
      <x:c r="EC141" s="410"/>
      <x:c r="ED141" s="410"/>
      <x:c r="EE141" s="410"/>
      <x:c r="EF141" s="410"/>
      <x:c r="EG141" s="410"/>
      <x:c r="EH141" s="410"/>
      <x:c r="EI141" s="410"/>
      <x:c r="EJ141" s="410"/>
      <x:c r="EK141" s="410"/>
      <x:c r="EL141" s="410"/>
      <x:c r="EM141" s="410"/>
      <x:c r="EN141" s="410"/>
      <x:c r="EO141" s="410"/>
      <x:c r="EP141" s="410"/>
      <x:c r="EQ141" s="410"/>
      <x:c r="ER141" s="410"/>
      <x:c r="ES141" s="410"/>
      <x:c r="ET141" s="410"/>
      <x:c r="EU141" s="410"/>
      <x:c r="EV141" s="410"/>
      <x:c r="EW141" s="410"/>
      <x:c r="EX141" s="410"/>
      <x:c r="EY141" s="410"/>
      <x:c r="EZ141" s="410"/>
      <x:c r="FA141" s="410"/>
      <x:c r="FB141" s="410"/>
      <x:c r="FC141" s="410"/>
      <x:c r="FD141" s="410"/>
      <x:c r="FE141" s="410"/>
      <x:c r="FF141" s="410"/>
      <x:c r="FG141" s="410"/>
      <x:c r="FH141" s="410"/>
      <x:c r="FI141" s="410"/>
      <x:c r="FJ141" s="410"/>
      <x:c r="FK141" s="410"/>
      <x:c r="FL141" s="410"/>
      <x:c r="FM141" s="410"/>
      <x:c r="FN141" s="410"/>
      <x:c r="FO141" s="410"/>
      <x:c r="FP141" s="410"/>
      <x:c r="FQ141" s="410"/>
      <x:c r="FR141" s="410"/>
      <x:c r="FS141" s="410"/>
      <x:c r="FT141" s="410"/>
      <x:c r="FU141" s="410"/>
      <x:c r="FV141" s="410"/>
      <x:c r="FW141" s="410"/>
      <x:c r="FX141" s="410"/>
      <x:c r="FY141" s="410"/>
      <x:c r="FZ141" s="410"/>
      <x:c r="GA141" s="410"/>
      <x:c r="GB141" s="410"/>
      <x:c r="GC141" s="410"/>
      <x:c r="GD141" s="410"/>
      <x:c r="GE141" s="410"/>
      <x:c r="GF141" s="410"/>
      <x:c r="GG141" s="410"/>
    </x:row>
    <x:row r="142" spans="1:189" s="377" customFormat="1" ht="69.950000000000003" hidden="1" customHeight="1">
      <x:c r="A142" s="1057"/>
      <x:c r="B142" s="1058"/>
      <x:c r="C142" s="264" t="s">
        <x:v>1516</x:v>
      </x:c>
      <x:c r="D142" s="439">
        <x:f>COUNTA(D143:D221)</x:f>
        <x:v>79</x:v>
      </x:c>
      <x:c r="E142" s="294"/>
      <x:c r="F142" s="289"/>
      <x:c r="G142" s="294"/>
      <x:c r="H142" s="289"/>
      <x:c r="I142" s="440"/>
      <x:c r="J142" s="441"/>
      <x:c r="K142" s="440"/>
      <x:c r="L142" s="441">
        <x:f t="shared" ref="L142:Q142" si="15">COUNTA(L143:L221)</x:f>
        <x:v>71</x:v>
      </x:c>
      <x:c r="M142" s="440">
        <x:f t="shared" si="15"/>
        <x:v>11</x:v>
      </x:c>
      <x:c r="N142" s="441">
        <x:f t="shared" si="15"/>
        <x:v>0</x:v>
      </x:c>
      <x:c r="O142" s="442">
        <x:f t="shared" si="15"/>
        <x:v>1</x:v>
      </x:c>
      <x:c r="P142" s="441">
        <x:f t="shared" si="15"/>
        <x:v>76</x:v>
      </x:c>
      <x:c r="Q142" s="441">
        <x:f t="shared" si="15"/>
        <x:v>3</x:v>
      </x:c>
      <x:c r="R142" s="1061"/>
      <x:c r="S142" s="1078"/>
      <x:c r="T142" s="343"/>
      <x:c r="U142" s="343"/>
      <x:c r="V142" s="343"/>
      <x:c r="W142" s="343"/>
      <x:c r="X142" s="343"/>
      <x:c r="Y142" s="343"/>
      <x:c r="Z142" s="343"/>
      <x:c r="AA142" s="343"/>
      <x:c r="AB142" s="343"/>
      <x:c r="AC142" s="343"/>
      <x:c r="AD142" s="343"/>
      <x:c r="AE142" s="343"/>
      <x:c r="AF142" s="343"/>
      <x:c r="AG142" s="343"/>
      <x:c r="AH142" s="343"/>
      <x:c r="AI142" s="343"/>
      <x:c r="AJ142" s="343"/>
      <x:c r="AK142" s="343"/>
      <x:c r="AL142" s="343"/>
      <x:c r="AM142" s="343"/>
      <x:c r="AN142" s="343"/>
      <x:c r="AO142" s="343"/>
      <x:c r="AP142" s="343"/>
      <x:c r="AQ142" s="343"/>
      <x:c r="AR142" s="343"/>
      <x:c r="AS142" s="343"/>
      <x:c r="AT142" s="343"/>
      <x:c r="AU142" s="343"/>
      <x:c r="AV142" s="343"/>
      <x:c r="AW142" s="343"/>
      <x:c r="AX142" s="343"/>
      <x:c r="AY142" s="343"/>
      <x:c r="AZ142" s="343"/>
      <x:c r="BA142" s="343"/>
      <x:c r="BB142" s="343"/>
      <x:c r="BC142" s="343"/>
      <x:c r="BD142" s="343"/>
      <x:c r="BE142" s="343"/>
      <x:c r="BF142" s="343"/>
      <x:c r="BG142" s="343"/>
      <x:c r="BH142" s="343"/>
      <x:c r="BI142" s="343"/>
      <x:c r="BJ142" s="343"/>
      <x:c r="BK142" s="343"/>
      <x:c r="BL142" s="343"/>
      <x:c r="BM142" s="343"/>
      <x:c r="BN142" s="343"/>
      <x:c r="BO142" s="343"/>
      <x:c r="BP142" s="343"/>
      <x:c r="BQ142" s="343"/>
      <x:c r="BR142" s="343"/>
      <x:c r="BS142" s="343"/>
      <x:c r="BT142" s="343"/>
      <x:c r="BU142" s="343"/>
      <x:c r="BV142" s="343"/>
      <x:c r="BW142" s="343"/>
      <x:c r="BX142" s="343"/>
      <x:c r="BY142" s="343"/>
      <x:c r="BZ142" s="343"/>
      <x:c r="CA142" s="343"/>
      <x:c r="CB142" s="343"/>
      <x:c r="CC142" s="343"/>
      <x:c r="CD142" s="343"/>
      <x:c r="CE142" s="343"/>
      <x:c r="CF142" s="343"/>
      <x:c r="CG142" s="343"/>
      <x:c r="CH142" s="343"/>
      <x:c r="CI142" s="343"/>
      <x:c r="CJ142" s="343"/>
      <x:c r="CK142" s="343"/>
      <x:c r="CL142" s="343"/>
      <x:c r="CM142" s="343"/>
      <x:c r="CN142" s="343"/>
      <x:c r="CO142" s="343"/>
      <x:c r="CP142" s="343"/>
      <x:c r="CQ142" s="343"/>
      <x:c r="CR142" s="343"/>
      <x:c r="CS142" s="343"/>
      <x:c r="CT142" s="343"/>
      <x:c r="CU142" s="343"/>
      <x:c r="CV142" s="343"/>
      <x:c r="CW142" s="343"/>
      <x:c r="CX142" s="343"/>
      <x:c r="CY142" s="343"/>
      <x:c r="CZ142" s="343"/>
      <x:c r="DA142" s="343"/>
      <x:c r="DB142" s="343"/>
      <x:c r="DC142" s="343"/>
      <x:c r="DD142" s="343"/>
      <x:c r="DE142" s="343"/>
      <x:c r="DF142" s="343"/>
      <x:c r="DG142" s="343"/>
      <x:c r="DH142" s="343"/>
      <x:c r="DI142" s="343"/>
      <x:c r="DJ142" s="343"/>
      <x:c r="DK142" s="343"/>
      <x:c r="DL142" s="343"/>
      <x:c r="DM142" s="343"/>
      <x:c r="DN142" s="343"/>
      <x:c r="DO142" s="343"/>
      <x:c r="DP142" s="343"/>
      <x:c r="DQ142" s="343"/>
      <x:c r="DR142" s="343"/>
      <x:c r="DS142" s="343"/>
      <x:c r="DT142" s="343"/>
      <x:c r="DU142" s="343"/>
      <x:c r="DV142" s="343"/>
      <x:c r="DW142" s="343"/>
      <x:c r="DX142" s="343"/>
      <x:c r="DY142" s="343"/>
      <x:c r="DZ142" s="343"/>
      <x:c r="EA142" s="343"/>
      <x:c r="EB142" s="343"/>
      <x:c r="EC142" s="343"/>
      <x:c r="ED142" s="343"/>
      <x:c r="EE142" s="343"/>
      <x:c r="EF142" s="343"/>
      <x:c r="EG142" s="343"/>
      <x:c r="EH142" s="343"/>
      <x:c r="EI142" s="343"/>
      <x:c r="EJ142" s="343"/>
      <x:c r="EK142" s="343"/>
      <x:c r="EL142" s="343"/>
      <x:c r="EM142" s="343"/>
      <x:c r="EN142" s="343"/>
      <x:c r="EO142" s="343"/>
      <x:c r="EP142" s="343"/>
      <x:c r="EQ142" s="343"/>
      <x:c r="ER142" s="343"/>
      <x:c r="ES142" s="343"/>
      <x:c r="ET142" s="343"/>
      <x:c r="EU142" s="343"/>
      <x:c r="EV142" s="343"/>
      <x:c r="EW142" s="343"/>
      <x:c r="EX142" s="343"/>
      <x:c r="EY142" s="343"/>
      <x:c r="EZ142" s="343"/>
      <x:c r="FA142" s="343"/>
      <x:c r="FB142" s="343"/>
      <x:c r="FC142" s="343"/>
      <x:c r="FD142" s="343"/>
      <x:c r="FE142" s="343"/>
      <x:c r="FF142" s="343"/>
      <x:c r="FG142" s="343"/>
      <x:c r="FH142" s="343"/>
      <x:c r="FI142" s="343"/>
      <x:c r="FJ142" s="343"/>
      <x:c r="FK142" s="343"/>
      <x:c r="FL142" s="343"/>
      <x:c r="FM142" s="343"/>
      <x:c r="FN142" s="343"/>
      <x:c r="FO142" s="343"/>
      <x:c r="FP142" s="343"/>
      <x:c r="FQ142" s="343"/>
      <x:c r="FR142" s="343"/>
      <x:c r="FS142" s="343"/>
      <x:c r="FT142" s="343"/>
      <x:c r="FU142" s="343"/>
      <x:c r="FV142" s="343"/>
      <x:c r="FW142" s="343"/>
      <x:c r="FX142" s="343"/>
      <x:c r="FY142" s="343"/>
      <x:c r="FZ142" s="343"/>
      <x:c r="GA142" s="343"/>
      <x:c r="GB142" s="343"/>
      <x:c r="GC142" s="343"/>
      <x:c r="GD142" s="343"/>
      <x:c r="GE142" s="343"/>
      <x:c r="GF142" s="343"/>
      <x:c r="GG142" s="343"/>
    </x:row>
    <x:row r="143" spans="1:21" s="329" customFormat="1" hidden="1" customHeight="1">
      <x:c r="A143" s="319" t="s">
        <x:v>43</x:v>
      </x:c>
      <x:c r="B143" s="295" t="s">
        <x:v>7081</x:v>
      </x:c>
      <x:c r="C143" s="296" t="s">
        <x:v>3654</x:v>
      </x:c>
      <x:c r="D143" s="443">
        <x:f>IF(SUM(I143:K143)=SUM(L143:M143),SUM(I143:K143),"오답")</x:f>
        <x:v>135050.29999999999</x:v>
      </x:c>
      <x:c r="E143" s="299" t="s">
        <x:v>3391</x:v>
      </x:c>
      <x:c r="F143" s="299" t="s">
        <x:v>4062</x:v>
      </x:c>
      <x:c r="G143" s="299" t="s">
        <x:v>3391</x:v>
      </x:c>
      <x:c r="H143" s="299" t="s">
        <x:v>7017</x:v>
      </x:c>
      <x:c r="I143" s="299"/>
      <x:c r="J143" s="335">
        <x:v>135050.29999999999</x:v>
      </x:c>
      <x:c r="K143" s="335"/>
      <x:c r="L143" s="335">
        <x:v>135050.29999999999</x:v>
      </x:c>
      <x:c r="M143" s="335"/>
      <x:c r="N143" s="335"/>
      <x:c r="O143" s="335"/>
      <x:c r="P143" s="335">
        <x:v>135050.29999999999</x:v>
      </x:c>
      <x:c r="Q143" s="335"/>
      <x:c r="R143" s="217" t="s">
        <x:v>6295</x:v>
      </x:c>
      <x:c r="S143" s="299" t="s">
        <x:v>2514</x:v>
      </x:c>
      <x:c r="T143" s="444"/>
      <x:c r="U143" s="445"/>
    </x:row>
    <x:row r="144" spans="1:21" s="329" customFormat="1" hidden="1" customHeight="1">
      <x:c r="A144" s="319" t="s">
        <x:v>43</x:v>
      </x:c>
      <x:c r="B144" s="295" t="s">
        <x:v>7478</x:v>
      </x:c>
      <x:c r="C144" s="296" t="s">
        <x:v>5891</x:v>
      </x:c>
      <x:c r="D144" s="443">
        <x:f t="shared" ref="D144:D221" si="16">IF(SUM(I144:K144)=SUM(L144:M144),SUM(I144:K144),"오답")</x:f>
        <x:v>161915</x:v>
      </x:c>
      <x:c r="E144" s="299" t="s">
        <x:v>3391</x:v>
      </x:c>
      <x:c r="F144" s="299" t="s">
        <x:v>4062</x:v>
      </x:c>
      <x:c r="G144" s="299" t="s">
        <x:v>3701</x:v>
      </x:c>
      <x:c r="H144" s="299" t="s">
        <x:v>7017</x:v>
      </x:c>
      <x:c r="I144" s="299"/>
      <x:c r="J144" s="335">
        <x:v>161915</x:v>
      </x:c>
      <x:c r="K144" s="335"/>
      <x:c r="L144" s="335">
        <x:v>161915</x:v>
      </x:c>
      <x:c r="M144" s="335"/>
      <x:c r="N144" s="335"/>
      <x:c r="O144" s="335"/>
      <x:c r="P144" s="335">
        <x:v>161915</x:v>
      </x:c>
      <x:c r="Q144" s="335"/>
      <x:c r="R144" s="217" t="s">
        <x:v>6295</x:v>
      </x:c>
      <x:c r="S144" s="299" t="s">
        <x:v>2514</x:v>
      </x:c>
      <x:c r="T144" s="444"/>
      <x:c r="U144" s="445"/>
    </x:row>
    <x:row r="145" spans="1:21" s="329" customFormat="1" hidden="1" customHeight="1">
      <x:c r="A145" s="319" t="s">
        <x:v>43</x:v>
      </x:c>
      <x:c r="B145" s="295" t="s">
        <x:v>7456</x:v>
      </x:c>
      <x:c r="C145" s="296" t="s">
        <x:v>104</x:v>
      </x:c>
      <x:c r="D145" s="443">
        <x:f t="shared" si="16"/>
        <x:v>13447.5</x:v>
      </x:c>
      <x:c r="E145" s="299" t="s">
        <x:v>3391</x:v>
      </x:c>
      <x:c r="F145" s="299" t="s">
        <x:v>4062</x:v>
      </x:c>
      <x:c r="G145" s="299" t="s">
        <x:v>160</x:v>
      </x:c>
      <x:c r="H145" s="299" t="s">
        <x:v>7017</x:v>
      </x:c>
      <x:c r="I145" s="299"/>
      <x:c r="J145" s="335">
        <x:v>13447.5</x:v>
      </x:c>
      <x:c r="K145" s="335"/>
      <x:c r="L145" s="335">
        <x:v>13447.5</x:v>
      </x:c>
      <x:c r="M145" s="335"/>
      <x:c r="N145" s="335"/>
      <x:c r="O145" s="335"/>
      <x:c r="P145" s="335">
        <x:v>13447.5</x:v>
      </x:c>
      <x:c r="Q145" s="335"/>
      <x:c r="R145" s="217" t="s">
        <x:v>6295</x:v>
      </x:c>
      <x:c r="S145" s="299" t="s">
        <x:v>2514</x:v>
      </x:c>
      <x:c r="T145" s="444"/>
      <x:c r="U145" s="445"/>
    </x:row>
    <x:row r="146" spans="1:21" s="329" customFormat="1" hidden="1" customHeight="1">
      <x:c r="A146" s="319" t="s">
        <x:v>43</x:v>
      </x:c>
      <x:c r="B146" s="295" t="s">
        <x:v>7484</x:v>
      </x:c>
      <x:c r="C146" s="296" t="s">
        <x:v>3057</x:v>
      </x:c>
      <x:c r="D146" s="443">
        <x:f t="shared" si="16"/>
        <x:v>23064.5</x:v>
      </x:c>
      <x:c r="E146" s="299" t="s">
        <x:v>3391</x:v>
      </x:c>
      <x:c r="F146" s="299" t="s">
        <x:v>7503</x:v>
      </x:c>
      <x:c r="G146" s="299" t="s">
        <x:v>164</x:v>
      </x:c>
      <x:c r="H146" s="299" t="s">
        <x:v>7017</x:v>
      </x:c>
      <x:c r="I146" s="299"/>
      <x:c r="J146" s="335">
        <x:v>23064.5</x:v>
      </x:c>
      <x:c r="K146" s="335"/>
      <x:c r="L146" s="335">
        <x:v>23064.5</x:v>
      </x:c>
      <x:c r="M146" s="335"/>
      <x:c r="N146" s="335"/>
      <x:c r="O146" s="335"/>
      <x:c r="P146" s="335">
        <x:v>23064.5</x:v>
      </x:c>
      <x:c r="Q146" s="335"/>
      <x:c r="R146" s="217" t="s">
        <x:v>6295</x:v>
      </x:c>
      <x:c r="S146" s="299" t="s">
        <x:v>2514</x:v>
      </x:c>
      <x:c r="T146" s="444"/>
      <x:c r="U146" s="445"/>
    </x:row>
    <x:row r="147" spans="1:21" s="329" customFormat="1" hidden="1" customHeight="1">
      <x:c r="A147" s="319" t="s">
        <x:v>43</x:v>
      </x:c>
      <x:c r="B147" s="295" t="s">
        <x:v>7431</x:v>
      </x:c>
      <x:c r="C147" s="296" t="s">
        <x:v>3643</x:v>
      </x:c>
      <x:c r="D147" s="443">
        <x:f t="shared" si="16"/>
        <x:v>17532.5</x:v>
      </x:c>
      <x:c r="E147" s="299" t="s">
        <x:v>3391</x:v>
      </x:c>
      <x:c r="F147" s="299" t="s">
        <x:v>4062</x:v>
      </x:c>
      <x:c r="G147" s="299" t="s">
        <x:v>97</x:v>
      </x:c>
      <x:c r="H147" s="299" t="s">
        <x:v>7017</x:v>
      </x:c>
      <x:c r="I147" s="299"/>
      <x:c r="J147" s="335">
        <x:v>17532.5</x:v>
      </x:c>
      <x:c r="K147" s="335"/>
      <x:c r="L147" s="335">
        <x:v>17532.5</x:v>
      </x:c>
      <x:c r="M147" s="335"/>
      <x:c r="N147" s="335"/>
      <x:c r="O147" s="335"/>
      <x:c r="P147" s="335">
        <x:v>17532.5</x:v>
      </x:c>
      <x:c r="Q147" s="335"/>
      <x:c r="R147" s="217" t="s">
        <x:v>6295</x:v>
      </x:c>
      <x:c r="S147" s="299" t="s">
        <x:v>2514</x:v>
      </x:c>
      <x:c r="T147" s="444"/>
      <x:c r="U147" s="445"/>
    </x:row>
    <x:row r="148" spans="1:38" s="329" customFormat="1" hidden="1" customHeight="1">
      <x:c r="A148" s="319" t="s">
        <x:v>43</x:v>
      </x:c>
      <x:c r="B148" s="312" t="s">
        <x:v>2809</x:v>
      </x:c>
      <x:c r="C148" s="296" t="s">
        <x:v>3656</x:v>
      </x:c>
      <x:c r="D148" s="443">
        <x:f t="shared" si="16"/>
        <x:v>335.19999999999999</x:v>
      </x:c>
      <x:c r="E148" s="299" t="s">
        <x:v>7517</x:v>
      </x:c>
      <x:c r="F148" s="299" t="s">
        <x:v>7480</x:v>
      </x:c>
      <x:c r="G148" s="299" t="s">
        <x:v>7517</x:v>
      </x:c>
      <x:c r="H148" s="299"/>
      <x:c r="I148" s="299"/>
      <x:c r="J148" s="335">
        <x:v>335.19999999999999</x:v>
      </x:c>
      <x:c r="K148" s="335"/>
      <x:c r="L148" s="335">
        <x:v>335.19999999999999</x:v>
      </x:c>
      <x:c r="M148" s="335"/>
      <x:c r="N148" s="335"/>
      <x:c r="O148" s="335"/>
      <x:c r="P148" s="335">
        <x:v>335.19999999999999</x:v>
      </x:c>
      <x:c r="Q148" s="335"/>
      <x:c r="R148" s="217" t="s">
        <x:v>7488</x:v>
      </x:c>
      <x:c r="S148" s="299" t="s">
        <x:v>2514</x:v>
      </x:c>
      <x:c r="T148" s="444" t="s">
        <x:v>2579</x:v>
      </x:c>
      <x:c r="U148" s="295" t="s">
        <x:v>7090</x:v>
      </x:c>
      <x:c r="V148" s="446" t="s">
        <x:v>7078</x:v>
      </x:c>
      <x:c r="W148" s="443">
        <x:f t="shared" ref="W148:W153" si="17">IF(SUM(AC148:AD148)=SUM(AG148:AI148),SUM(AC148:AD148),"오답")</x:f>
        <x:v>71000</x:v>
      </x:c>
      <x:c r="X148" s="299" t="s">
        <x:v>3642</x:v>
      </x:c>
      <x:c r="Y148" s="319"/>
      <x:c r="Z148" s="319"/>
      <x:c r="AA148" s="319"/>
      <x:c r="AB148" s="319"/>
      <x:c r="AC148" s="335"/>
      <x:c r="AD148" s="335">
        <x:v>71000</x:v>
      </x:c>
      <x:c r="AE148" s="335"/>
      <x:c r="AF148" s="335"/>
      <x:c r="AG148" s="335"/>
      <x:c r="AH148" s="335">
        <x:v>71000</x:v>
      </x:c>
      <x:c r="AI148" s="335"/>
      <x:c r="AJ148" s="335">
        <x:v>71000</x:v>
      </x:c>
      <x:c r="AK148" s="446" t="s">
        <x:v>5893</x:v>
      </x:c>
      <x:c r="AL148" s="444" t="s">
        <x:v>2579</x:v>
      </x:c>
    </x:row>
    <x:row r="149" spans="1:38" s="329" customFormat="1" hidden="1" customHeight="1">
      <x:c r="A149" s="319" t="s">
        <x:v>43</x:v>
      </x:c>
      <x:c r="B149" s="312" t="s">
        <x:v>2598</x:v>
      </x:c>
      <x:c r="C149" s="296" t="s">
        <x:v>3698</x:v>
      </x:c>
      <x:c r="D149" s="443">
        <x:f t="shared" si="16"/>
        <x:v>503.80000000000001</x:v>
      </x:c>
      <x:c r="E149" s="299" t="s">
        <x:v>7517</x:v>
      </x:c>
      <x:c r="F149" s="299" t="s">
        <x:v>7095</x:v>
      </x:c>
      <x:c r="G149" s="299" t="s">
        <x:v>7517</x:v>
      </x:c>
      <x:c r="H149" s="299"/>
      <x:c r="I149" s="299"/>
      <x:c r="J149" s="335">
        <x:v>503.80000000000001</x:v>
      </x:c>
      <x:c r="K149" s="335"/>
      <x:c r="L149" s="335">
        <x:v>503.80000000000001</x:v>
      </x:c>
      <x:c r="M149" s="335"/>
      <x:c r="N149" s="335"/>
      <x:c r="O149" s="335"/>
      <x:c r="P149" s="335">
        <x:v>503.80000000000001</x:v>
      </x:c>
      <x:c r="Q149" s="335"/>
      <x:c r="R149" s="217" t="s">
        <x:v>7488</x:v>
      </x:c>
      <x:c r="S149" s="299" t="s">
        <x:v>2514</x:v>
      </x:c>
      <x:c r="T149" s="444" t="s">
        <x:v>2579</x:v>
      </x:c>
      <x:c r="U149" s="312" t="s">
        <x:v>6275</x:v>
      </x:c>
      <x:c r="V149" s="446" t="s">
        <x:v>5166</x:v>
      </x:c>
      <x:c r="W149" s="443">
        <x:f t="shared" si="17"/>
        <x:v>117794</x:v>
      </x:c>
      <x:c r="X149" s="299" t="s">
        <x:v>3719</x:v>
      </x:c>
      <x:c r="Y149" s="299" t="s">
        <x:v>3721</x:v>
      </x:c>
      <x:c r="Z149" s="299"/>
      <x:c r="AA149" s="299"/>
      <x:c r="AB149" s="299"/>
      <x:c r="AC149" s="335"/>
      <x:c r="AD149" s="335">
        <x:v>117794</x:v>
      </x:c>
      <x:c r="AE149" s="335"/>
      <x:c r="AF149" s="335"/>
      <x:c r="AG149" s="335"/>
      <x:c r="AH149" s="335">
        <x:v>117794</x:v>
      </x:c>
      <x:c r="AI149" s="335"/>
      <x:c r="AJ149" s="335">
        <x:v>117794</x:v>
      </x:c>
      <x:c r="AK149" s="446"/>
      <x:c r="AL149" s="444" t="s">
        <x:v>2579</x:v>
      </x:c>
    </x:row>
    <x:row r="150" spans="1:38" s="329" customFormat="1" hidden="1" customHeight="1">
      <x:c r="A150" s="319" t="s">
        <x:v>43</x:v>
      </x:c>
      <x:c r="B150" s="312" t="s">
        <x:v>2596</x:v>
      </x:c>
      <x:c r="C150" s="296" t="s">
        <x:v>109</x:v>
      </x:c>
      <x:c r="D150" s="443">
        <x:f t="shared" si="16"/>
        <x:v>468.5</x:v>
      </x:c>
      <x:c r="E150" s="299" t="s">
        <x:v>7517</x:v>
      </x:c>
      <x:c r="F150" s="299" t="s">
        <x:v>7480</x:v>
      </x:c>
      <x:c r="G150" s="299" t="s">
        <x:v>7517</x:v>
      </x:c>
      <x:c r="H150" s="299"/>
      <x:c r="I150" s="299"/>
      <x:c r="J150" s="335">
        <x:v>468.5</x:v>
      </x:c>
      <x:c r="K150" s="335"/>
      <x:c r="L150" s="335">
        <x:v>468.5</x:v>
      </x:c>
      <x:c r="M150" s="335"/>
      <x:c r="N150" s="335"/>
      <x:c r="O150" s="335"/>
      <x:c r="P150" s="335">
        <x:v>468.5</x:v>
      </x:c>
      <x:c r="Q150" s="335"/>
      <x:c r="R150" s="217" t="s">
        <x:v>7488</x:v>
      </x:c>
      <x:c r="S150" s="299" t="s">
        <x:v>2514</x:v>
      </x:c>
      <x:c r="T150" s="444" t="s">
        <x:v>2579</x:v>
      </x:c>
      <x:c r="U150" s="312" t="s">
        <x:v>2806</x:v>
      </x:c>
      <x:c r="V150" s="446" t="s">
        <x:v>6293</x:v>
      </x:c>
      <x:c r="W150" s="443">
        <x:f t="shared" si="17"/>
        <x:v>23244</x:v>
      </x:c>
      <x:c r="X150" s="299" t="s">
        <x:v>6274</x:v>
      </x:c>
      <x:c r="Y150" s="319"/>
      <x:c r="Z150" s="319"/>
      <x:c r="AA150" s="319"/>
      <x:c r="AB150" s="319"/>
      <x:c r="AC150" s="335">
        <x:v>15983</x:v>
      </x:c>
      <x:c r="AD150" s="335">
        <x:v>7261</x:v>
      </x:c>
      <x:c r="AE150" s="335"/>
      <x:c r="AF150" s="335"/>
      <x:c r="AG150" s="335">
        <x:v>23244</x:v>
      </x:c>
      <x:c r="AH150" s="335"/>
      <x:c r="AI150" s="335"/>
      <x:c r="AJ150" s="335"/>
      <x:c r="AK150" s="446"/>
      <x:c r="AL150" s="444" t="s">
        <x:v>2579</x:v>
      </x:c>
    </x:row>
    <x:row r="151" spans="1:38" s="329" customFormat="1" hidden="1" customHeight="1">
      <x:c r="A151" s="319" t="s">
        <x:v>43</x:v>
      </x:c>
      <x:c r="B151" s="312" t="s">
        <x:v>2550</x:v>
      </x:c>
      <x:c r="C151" s="296" t="s">
        <x:v>3655</x:v>
      </x:c>
      <x:c r="D151" s="443">
        <x:f t="shared" si="16"/>
        <x:v>325.69999999999999</x:v>
      </x:c>
      <x:c r="E151" s="299" t="s">
        <x:v>7517</x:v>
      </x:c>
      <x:c r="F151" s="299" t="s">
        <x:v>7480</x:v>
      </x:c>
      <x:c r="G151" s="299" t="s">
        <x:v>7517</x:v>
      </x:c>
      <x:c r="H151" s="299"/>
      <x:c r="I151" s="299"/>
      <x:c r="J151" s="335">
        <x:v>325.69999999999999</x:v>
      </x:c>
      <x:c r="K151" s="335"/>
      <x:c r="L151" s="335">
        <x:v>325.69999999999999</x:v>
      </x:c>
      <x:c r="M151" s="335"/>
      <x:c r="N151" s="335"/>
      <x:c r="O151" s="335"/>
      <x:c r="P151" s="335">
        <x:v>325.69999999999999</x:v>
      </x:c>
      <x:c r="Q151" s="335"/>
      <x:c r="R151" s="217" t="s">
        <x:v>7488</x:v>
      </x:c>
      <x:c r="S151" s="299" t="s">
        <x:v>2514</x:v>
      </x:c>
      <x:c r="T151" s="444" t="s">
        <x:v>2579</x:v>
      </x:c>
      <x:c r="U151" s="312" t="s">
        <x:v>6284</x:v>
      </x:c>
      <x:c r="V151" s="446" t="s">
        <x:v>7465</x:v>
      </x:c>
      <x:c r="W151" s="443">
        <x:f t="shared" si="17"/>
        <x:v>362094</x:v>
      </x:c>
      <x:c r="X151" s="299" t="s">
        <x:v>2084</x:v>
      </x:c>
      <x:c r="Y151" s="299" t="s">
        <x:v>3640</x:v>
      </x:c>
      <x:c r="Z151" s="299"/>
      <x:c r="AA151" s="299"/>
      <x:c r="AB151" s="299"/>
      <x:c r="AC151" s="335"/>
      <x:c r="AD151" s="335">
        <x:v>362094</x:v>
      </x:c>
      <x:c r="AE151" s="335"/>
      <x:c r="AF151" s="335"/>
      <x:c r="AG151" s="335"/>
      <x:c r="AH151" s="335">
        <x:v>362094</x:v>
      </x:c>
      <x:c r="AI151" s="335"/>
      <x:c r="AJ151" s="335">
        <x:v>362094</x:v>
      </x:c>
      <x:c r="AK151" s="446"/>
      <x:c r="AL151" s="444" t="s">
        <x:v>2579</x:v>
      </x:c>
    </x:row>
    <x:row r="152" spans="1:38" s="329" customFormat="1" hidden="1" customHeight="1">
      <x:c r="A152" s="319" t="s">
        <x:v>43</x:v>
      </x:c>
      <x:c r="B152" s="312" t="s">
        <x:v>2807</x:v>
      </x:c>
      <x:c r="C152" s="296" t="s">
        <x:v>3722</x:v>
      </x:c>
      <x:c r="D152" s="443">
        <x:f t="shared" si="16"/>
        <x:v>68.700000000000003</x:v>
      </x:c>
      <x:c r="E152" s="299" t="s">
        <x:v>7517</x:v>
      </x:c>
      <x:c r="F152" s="299" t="s">
        <x:v>7480</x:v>
      </x:c>
      <x:c r="G152" s="299" t="s">
        <x:v>7517</x:v>
      </x:c>
      <x:c r="H152" s="299"/>
      <x:c r="I152" s="299"/>
      <x:c r="J152" s="335">
        <x:v>68.700000000000003</x:v>
      </x:c>
      <x:c r="K152" s="335"/>
      <x:c r="L152" s="335">
        <x:v>68.700000000000003</x:v>
      </x:c>
      <x:c r="M152" s="335"/>
      <x:c r="N152" s="335"/>
      <x:c r="O152" s="335"/>
      <x:c r="P152" s="335">
        <x:v>68.700000000000003</x:v>
      </x:c>
      <x:c r="Q152" s="335"/>
      <x:c r="R152" s="217" t="s">
        <x:v>7488</x:v>
      </x:c>
      <x:c r="S152" s="299" t="s">
        <x:v>2514</x:v>
      </x:c>
      <x:c r="T152" s="444" t="s">
        <x:v>2579</x:v>
      </x:c>
      <x:c r="U152" s="312" t="s">
        <x:v>6265</x:v>
      </x:c>
      <x:c r="V152" s="315" t="s">
        <x:v>1939</x:v>
      </x:c>
      <x:c r="W152" s="443">
        <x:f t="shared" si="17"/>
        <x:v>165934</x:v>
      </x:c>
      <x:c r="X152" s="299" t="s">
        <x:v>2084</x:v>
      </x:c>
      <x:c r="Y152" s="299" t="s">
        <x:v>3055</x:v>
      </x:c>
      <x:c r="Z152" s="299"/>
      <x:c r="AA152" s="299"/>
      <x:c r="AB152" s="299"/>
      <x:c r="AC152" s="335"/>
      <x:c r="AD152" s="335">
        <x:v>165934</x:v>
      </x:c>
      <x:c r="AE152" s="335"/>
      <x:c r="AF152" s="335"/>
      <x:c r="AG152" s="335"/>
      <x:c r="AH152" s="335">
        <x:v>165934</x:v>
      </x:c>
      <x:c r="AI152" s="335"/>
      <x:c r="AJ152" s="335">
        <x:v>165934</x:v>
      </x:c>
      <x:c r="AK152" s="446"/>
      <x:c r="AL152" s="444" t="s">
        <x:v>2579</x:v>
      </x:c>
    </x:row>
    <x:row r="153" spans="1:38" s="329" customFormat="1" hidden="1" customHeight="1">
      <x:c r="A153" s="319" t="s">
        <x:v>43</x:v>
      </x:c>
      <x:c r="B153" s="312" t="s">
        <x:v>2585</x:v>
      </x:c>
      <x:c r="C153" s="296" t="s">
        <x:v>3705</x:v>
      </x:c>
      <x:c r="D153" s="443">
        <x:f t="shared" si="16"/>
        <x:v>1583.5999999999999</x:v>
      </x:c>
      <x:c r="E153" s="299" t="s">
        <x:v>1946</x:v>
      </x:c>
      <x:c r="F153" s="299" t="s">
        <x:v>7480</x:v>
      </x:c>
      <x:c r="G153" s="299" t="s">
        <x:v>1946</x:v>
      </x:c>
      <x:c r="H153" s="299"/>
      <x:c r="I153" s="299"/>
      <x:c r="J153" s="335">
        <x:v>1583.5999999999999</x:v>
      </x:c>
      <x:c r="K153" s="335"/>
      <x:c r="L153" s="335">
        <x:v>1583.5999999999999</x:v>
      </x:c>
      <x:c r="M153" s="335"/>
      <x:c r="N153" s="335"/>
      <x:c r="O153" s="335"/>
      <x:c r="P153" s="335">
        <x:v>1583.5999999999999</x:v>
      </x:c>
      <x:c r="Q153" s="335"/>
      <x:c r="R153" s="217" t="s">
        <x:v>7488</x:v>
      </x:c>
      <x:c r="S153" s="299" t="s">
        <x:v>2514</x:v>
      </x:c>
      <x:c r="T153" s="444" t="s">
        <x:v>2579</x:v>
      </x:c>
      <x:c r="U153" s="312" t="s">
        <x:v>3712</x:v>
      </x:c>
      <x:c r="V153" s="446" t="s">
        <x:v>1909</x:v>
      </x:c>
      <x:c r="W153" s="443">
        <x:f t="shared" si="17"/>
        <x:v>436340</x:v>
      </x:c>
      <x:c r="X153" s="299" t="s">
        <x:v>2084</x:v>
      </x:c>
      <x:c r="Y153" s="299" t="s">
        <x:v>175</x:v>
      </x:c>
      <x:c r="Z153" s="299"/>
      <x:c r="AA153" s="299"/>
      <x:c r="AB153" s="299"/>
      <x:c r="AC153" s="335"/>
      <x:c r="AD153" s="335">
        <x:v>436340</x:v>
      </x:c>
      <x:c r="AE153" s="335"/>
      <x:c r="AF153" s="335"/>
      <x:c r="AG153" s="335"/>
      <x:c r="AH153" s="335">
        <x:v>436340</x:v>
      </x:c>
      <x:c r="AI153" s="335"/>
      <x:c r="AJ153" s="335">
        <x:v>436340</x:v>
      </x:c>
      <x:c r="AK153" s="446"/>
      <x:c r="AL153" s="444" t="s">
        <x:v>2579</x:v>
      </x:c>
    </x:row>
    <x:row r="154" spans="1:19" s="329" customFormat="1" hidden="1" customHeight="1">
      <x:c r="A154" s="319" t="s">
        <x:v>43</x:v>
      </x:c>
      <x:c r="B154" s="312" t="s">
        <x:v>2560</x:v>
      </x:c>
      <x:c r="C154" s="296" t="s">
        <x:v>3081</x:v>
      </x:c>
      <x:c r="D154" s="443">
        <x:f t="shared" si="16"/>
        <x:v>729</x:v>
      </x:c>
      <x:c r="E154" s="299" t="s">
        <x:v>1946</x:v>
      </x:c>
      <x:c r="F154" s="299" t="s">
        <x:v>7480</x:v>
      </x:c>
      <x:c r="G154" s="299" t="s">
        <x:v>1946</x:v>
      </x:c>
      <x:c r="H154" s="299"/>
      <x:c r="I154" s="299"/>
      <x:c r="J154" s="335">
        <x:v>729</x:v>
      </x:c>
      <x:c r="K154" s="335"/>
      <x:c r="L154" s="335">
        <x:v>729</x:v>
      </x:c>
      <x:c r="M154" s="335"/>
      <x:c r="N154" s="335"/>
      <x:c r="O154" s="335"/>
      <x:c r="P154" s="335">
        <x:v>729</x:v>
      </x:c>
      <x:c r="Q154" s="335"/>
      <x:c r="R154" s="217" t="s">
        <x:v>7488</x:v>
      </x:c>
      <x:c r="S154" s="299" t="s">
        <x:v>2514</x:v>
      </x:c>
    </x:row>
    <x:row r="155" spans="1:19" s="329" customFormat="1" hidden="1" customHeight="1">
      <x:c r="A155" s="319" t="s">
        <x:v>43</x:v>
      </x:c>
      <x:c r="B155" s="312" t="s">
        <x:v>2575</x:v>
      </x:c>
      <x:c r="C155" s="296" t="s">
        <x:v>3632</x:v>
      </x:c>
      <x:c r="D155" s="443">
        <x:f t="shared" si="16"/>
        <x:v>1237.4000000000001</x:v>
      </x:c>
      <x:c r="E155" s="299" t="s">
        <x:v>7480</x:v>
      </x:c>
      <x:c r="F155" s="299"/>
      <x:c r="G155" s="299" t="s">
        <x:v>7480</x:v>
      </x:c>
      <x:c r="H155" s="299"/>
      <x:c r="I155" s="299"/>
      <x:c r="J155" s="335">
        <x:v>1237.4000000000001</x:v>
      </x:c>
      <x:c r="K155" s="335"/>
      <x:c r="L155" s="335">
        <x:v>1237.4000000000001</x:v>
      </x:c>
      <x:c r="M155" s="335"/>
      <x:c r="N155" s="335"/>
      <x:c r="O155" s="335"/>
      <x:c r="P155" s="335">
        <x:v>1237.4000000000001</x:v>
      </x:c>
      <x:c r="Q155" s="335"/>
      <x:c r="R155" s="217" t="s">
        <x:v>7488</x:v>
      </x:c>
      <x:c r="S155" s="299" t="s">
        <x:v>2514</x:v>
      </x:c>
    </x:row>
    <x:row r="156" spans="1:19" s="329" customFormat="1" hidden="1" customHeight="1">
      <x:c r="A156" s="319" t="s">
        <x:v>43</x:v>
      </x:c>
      <x:c r="B156" s="312" t="s">
        <x:v>6266</x:v>
      </x:c>
      <x:c r="C156" s="296" t="s">
        <x:v>3076</x:v>
      </x:c>
      <x:c r="D156" s="443">
        <x:f t="shared" si="16"/>
        <x:v>662.39999999999998</x:v>
      </x:c>
      <x:c r="E156" s="299" t="s">
        <x:v>7480</x:v>
      </x:c>
      <x:c r="F156" s="299" t="s">
        <x:v>1920</x:v>
      </x:c>
      <x:c r="G156" s="299" t="s">
        <x:v>7480</x:v>
      </x:c>
      <x:c r="H156" s="299"/>
      <x:c r="I156" s="299"/>
      <x:c r="J156" s="335">
        <x:v>662.39999999999998</x:v>
      </x:c>
      <x:c r="K156" s="335"/>
      <x:c r="L156" s="335">
        <x:v>662.39999999999998</x:v>
      </x:c>
      <x:c r="M156" s="335"/>
      <x:c r="N156" s="335"/>
      <x:c r="O156" s="335"/>
      <x:c r="P156" s="335">
        <x:v>662.39999999999998</x:v>
      </x:c>
      <x:c r="Q156" s="335"/>
      <x:c r="R156" s="217" t="s">
        <x:v>7488</x:v>
      </x:c>
      <x:c r="S156" s="299" t="s">
        <x:v>2514</x:v>
      </x:c>
    </x:row>
    <x:row r="157" spans="1:19" s="329" customFormat="1" hidden="1" customHeight="1">
      <x:c r="A157" s="319" t="s">
        <x:v>43</x:v>
      </x:c>
      <x:c r="B157" s="312" t="s">
        <x:v>2580</x:v>
      </x:c>
      <x:c r="C157" s="296" t="s">
        <x:v>5868</x:v>
      </x:c>
      <x:c r="D157" s="443">
        <x:f t="shared" si="16"/>
        <x:v>22068</x:v>
      </x:c>
      <x:c r="E157" s="299" t="s">
        <x:v>1941</x:v>
      </x:c>
      <x:c r="F157" s="315"/>
      <x:c r="G157" s="299" t="s">
        <x:v>1941</x:v>
      </x:c>
      <x:c r="H157" s="315"/>
      <x:c r="I157" s="315"/>
      <x:c r="J157" s="335">
        <x:v>22068</x:v>
      </x:c>
      <x:c r="K157" s="335"/>
      <x:c r="L157" s="335">
        <x:v>22068</x:v>
      </x:c>
      <x:c r="M157" s="335"/>
      <x:c r="N157" s="335"/>
      <x:c r="O157" s="335"/>
      <x:c r="P157" s="335">
        <x:v>22068</x:v>
      </x:c>
      <x:c r="Q157" s="335"/>
      <x:c r="R157" s="217" t="s">
        <x:v>6280</x:v>
      </x:c>
      <x:c r="S157" s="299" t="s">
        <x:v>2514</x:v>
      </x:c>
    </x:row>
    <x:row r="158" spans="1:19" s="329" customFormat="1" hidden="1" customHeight="1">
      <x:c r="A158" s="319" t="s">
        <x:v>43</x:v>
      </x:c>
      <x:c r="B158" s="295" t="s">
        <x:v>1903</x:v>
      </x:c>
      <x:c r="C158" s="296" t="s">
        <x:v>3082</x:v>
      </x:c>
      <x:c r="D158" s="443">
        <x:f t="shared" si="16"/>
        <x:v>9426.2999999999993</x:v>
      </x:c>
      <x:c r="E158" s="299" t="s">
        <x:v>7309</x:v>
      </x:c>
      <x:c r="F158" s="299" t="s">
        <x:v>270</x:v>
      </x:c>
      <x:c r="G158" s="299" t="s">
        <x:v>7309</x:v>
      </x:c>
      <x:c r="H158" s="299" t="s">
        <x:v>240</x:v>
      </x:c>
      <x:c r="I158" s="299"/>
      <x:c r="J158" s="436">
        <x:v>9426.2999999999993</x:v>
      </x:c>
      <x:c r="K158" s="436"/>
      <x:c r="L158" s="436">
        <x:v>9426.2999999999993</x:v>
      </x:c>
      <x:c r="M158" s="436"/>
      <x:c r="N158" s="436"/>
      <x:c r="O158" s="436"/>
      <x:c r="P158" s="436">
        <x:v>9426.2999999999993</x:v>
      </x:c>
      <x:c r="Q158" s="436"/>
      <x:c r="R158" s="217" t="s">
        <x:v>268</x:v>
      </x:c>
      <x:c r="S158" s="299" t="s">
        <x:v>2514</x:v>
      </x:c>
    </x:row>
    <x:row r="159" spans="1:19" s="329" customFormat="1" hidden="1" customHeight="1">
      <x:c r="A159" s="319" t="s">
        <x:v>43</x:v>
      </x:c>
      <x:c r="B159" s="295" t="s">
        <x:v>1950</x:v>
      </x:c>
      <x:c r="C159" s="296" t="s">
        <x:v>3717</x:v>
      </x:c>
      <x:c r="D159" s="443">
        <x:f t="shared" si="16"/>
        <x:v>3783.8000000000002</x:v>
      </x:c>
      <x:c r="E159" s="299" t="s">
        <x:v>7309</x:v>
      </x:c>
      <x:c r="F159" s="299" t="s">
        <x:v>270</x:v>
      </x:c>
      <x:c r="G159" s="299" t="s">
        <x:v>7309</x:v>
      </x:c>
      <x:c r="H159" s="299" t="s">
        <x:v>240</x:v>
      </x:c>
      <x:c r="I159" s="299"/>
      <x:c r="J159" s="436">
        <x:v>3783.8000000000002</x:v>
      </x:c>
      <x:c r="K159" s="436"/>
      <x:c r="L159" s="436">
        <x:v>3783.8000000000002</x:v>
      </x:c>
      <x:c r="M159" s="436"/>
      <x:c r="N159" s="436"/>
      <x:c r="O159" s="436"/>
      <x:c r="P159" s="436">
        <x:v>3783.8000000000002</x:v>
      </x:c>
      <x:c r="Q159" s="436"/>
      <x:c r="R159" s="217" t="s">
        <x:v>268</x:v>
      </x:c>
      <x:c r="S159" s="299" t="s">
        <x:v>2514</x:v>
      </x:c>
    </x:row>
    <x:row r="160" spans="1:19" s="329" customFormat="1" hidden="1" customHeight="1">
      <x:c r="A160" s="319" t="s">
        <x:v>43</x:v>
      </x:c>
      <x:c r="B160" s="295" t="s">
        <x:v>1937</x:v>
      </x:c>
      <x:c r="C160" s="296" t="s">
        <x:v>3695</x:v>
      </x:c>
      <x:c r="D160" s="443">
        <x:f t="shared" si="16"/>
        <x:v>1564.5999999999999</x:v>
      </x:c>
      <x:c r="E160" s="299" t="s">
        <x:v>7309</x:v>
      </x:c>
      <x:c r="F160" s="299" t="s">
        <x:v>270</x:v>
      </x:c>
      <x:c r="G160" s="299" t="s">
        <x:v>7309</x:v>
      </x:c>
      <x:c r="H160" s="299" t="s">
        <x:v>240</x:v>
      </x:c>
      <x:c r="I160" s="299"/>
      <x:c r="J160" s="436">
        <x:v>1564.5999999999999</x:v>
      </x:c>
      <x:c r="K160" s="436"/>
      <x:c r="L160" s="436">
        <x:v>1564.5999999999999</x:v>
      </x:c>
      <x:c r="M160" s="436"/>
      <x:c r="N160" s="436"/>
      <x:c r="O160" s="436"/>
      <x:c r="P160" s="436">
        <x:v>1564.5999999999999</x:v>
      </x:c>
      <x:c r="Q160" s="436"/>
      <x:c r="R160" s="217" t="s">
        <x:v>268</x:v>
      </x:c>
      <x:c r="S160" s="299" t="s">
        <x:v>2514</x:v>
      </x:c>
    </x:row>
    <x:row r="161" spans="1:19" s="329" customFormat="1" hidden="1" customHeight="1">
      <x:c r="A161" s="319" t="s">
        <x:v>43</x:v>
      </x:c>
      <x:c r="B161" s="295" t="s">
        <x:v>1559</x:v>
      </x:c>
      <x:c r="C161" s="296" t="s">
        <x:v>3633</x:v>
      </x:c>
      <x:c r="D161" s="443">
        <x:f t="shared" si="16"/>
        <x:v>1119.7</x:v>
      </x:c>
      <x:c r="E161" s="299" t="s">
        <x:v>7309</x:v>
      </x:c>
      <x:c r="F161" s="299" t="s">
        <x:v>270</x:v>
      </x:c>
      <x:c r="G161" s="299" t="s">
        <x:v>7309</x:v>
      </x:c>
      <x:c r="H161" s="299" t="s">
        <x:v>240</x:v>
      </x:c>
      <x:c r="I161" s="299"/>
      <x:c r="J161" s="436">
        <x:v>1119.7</x:v>
      </x:c>
      <x:c r="K161" s="436"/>
      <x:c r="L161" s="436">
        <x:v>1119.7</x:v>
      </x:c>
      <x:c r="M161" s="436"/>
      <x:c r="N161" s="436"/>
      <x:c r="O161" s="436"/>
      <x:c r="P161" s="436">
        <x:v>1119.7</x:v>
      </x:c>
      <x:c r="Q161" s="436"/>
      <x:c r="R161" s="217" t="s">
        <x:v>268</x:v>
      </x:c>
      <x:c r="S161" s="299" t="s">
        <x:v>2514</x:v>
      </x:c>
    </x:row>
    <x:row r="162" spans="1:19" s="329" customFormat="1" hidden="1" customHeight="1">
      <x:c r="A162" s="319" t="s">
        <x:v>43</x:v>
      </x:c>
      <x:c r="B162" s="295" t="s">
        <x:v>1905</x:v>
      </x:c>
      <x:c r="C162" s="296" t="s">
        <x:v>3073</x:v>
      </x:c>
      <x:c r="D162" s="443">
        <x:f t="shared" si="16"/>
        <x:v>18140.900000000001</x:v>
      </x:c>
      <x:c r="E162" s="299" t="s">
        <x:v>7309</x:v>
      </x:c>
      <x:c r="F162" s="299" t="s">
        <x:v>270</x:v>
      </x:c>
      <x:c r="G162" s="299" t="s">
        <x:v>7309</x:v>
      </x:c>
      <x:c r="H162" s="299" t="s">
        <x:v>240</x:v>
      </x:c>
      <x:c r="I162" s="299"/>
      <x:c r="J162" s="344">
        <x:v>18140.900000000001</x:v>
      </x:c>
      <x:c r="K162" s="344"/>
      <x:c r="L162" s="436">
        <x:v>18140.900000000001</x:v>
      </x:c>
      <x:c r="M162" s="436"/>
      <x:c r="N162" s="344"/>
      <x:c r="O162" s="344"/>
      <x:c r="P162" s="436">
        <x:v>18140.900000000001</x:v>
      </x:c>
      <x:c r="Q162" s="344"/>
      <x:c r="R162" s="217" t="s">
        <x:v>268</x:v>
      </x:c>
      <x:c r="S162" s="299" t="s">
        <x:v>2514</x:v>
      </x:c>
    </x:row>
    <x:row r="163" spans="1:19" s="329" customFormat="1" hidden="1" customHeight="1">
      <x:c r="A163" s="319" t="s">
        <x:v>43</x:v>
      </x:c>
      <x:c r="B163" s="295" t="s">
        <x:v>1914</x:v>
      </x:c>
      <x:c r="C163" s="296" t="s">
        <x:v>95</x:v>
      </x:c>
      <x:c r="D163" s="443">
        <x:f t="shared" si="16"/>
        <x:v>24356.799999999999</x:v>
      </x:c>
      <x:c r="E163" s="299" t="s">
        <x:v>7309</x:v>
      </x:c>
      <x:c r="F163" s="299" t="s">
        <x:v>270</x:v>
      </x:c>
      <x:c r="G163" s="299" t="s">
        <x:v>7309</x:v>
      </x:c>
      <x:c r="H163" s="299" t="s">
        <x:v>240</x:v>
      </x:c>
      <x:c r="I163" s="299"/>
      <x:c r="J163" s="344">
        <x:v>24356.799999999999</x:v>
      </x:c>
      <x:c r="K163" s="344"/>
      <x:c r="L163" s="344">
        <x:v>24356.799999999999</x:v>
      </x:c>
      <x:c r="M163" s="344"/>
      <x:c r="N163" s="344"/>
      <x:c r="O163" s="344"/>
      <x:c r="P163" s="344">
        <x:v>24356.799999999999</x:v>
      </x:c>
      <x:c r="Q163" s="344"/>
      <x:c r="R163" s="217" t="s">
        <x:v>268</x:v>
      </x:c>
      <x:c r="S163" s="299" t="s">
        <x:v>2514</x:v>
      </x:c>
    </x:row>
    <x:row r="164" spans="1:19" s="329" customFormat="1" hidden="1" customHeight="1">
      <x:c r="A164" s="319" t="s">
        <x:v>43</x:v>
      </x:c>
      <x:c r="B164" s="295" t="s">
        <x:v>1922</x:v>
      </x:c>
      <x:c r="C164" s="296" t="s">
        <x:v>3070</x:v>
      </x:c>
      <x:c r="D164" s="443">
        <x:f t="shared" si="16"/>
        <x:v>19991.700000000001</x:v>
      </x:c>
      <x:c r="E164" s="299" t="s">
        <x:v>7309</x:v>
      </x:c>
      <x:c r="F164" s="299" t="s">
        <x:v>270</x:v>
      </x:c>
      <x:c r="G164" s="299" t="s">
        <x:v>7309</x:v>
      </x:c>
      <x:c r="H164" s="299" t="s">
        <x:v>240</x:v>
      </x:c>
      <x:c r="I164" s="299"/>
      <x:c r="J164" s="344">
        <x:v>19991.700000000001</x:v>
      </x:c>
      <x:c r="K164" s="344"/>
      <x:c r="L164" s="344">
        <x:v>19991.700000000001</x:v>
      </x:c>
      <x:c r="M164" s="344"/>
      <x:c r="N164" s="344"/>
      <x:c r="O164" s="344"/>
      <x:c r="P164" s="344">
        <x:v>19991.700000000001</x:v>
      </x:c>
      <x:c r="Q164" s="344"/>
      <x:c r="R164" s="217" t="s">
        <x:v>268</x:v>
      </x:c>
      <x:c r="S164" s="299" t="s">
        <x:v>2514</x:v>
      </x:c>
    </x:row>
    <x:row r="165" spans="1:19" s="329" customFormat="1" hidden="1" customHeight="1">
      <x:c r="A165" s="319" t="s">
        <x:v>43</x:v>
      </x:c>
      <x:c r="B165" s="295" t="s">
        <x:v>1907</x:v>
      </x:c>
      <x:c r="C165" s="296" t="s">
        <x:v>3105</x:v>
      </x:c>
      <x:c r="D165" s="443">
        <x:f t="shared" si="16"/>
        <x:v>24700.299999999999</x:v>
      </x:c>
      <x:c r="E165" s="299" t="s">
        <x:v>7309</x:v>
      </x:c>
      <x:c r="F165" s="299" t="s">
        <x:v>270</x:v>
      </x:c>
      <x:c r="G165" s="299" t="s">
        <x:v>7309</x:v>
      </x:c>
      <x:c r="H165" s="299" t="s">
        <x:v>240</x:v>
      </x:c>
      <x:c r="I165" s="299"/>
      <x:c r="J165" s="344">
        <x:v>24700.299999999999</x:v>
      </x:c>
      <x:c r="K165" s="344"/>
      <x:c r="L165" s="344">
        <x:v>24700.299999999999</x:v>
      </x:c>
      <x:c r="M165" s="344"/>
      <x:c r="N165" s="344"/>
      <x:c r="O165" s="344"/>
      <x:c r="P165" s="344">
        <x:v>24700.299999999999</x:v>
      </x:c>
      <x:c r="Q165" s="344"/>
      <x:c r="R165" s="217" t="s">
        <x:v>268</x:v>
      </x:c>
      <x:c r="S165" s="299" t="s">
        <x:v>2514</x:v>
      </x:c>
    </x:row>
    <x:row r="166" spans="1:19" s="329" customFormat="1" hidden="1" customHeight="1">
      <x:c r="A166" s="319" t="s">
        <x:v>43</x:v>
      </x:c>
      <x:c r="B166" s="295" t="s">
        <x:v>1935</x:v>
      </x:c>
      <x:c r="C166" s="296" t="s">
        <x:v>3692</x:v>
      </x:c>
      <x:c r="D166" s="443">
        <x:f t="shared" si="16"/>
        <x:v>5172.6999999999998</x:v>
      </x:c>
      <x:c r="E166" s="299" t="s">
        <x:v>7309</x:v>
      </x:c>
      <x:c r="F166" s="299" t="s">
        <x:v>270</x:v>
      </x:c>
      <x:c r="G166" s="299" t="s">
        <x:v>7309</x:v>
      </x:c>
      <x:c r="H166" s="299" t="s">
        <x:v>240</x:v>
      </x:c>
      <x:c r="I166" s="299"/>
      <x:c r="J166" s="344">
        <x:v>5172.6999999999998</x:v>
      </x:c>
      <x:c r="K166" s="344"/>
      <x:c r="L166" s="344">
        <x:v>5172.6999999999998</x:v>
      </x:c>
      <x:c r="M166" s="344"/>
      <x:c r="N166" s="344"/>
      <x:c r="O166" s="344"/>
      <x:c r="P166" s="344">
        <x:v>5172.6999999999998</x:v>
      </x:c>
      <x:c r="Q166" s="344"/>
      <x:c r="R166" s="217" t="s">
        <x:v>268</x:v>
      </x:c>
      <x:c r="S166" s="299" t="s">
        <x:v>2514</x:v>
      </x:c>
    </x:row>
    <x:row r="167" spans="1:19" s="329" customFormat="1" hidden="1" customHeight="1">
      <x:c r="A167" s="319" t="s">
        <x:v>43</x:v>
      </x:c>
      <x:c r="B167" s="295" t="s">
        <x:v>1924</x:v>
      </x:c>
      <x:c r="C167" s="296" t="s">
        <x:v>7106</x:v>
      </x:c>
      <x:c r="D167" s="443">
        <x:f t="shared" si="16"/>
        <x:v>1504.5999999999999</x:v>
      </x:c>
      <x:c r="E167" s="299" t="s">
        <x:v>7309</x:v>
      </x:c>
      <x:c r="F167" s="299" t="s">
        <x:v>270</x:v>
      </x:c>
      <x:c r="G167" s="299" t="s">
        <x:v>7309</x:v>
      </x:c>
      <x:c r="H167" s="299" t="s">
        <x:v>240</x:v>
      </x:c>
      <x:c r="I167" s="299"/>
      <x:c r="J167" s="344">
        <x:v>1504.5999999999999</x:v>
      </x:c>
      <x:c r="K167" s="344"/>
      <x:c r="L167" s="344">
        <x:v>1504.5999999999999</x:v>
      </x:c>
      <x:c r="M167" s="344"/>
      <x:c r="N167" s="344"/>
      <x:c r="O167" s="344"/>
      <x:c r="P167" s="344">
        <x:v>1504.5999999999999</x:v>
      </x:c>
      <x:c r="Q167" s="344"/>
      <x:c r="R167" s="217" t="s">
        <x:v>268</x:v>
      </x:c>
      <x:c r="S167" s="299" t="s">
        <x:v>2514</x:v>
      </x:c>
    </x:row>
    <x:row r="168" spans="1:19" s="329" customFormat="1" hidden="1" customHeight="1">
      <x:c r="A168" s="319" t="s">
        <x:v>43</x:v>
      </x:c>
      <x:c r="B168" s="295" t="s">
        <x:v>4826</x:v>
      </x:c>
      <x:c r="C168" s="296" t="s">
        <x:v>3053</x:v>
      </x:c>
      <x:c r="D168" s="443">
        <x:f t="shared" si="16"/>
        <x:v>1561</x:v>
      </x:c>
      <x:c r="E168" s="299" t="s">
        <x:v>7309</x:v>
      </x:c>
      <x:c r="F168" s="299" t="s">
        <x:v>270</x:v>
      </x:c>
      <x:c r="G168" s="299" t="s">
        <x:v>7309</x:v>
      </x:c>
      <x:c r="H168" s="299" t="s">
        <x:v>240</x:v>
      </x:c>
      <x:c r="I168" s="299"/>
      <x:c r="J168" s="344">
        <x:v>1561</x:v>
      </x:c>
      <x:c r="K168" s="344"/>
      <x:c r="L168" s="344">
        <x:v>1561</x:v>
      </x:c>
      <x:c r="M168" s="344"/>
      <x:c r="N168" s="344"/>
      <x:c r="O168" s="344"/>
      <x:c r="P168" s="344">
        <x:v>1561</x:v>
      </x:c>
      <x:c r="Q168" s="344"/>
      <x:c r="R168" s="217" t="s">
        <x:v>268</x:v>
      </x:c>
      <x:c r="S168" s="299" t="s">
        <x:v>2514</x:v>
      </x:c>
    </x:row>
    <x:row r="169" spans="1:19" s="329" customFormat="1" hidden="1" customHeight="1">
      <x:c r="A169" s="319" t="s">
        <x:v>43</x:v>
      </x:c>
      <x:c r="B169" s="295" t="s">
        <x:v>1921</x:v>
      </x:c>
      <x:c r="C169" s="296" t="s">
        <x:v>3711</x:v>
      </x:c>
      <x:c r="D169" s="443">
        <x:f t="shared" si="16"/>
        <x:v>1735.9000000000001</x:v>
      </x:c>
      <x:c r="E169" s="299" t="s">
        <x:v>7309</x:v>
      </x:c>
      <x:c r="F169" s="299" t="s">
        <x:v>270</x:v>
      </x:c>
      <x:c r="G169" s="299" t="s">
        <x:v>7309</x:v>
      </x:c>
      <x:c r="H169" s="299" t="s">
        <x:v>240</x:v>
      </x:c>
      <x:c r="I169" s="299"/>
      <x:c r="J169" s="436">
        <x:v>1735.9000000000001</x:v>
      </x:c>
      <x:c r="K169" s="436"/>
      <x:c r="L169" s="436">
        <x:v>1735.9000000000001</x:v>
      </x:c>
      <x:c r="M169" s="436"/>
      <x:c r="N169" s="344"/>
      <x:c r="O169" s="344"/>
      <x:c r="P169" s="436">
        <x:v>1735.9000000000001</x:v>
      </x:c>
      <x:c r="Q169" s="436"/>
      <x:c r="R169" s="217" t="s">
        <x:v>268</x:v>
      </x:c>
      <x:c r="S169" s="299" t="s">
        <x:v>2514</x:v>
      </x:c>
    </x:row>
    <x:row r="170" spans="1:19" s="329" customFormat="1" hidden="1" customHeight="1">
      <x:c r="A170" s="319" t="s">
        <x:v>43</x:v>
      </x:c>
      <x:c r="B170" s="295" t="s">
        <x:v>1918</x:v>
      </x:c>
      <x:c r="C170" s="296" t="s">
        <x:v>178</x:v>
      </x:c>
      <x:c r="D170" s="443">
        <x:f t="shared" si="16"/>
        <x:v>30466.799999999999</x:v>
      </x:c>
      <x:c r="E170" s="299" t="s">
        <x:v>3095</x:v>
      </x:c>
      <x:c r="F170" s="299" t="s">
        <x:v>270</x:v>
      </x:c>
      <x:c r="G170" s="299" t="s">
        <x:v>3095</x:v>
      </x:c>
      <x:c r="H170" s="299" t="s">
        <x:v>240</x:v>
      </x:c>
      <x:c r="I170" s="299"/>
      <x:c r="J170" s="344">
        <x:v>30466.799999999999</x:v>
      </x:c>
      <x:c r="K170" s="344"/>
      <x:c r="L170" s="344">
        <x:v>30466.799999999999</x:v>
      </x:c>
      <x:c r="M170" s="344"/>
      <x:c r="N170" s="344"/>
      <x:c r="O170" s="344"/>
      <x:c r="P170" s="344">
        <x:v>30466.799999999999</x:v>
      </x:c>
      <x:c r="Q170" s="344"/>
      <x:c r="R170" s="217" t="s">
        <x:v>268</x:v>
      </x:c>
      <x:c r="S170" s="299" t="s">
        <x:v>2514</x:v>
      </x:c>
    </x:row>
    <x:row r="171" spans="1:19" s="329" customFormat="1" hidden="1" customHeight="1">
      <x:c r="A171" s="319" t="s">
        <x:v>43</x:v>
      </x:c>
      <x:c r="B171" s="295" t="s">
        <x:v>1913</x:v>
      </x:c>
      <x:c r="C171" s="296" t="s">
        <x:v>169</x:v>
      </x:c>
      <x:c r="D171" s="443">
        <x:f t="shared" si="16"/>
        <x:v>3292.0999999999999</x:v>
      </x:c>
      <x:c r="E171" s="299" t="s">
        <x:v>3095</x:v>
      </x:c>
      <x:c r="F171" s="299" t="s">
        <x:v>270</x:v>
      </x:c>
      <x:c r="G171" s="299" t="s">
        <x:v>3095</x:v>
      </x:c>
      <x:c r="H171" s="299" t="s">
        <x:v>240</x:v>
      </x:c>
      <x:c r="I171" s="299"/>
      <x:c r="J171" s="344">
        <x:v>3292.0999999999999</x:v>
      </x:c>
      <x:c r="K171" s="344"/>
      <x:c r="L171" s="344">
        <x:v>3292.0999999999999</x:v>
      </x:c>
      <x:c r="M171" s="344"/>
      <x:c r="N171" s="344"/>
      <x:c r="O171" s="344"/>
      <x:c r="P171" s="344">
        <x:v>3292.0999999999999</x:v>
      </x:c>
      <x:c r="Q171" s="344"/>
      <x:c r="R171" s="217" t="s">
        <x:v>268</x:v>
      </x:c>
      <x:c r="S171" s="299" t="s">
        <x:v>2514</x:v>
      </x:c>
    </x:row>
    <x:row r="172" spans="1:19" s="329" customFormat="1" hidden="1" customHeight="1">
      <x:c r="A172" s="319" t="s">
        <x:v>43</x:v>
      </x:c>
      <x:c r="B172" s="295" t="s">
        <x:v>1923</x:v>
      </x:c>
      <x:c r="C172" s="296" t="s">
        <x:v>3063</x:v>
      </x:c>
      <x:c r="D172" s="443">
        <x:f t="shared" si="16"/>
        <x:v>5354</x:v>
      </x:c>
      <x:c r="E172" s="299" t="s">
        <x:v>3095</x:v>
      </x:c>
      <x:c r="F172" s="299" t="s">
        <x:v>270</x:v>
      </x:c>
      <x:c r="G172" s="299" t="s">
        <x:v>3095</x:v>
      </x:c>
      <x:c r="H172" s="299" t="s">
        <x:v>240</x:v>
      </x:c>
      <x:c r="I172" s="299"/>
      <x:c r="J172" s="344">
        <x:v>5354</x:v>
      </x:c>
      <x:c r="K172" s="344"/>
      <x:c r="L172" s="344">
        <x:v>5354</x:v>
      </x:c>
      <x:c r="M172" s="344"/>
      <x:c r="N172" s="344"/>
      <x:c r="O172" s="344"/>
      <x:c r="P172" s="344">
        <x:v>5354</x:v>
      </x:c>
      <x:c r="Q172" s="344"/>
      <x:c r="R172" s="217" t="s">
        <x:v>268</x:v>
      </x:c>
      <x:c r="S172" s="299" t="s">
        <x:v>2514</x:v>
      </x:c>
    </x:row>
    <x:row r="173" spans="1:19" s="329" customFormat="1" hidden="1" customHeight="1">
      <x:c r="A173" s="319" t="s">
        <x:v>43</x:v>
      </x:c>
      <x:c r="B173" s="295" t="s">
        <x:v>1933</x:v>
      </x:c>
      <x:c r="C173" s="296" t="s">
        <x:v>3111</x:v>
      </x:c>
      <x:c r="D173" s="443">
        <x:f t="shared" si="16"/>
        <x:v>5294</x:v>
      </x:c>
      <x:c r="E173" s="299" t="s">
        <x:v>3095</x:v>
      </x:c>
      <x:c r="F173" s="299" t="s">
        <x:v>270</x:v>
      </x:c>
      <x:c r="G173" s="299" t="s">
        <x:v>3095</x:v>
      </x:c>
      <x:c r="H173" s="299" t="s">
        <x:v>240</x:v>
      </x:c>
      <x:c r="I173" s="299"/>
      <x:c r="J173" s="344">
        <x:v>5294</x:v>
      </x:c>
      <x:c r="K173" s="344"/>
      <x:c r="L173" s="344">
        <x:v>5294</x:v>
      </x:c>
      <x:c r="M173" s="344"/>
      <x:c r="N173" s="344"/>
      <x:c r="O173" s="344"/>
      <x:c r="P173" s="344">
        <x:v>5294</x:v>
      </x:c>
      <x:c r="Q173" s="344"/>
      <x:c r="R173" s="217" t="s">
        <x:v>268</x:v>
      </x:c>
      <x:c r="S173" s="299" t="s">
        <x:v>2514</x:v>
      </x:c>
    </x:row>
    <x:row r="174" spans="1:19" s="329" customFormat="1" hidden="1" customHeight="1">
      <x:c r="A174" s="319" t="s">
        <x:v>43</x:v>
      </x:c>
      <x:c r="B174" s="295" t="s">
        <x:v>1908</x:v>
      </x:c>
      <x:c r="C174" s="296" t="s">
        <x:v>3108</x:v>
      </x:c>
      <x:c r="D174" s="443">
        <x:f t="shared" si="16"/>
        <x:v>7512.1000000000004</x:v>
      </x:c>
      <x:c r="E174" s="299" t="s">
        <x:v>3095</x:v>
      </x:c>
      <x:c r="F174" s="299" t="s">
        <x:v>270</x:v>
      </x:c>
      <x:c r="G174" s="299" t="s">
        <x:v>3095</x:v>
      </x:c>
      <x:c r="H174" s="299" t="s">
        <x:v>240</x:v>
      </x:c>
      <x:c r="I174" s="299"/>
      <x:c r="J174" s="344">
        <x:v>7512.1000000000004</x:v>
      </x:c>
      <x:c r="K174" s="344"/>
      <x:c r="L174" s="344">
        <x:v>7512.1000000000004</x:v>
      </x:c>
      <x:c r="M174" s="344"/>
      <x:c r="N174" s="344"/>
      <x:c r="O174" s="344"/>
      <x:c r="P174" s="344">
        <x:v>7512.1000000000004</x:v>
      </x:c>
      <x:c r="Q174" s="344"/>
      <x:c r="R174" s="217" t="s">
        <x:v>268</x:v>
      </x:c>
      <x:c r="S174" s="299" t="s">
        <x:v>2514</x:v>
      </x:c>
    </x:row>
    <x:row r="175" spans="1:19" s="329" customFormat="1" hidden="1" customHeight="1">
      <x:c r="A175" s="319" t="s">
        <x:v>43</x:v>
      </x:c>
      <x:c r="B175" s="295" t="s">
        <x:v>1951</x:v>
      </x:c>
      <x:c r="C175" s="296" t="s">
        <x:v>3725</x:v>
      </x:c>
      <x:c r="D175" s="443">
        <x:f t="shared" si="16"/>
        <x:v>25582.799999999999</x:v>
      </x:c>
      <x:c r="E175" s="299" t="s">
        <x:v>3095</x:v>
      </x:c>
      <x:c r="F175" s="299" t="s">
        <x:v>270</x:v>
      </x:c>
      <x:c r="G175" s="299" t="s">
        <x:v>3095</x:v>
      </x:c>
      <x:c r="H175" s="299" t="s">
        <x:v>240</x:v>
      </x:c>
      <x:c r="I175" s="299"/>
      <x:c r="J175" s="344">
        <x:v>25582.799999999999</x:v>
      </x:c>
      <x:c r="K175" s="344"/>
      <x:c r="L175" s="344">
        <x:v>25582.799999999999</x:v>
      </x:c>
      <x:c r="M175" s="344"/>
      <x:c r="N175" s="344"/>
      <x:c r="O175" s="344"/>
      <x:c r="P175" s="344">
        <x:v>25582.799999999999</x:v>
      </x:c>
      <x:c r="Q175" s="344"/>
      <x:c r="R175" s="217" t="s">
        <x:v>268</x:v>
      </x:c>
      <x:c r="S175" s="299" t="s">
        <x:v>2514</x:v>
      </x:c>
    </x:row>
    <x:row r="176" spans="1:19" s="329" customFormat="1" hidden="1" customHeight="1">
      <x:c r="A176" s="319" t="s">
        <x:v>43</x:v>
      </x:c>
      <x:c r="B176" s="295" t="s">
        <x:v>1942</x:v>
      </x:c>
      <x:c r="C176" s="296" t="s">
        <x:v>1947</x:v>
      </x:c>
      <x:c r="D176" s="443">
        <x:f t="shared" si="16"/>
        <x:v>4518.8999999999996</x:v>
      </x:c>
      <x:c r="E176" s="299" t="s">
        <x:v>3095</x:v>
      </x:c>
      <x:c r="F176" s="299" t="s">
        <x:v>270</x:v>
      </x:c>
      <x:c r="G176" s="299" t="s">
        <x:v>3095</x:v>
      </x:c>
      <x:c r="H176" s="299" t="s">
        <x:v>240</x:v>
      </x:c>
      <x:c r="I176" s="299"/>
      <x:c r="J176" s="344">
        <x:v>4518.8999999999996</x:v>
      </x:c>
      <x:c r="K176" s="344"/>
      <x:c r="L176" s="344">
        <x:v>4518.8999999999996</x:v>
      </x:c>
      <x:c r="M176" s="344"/>
      <x:c r="N176" s="344"/>
      <x:c r="O176" s="344"/>
      <x:c r="P176" s="344">
        <x:v>4518.8999999999996</x:v>
      </x:c>
      <x:c r="Q176" s="344"/>
      <x:c r="R176" s="217" t="s">
        <x:v>268</x:v>
      </x:c>
      <x:c r="S176" s="299" t="s">
        <x:v>2514</x:v>
      </x:c>
    </x:row>
    <x:row r="177" spans="1:19" s="329" customFormat="1" hidden="1" customHeight="1">
      <x:c r="A177" s="319" t="s">
        <x:v>43</x:v>
      </x:c>
      <x:c r="B177" s="295" t="s">
        <x:v>1902</x:v>
      </x:c>
      <x:c r="C177" s="296" t="s">
        <x:v>3724</x:v>
      </x:c>
      <x:c r="D177" s="443">
        <x:f t="shared" si="16"/>
        <x:v>6713.5</x:v>
      </x:c>
      <x:c r="E177" s="299" t="s">
        <x:v>3095</x:v>
      </x:c>
      <x:c r="F177" s="299" t="s">
        <x:v>270</x:v>
      </x:c>
      <x:c r="G177" s="299" t="s">
        <x:v>3095</x:v>
      </x:c>
      <x:c r="H177" s="299" t="s">
        <x:v>240</x:v>
      </x:c>
      <x:c r="I177" s="299"/>
      <x:c r="J177" s="344">
        <x:v>6713.5</x:v>
      </x:c>
      <x:c r="K177" s="344"/>
      <x:c r="L177" s="344">
        <x:v>6713.5</x:v>
      </x:c>
      <x:c r="M177" s="344"/>
      <x:c r="N177" s="344"/>
      <x:c r="O177" s="344"/>
      <x:c r="P177" s="344">
        <x:v>6713.5</x:v>
      </x:c>
      <x:c r="Q177" s="344"/>
      <x:c r="R177" s="217" t="s">
        <x:v>268</x:v>
      </x:c>
      <x:c r="S177" s="299" t="s">
        <x:v>2514</x:v>
      </x:c>
    </x:row>
    <x:row r="178" spans="1:19" s="329" customFormat="1" hidden="1" customHeight="1">
      <x:c r="A178" s="319" t="s">
        <x:v>43</x:v>
      </x:c>
      <x:c r="B178" s="295" t="s">
        <x:v>1953</x:v>
      </x:c>
      <x:c r="C178" s="296" t="s">
        <x:v>3059</x:v>
      </x:c>
      <x:c r="D178" s="443">
        <x:f t="shared" si="16"/>
        <x:v>4670.8000000000002</x:v>
      </x:c>
      <x:c r="E178" s="299" t="s">
        <x:v>3095</x:v>
      </x:c>
      <x:c r="F178" s="299" t="s">
        <x:v>270</x:v>
      </x:c>
      <x:c r="G178" s="299" t="s">
        <x:v>3095</x:v>
      </x:c>
      <x:c r="H178" s="299" t="s">
        <x:v>240</x:v>
      </x:c>
      <x:c r="I178" s="299"/>
      <x:c r="J178" s="344">
        <x:v>4670.8000000000002</x:v>
      </x:c>
      <x:c r="K178" s="344"/>
      <x:c r="L178" s="344">
        <x:v>4670.8000000000002</x:v>
      </x:c>
      <x:c r="M178" s="344"/>
      <x:c r="N178" s="344"/>
      <x:c r="O178" s="344"/>
      <x:c r="P178" s="344">
        <x:v>4670.8000000000002</x:v>
      </x:c>
      <x:c r="Q178" s="344"/>
      <x:c r="R178" s="217" t="s">
        <x:v>268</x:v>
      </x:c>
      <x:c r="S178" s="299" t="s">
        <x:v>2514</x:v>
      </x:c>
    </x:row>
    <x:row r="179" spans="1:19" s="329" customFormat="1" hidden="1" customHeight="1">
      <x:c r="A179" s="319" t="s">
        <x:v>43</x:v>
      </x:c>
      <x:c r="B179" s="295" t="s">
        <x:v>1931</x:v>
      </x:c>
      <x:c r="C179" s="296" t="s">
        <x:v>3646</x:v>
      </x:c>
      <x:c r="D179" s="443">
        <x:f t="shared" si="16"/>
        <x:v>4428.1999999999998</x:v>
      </x:c>
      <x:c r="E179" s="299" t="s">
        <x:v>3095</x:v>
      </x:c>
      <x:c r="F179" s="299" t="s">
        <x:v>270</x:v>
      </x:c>
      <x:c r="G179" s="299" t="s">
        <x:v>3095</x:v>
      </x:c>
      <x:c r="H179" s="299" t="s">
        <x:v>240</x:v>
      </x:c>
      <x:c r="I179" s="299"/>
      <x:c r="J179" s="344">
        <x:v>4428.1999999999998</x:v>
      </x:c>
      <x:c r="K179" s="344"/>
      <x:c r="L179" s="344">
        <x:v>4428.1999999999998</x:v>
      </x:c>
      <x:c r="M179" s="344"/>
      <x:c r="N179" s="344"/>
      <x:c r="O179" s="344"/>
      <x:c r="P179" s="344">
        <x:v>4428.1999999999998</x:v>
      </x:c>
      <x:c r="Q179" s="344"/>
      <x:c r="R179" s="217" t="s">
        <x:v>268</x:v>
      </x:c>
      <x:c r="S179" s="299" t="s">
        <x:v>2514</x:v>
      </x:c>
    </x:row>
    <x:row r="180" spans="1:19" s="329" customFormat="1" hidden="1" customHeight="1">
      <x:c r="A180" s="319" t="s">
        <x:v>43</x:v>
      </x:c>
      <x:c r="B180" s="295" t="s">
        <x:v>1917</x:v>
      </x:c>
      <x:c r="C180" s="296" t="s">
        <x:v>3704</x:v>
      </x:c>
      <x:c r="D180" s="443">
        <x:f t="shared" si="16"/>
        <x:v>6672.6999999999998</x:v>
      </x:c>
      <x:c r="E180" s="299" t="s">
        <x:v>3095</x:v>
      </x:c>
      <x:c r="F180" s="299" t="s">
        <x:v>270</x:v>
      </x:c>
      <x:c r="G180" s="299" t="s">
        <x:v>3095</x:v>
      </x:c>
      <x:c r="H180" s="299" t="s">
        <x:v>240</x:v>
      </x:c>
      <x:c r="I180" s="299"/>
      <x:c r="J180" s="344">
        <x:v>6672.6999999999998</x:v>
      </x:c>
      <x:c r="K180" s="344"/>
      <x:c r="L180" s="344">
        <x:v>6672.6999999999998</x:v>
      </x:c>
      <x:c r="M180" s="344"/>
      <x:c r="N180" s="344"/>
      <x:c r="O180" s="344"/>
      <x:c r="P180" s="344">
        <x:v>6672.6999999999998</x:v>
      </x:c>
      <x:c r="Q180" s="344"/>
      <x:c r="R180" s="217" t="s">
        <x:v>268</x:v>
      </x:c>
      <x:c r="S180" s="299" t="s">
        <x:v>2514</x:v>
      </x:c>
    </x:row>
    <x:row r="181" spans="1:19" s="329" customFormat="1" hidden="1" customHeight="1">
      <x:c r="A181" s="319" t="s">
        <x:v>43</x:v>
      </x:c>
      <x:c r="B181" s="295" t="s">
        <x:v>4015</x:v>
      </x:c>
      <x:c r="C181" s="296" t="s">
        <x:v>4036</x:v>
      </x:c>
      <x:c r="D181" s="443">
        <x:f t="shared" si="16"/>
        <x:v>3515.5999999999999</x:v>
      </x:c>
      <x:c r="E181" s="299" t="s">
        <x:v>5157</x:v>
      </x:c>
      <x:c r="F181" s="298" t="s">
        <x:v>1952</x:v>
      </x:c>
      <x:c r="G181" s="299" t="s">
        <x:v>5157</x:v>
      </x:c>
      <x:c r="H181" s="298" t="s">
        <x:v>264</x:v>
      </x:c>
      <x:c r="I181" s="298"/>
      <x:c r="J181" s="344">
        <x:v>3515.5999999999999</x:v>
      </x:c>
      <x:c r="K181" s="270"/>
      <x:c r="L181" s="344">
        <x:v>3515.5999999999999</x:v>
      </x:c>
      <x:c r="M181" s="344"/>
      <x:c r="N181" s="270"/>
      <x:c r="O181" s="270"/>
      <x:c r="P181" s="344">
        <x:v>3515.5999999999999</x:v>
      </x:c>
      <x:c r="Q181" s="270"/>
      <x:c r="R181" s="217" t="s">
        <x:v>4392</x:v>
      </x:c>
      <x:c r="S181" s="299" t="s">
        <x:v>2514</x:v>
      </x:c>
    </x:row>
    <x:row r="182" spans="1:19" s="329" customFormat="1" hidden="1" customHeight="1">
      <x:c r="A182" s="319" t="s">
        <x:v>43</x:v>
      </x:c>
      <x:c r="B182" s="295" t="s">
        <x:v>1932</x:v>
      </x:c>
      <x:c r="C182" s="296" t="s">
        <x:v>4051</x:v>
      </x:c>
      <x:c r="D182" s="443">
        <x:f t="shared" si="16"/>
        <x:v>1400.0999999999999</x:v>
      </x:c>
      <x:c r="E182" s="299" t="s">
        <x:v>5157</x:v>
      </x:c>
      <x:c r="F182" s="298" t="s">
        <x:v>1952</x:v>
      </x:c>
      <x:c r="G182" s="299" t="s">
        <x:v>5157</x:v>
      </x:c>
      <x:c r="H182" s="298" t="s">
        <x:v>264</x:v>
      </x:c>
      <x:c r="I182" s="298"/>
      <x:c r="J182" s="344">
        <x:v>1400.0999999999999</x:v>
      </x:c>
      <x:c r="K182" s="344"/>
      <x:c r="L182" s="344">
        <x:v>1400.0999999999999</x:v>
      </x:c>
      <x:c r="M182" s="344"/>
      <x:c r="N182" s="344"/>
      <x:c r="O182" s="344"/>
      <x:c r="P182" s="344">
        <x:v>1400.0999999999999</x:v>
      </x:c>
      <x:c r="Q182" s="344"/>
      <x:c r="R182" s="217" t="s">
        <x:v>4392</x:v>
      </x:c>
      <x:c r="S182" s="299" t="s">
        <x:v>2514</x:v>
      </x:c>
    </x:row>
    <x:row r="183" spans="1:19" s="329" customFormat="1" hidden="1" customHeight="1">
      <x:c r="A183" s="319" t="s">
        <x:v>43</x:v>
      </x:c>
      <x:c r="B183" s="295" t="s">
        <x:v>4006</x:v>
      </x:c>
      <x:c r="C183" s="296" t="s">
        <x:v>1936</x:v>
      </x:c>
      <x:c r="D183" s="443">
        <x:f t="shared" si="16"/>
        <x:v>1618.9000000000001</x:v>
      </x:c>
      <x:c r="E183" s="299" t="s">
        <x:v>5157</x:v>
      </x:c>
      <x:c r="F183" s="298" t="s">
        <x:v>1952</x:v>
      </x:c>
      <x:c r="G183" s="299" t="s">
        <x:v>5157</x:v>
      </x:c>
      <x:c r="H183" s="298" t="s">
        <x:v>264</x:v>
      </x:c>
      <x:c r="I183" s="298"/>
      <x:c r="J183" s="344">
        <x:v>1618.9000000000001</x:v>
      </x:c>
      <x:c r="K183" s="344"/>
      <x:c r="L183" s="344">
        <x:v>1618.9000000000001</x:v>
      </x:c>
      <x:c r="M183" s="344"/>
      <x:c r="N183" s="344"/>
      <x:c r="O183" s="344"/>
      <x:c r="P183" s="344">
        <x:v>1618.9000000000001</x:v>
      </x:c>
      <x:c r="Q183" s="344"/>
      <x:c r="R183" s="217" t="s">
        <x:v>4392</x:v>
      </x:c>
      <x:c r="S183" s="299" t="s">
        <x:v>2514</x:v>
      </x:c>
    </x:row>
    <x:row r="184" spans="1:19" s="329" customFormat="1" hidden="1" customHeight="1">
      <x:c r="A184" s="319" t="s">
        <x:v>43</x:v>
      </x:c>
      <x:c r="B184" s="295" t="s">
        <x:v>4650</x:v>
      </x:c>
      <x:c r="C184" s="296" t="s">
        <x:v>4030</x:v>
      </x:c>
      <x:c r="D184" s="443">
        <x:f t="shared" si="16"/>
        <x:v>573.39999999999998</x:v>
      </x:c>
      <x:c r="E184" s="299" t="s">
        <x:v>5157</x:v>
      </x:c>
      <x:c r="F184" s="298" t="s">
        <x:v>1952</x:v>
      </x:c>
      <x:c r="G184" s="299" t="s">
        <x:v>5157</x:v>
      </x:c>
      <x:c r="H184" s="298" t="s">
        <x:v>264</x:v>
      </x:c>
      <x:c r="I184" s="298"/>
      <x:c r="J184" s="344">
        <x:v>573.39999999999998</x:v>
      </x:c>
      <x:c r="K184" s="270"/>
      <x:c r="L184" s="344">
        <x:v>573.39999999999998</x:v>
      </x:c>
      <x:c r="M184" s="344"/>
      <x:c r="N184" s="270"/>
      <x:c r="O184" s="270"/>
      <x:c r="P184" s="344">
        <x:v>573.39999999999998</x:v>
      </x:c>
      <x:c r="Q184" s="270"/>
      <x:c r="R184" s="217" t="s">
        <x:v>4392</x:v>
      </x:c>
      <x:c r="S184" s="299" t="s">
        <x:v>2514</x:v>
      </x:c>
    </x:row>
    <x:row r="185" spans="1:19" s="329" customFormat="1" hidden="1" customHeight="1">
      <x:c r="A185" s="319" t="s">
        <x:v>43</x:v>
      </x:c>
      <x:c r="B185" s="295" t="s">
        <x:v>4039</x:v>
      </x:c>
      <x:c r="C185" s="296" t="s">
        <x:v>4025</x:v>
      </x:c>
      <x:c r="D185" s="443">
        <x:f t="shared" si="16"/>
        <x:v>1464.9000000000001</x:v>
      </x:c>
      <x:c r="E185" s="299" t="s">
        <x:v>5157</x:v>
      </x:c>
      <x:c r="F185" s="298" t="s">
        <x:v>1952</x:v>
      </x:c>
      <x:c r="G185" s="299" t="s">
        <x:v>5157</x:v>
      </x:c>
      <x:c r="H185" s="298" t="s">
        <x:v>264</x:v>
      </x:c>
      <x:c r="I185" s="298"/>
      <x:c r="J185" s="344">
        <x:v>1464.9000000000001</x:v>
      </x:c>
      <x:c r="K185" s="270"/>
      <x:c r="L185" s="344">
        <x:v>1464.9000000000001</x:v>
      </x:c>
      <x:c r="M185" s="344"/>
      <x:c r="N185" s="270"/>
      <x:c r="O185" s="270"/>
      <x:c r="P185" s="344">
        <x:v>1464.9000000000001</x:v>
      </x:c>
      <x:c r="Q185" s="270"/>
      <x:c r="R185" s="217" t="s">
        <x:v>4392</x:v>
      </x:c>
      <x:c r="S185" s="299" t="s">
        <x:v>2514</x:v>
      </x:c>
    </x:row>
    <x:row r="186" spans="1:19" s="329" customFormat="1" hidden="1" customHeight="1">
      <x:c r="A186" s="319" t="s">
        <x:v>43</x:v>
      </x:c>
      <x:c r="B186" s="295" t="s">
        <x:v>3989</x:v>
      </x:c>
      <x:c r="C186" s="296" t="s">
        <x:v>3102</x:v>
      </x:c>
      <x:c r="D186" s="443">
        <x:f t="shared" si="16"/>
        <x:v>3678.5999999999999</x:v>
      </x:c>
      <x:c r="E186" s="299" t="s">
        <x:v>5157</x:v>
      </x:c>
      <x:c r="F186" s="298" t="s">
        <x:v>1952</x:v>
      </x:c>
      <x:c r="G186" s="299" t="s">
        <x:v>5157</x:v>
      </x:c>
      <x:c r="H186" s="298" t="s">
        <x:v>264</x:v>
      </x:c>
      <x:c r="I186" s="298"/>
      <x:c r="J186" s="344">
        <x:v>3678.5999999999999</x:v>
      </x:c>
      <x:c r="K186" s="344"/>
      <x:c r="L186" s="344">
        <x:v>3678.5999999999999</x:v>
      </x:c>
      <x:c r="M186" s="344"/>
      <x:c r="N186" s="344"/>
      <x:c r="O186" s="344"/>
      <x:c r="P186" s="344">
        <x:v>3678.5999999999999</x:v>
      </x:c>
      <x:c r="Q186" s="344"/>
      <x:c r="R186" s="217" t="s">
        <x:v>4392</x:v>
      </x:c>
      <x:c r="S186" s="299" t="s">
        <x:v>2514</x:v>
      </x:c>
    </x:row>
    <x:row r="187" spans="1:19" s="329" customFormat="1" hidden="1" customHeight="1">
      <x:c r="A187" s="319" t="s">
        <x:v>43</x:v>
      </x:c>
      <x:c r="B187" s="295" t="s">
        <x:v>1944</x:v>
      </x:c>
      <x:c r="C187" s="296" t="s">
        <x:v>3065</x:v>
      </x:c>
      <x:c r="D187" s="443">
        <x:f t="shared" si="16"/>
        <x:v>2660.3000000000002</x:v>
      </x:c>
      <x:c r="E187" s="299" t="s">
        <x:v>5157</x:v>
      </x:c>
      <x:c r="F187" s="298" t="s">
        <x:v>1952</x:v>
      </x:c>
      <x:c r="G187" s="299" t="s">
        <x:v>5157</x:v>
      </x:c>
      <x:c r="H187" s="298" t="s">
        <x:v>264</x:v>
      </x:c>
      <x:c r="I187" s="298"/>
      <x:c r="J187" s="344">
        <x:v>2660.3000000000002</x:v>
      </x:c>
      <x:c r="K187" s="344"/>
      <x:c r="L187" s="344">
        <x:v>2660.3000000000002</x:v>
      </x:c>
      <x:c r="M187" s="344"/>
      <x:c r="N187" s="344"/>
      <x:c r="O187" s="344"/>
      <x:c r="P187" s="344">
        <x:v>2660.3000000000002</x:v>
      </x:c>
      <x:c r="Q187" s="344"/>
      <x:c r="R187" s="217" t="s">
        <x:v>4392</x:v>
      </x:c>
      <x:c r="S187" s="299" t="s">
        <x:v>2514</x:v>
      </x:c>
    </x:row>
    <x:row r="188" spans="1:19" s="329" customFormat="1" hidden="1" customHeight="1">
      <x:c r="A188" s="319" t="s">
        <x:v>43</x:v>
      </x:c>
      <x:c r="B188" s="295" t="s">
        <x:v>4016</x:v>
      </x:c>
      <x:c r="C188" s="296" t="s">
        <x:v>1934</x:v>
      </x:c>
      <x:c r="D188" s="443">
        <x:f t="shared" si="16"/>
        <x:v>4258.1000000000004</x:v>
      </x:c>
      <x:c r="E188" s="299" t="s">
        <x:v>5157</x:v>
      </x:c>
      <x:c r="F188" s="298" t="s">
        <x:v>1952</x:v>
      </x:c>
      <x:c r="G188" s="299" t="s">
        <x:v>5157</x:v>
      </x:c>
      <x:c r="H188" s="298" t="s">
        <x:v>264</x:v>
      </x:c>
      <x:c r="I188" s="298"/>
      <x:c r="J188" s="344">
        <x:v>4258.1000000000004</x:v>
      </x:c>
      <x:c r="K188" s="344"/>
      <x:c r="L188" s="344">
        <x:v>4258.1000000000004</x:v>
      </x:c>
      <x:c r="M188" s="344"/>
      <x:c r="N188" s="344"/>
      <x:c r="O188" s="344"/>
      <x:c r="P188" s="344">
        <x:v>4258.1000000000004</x:v>
      </x:c>
      <x:c r="Q188" s="344"/>
      <x:c r="R188" s="217" t="s">
        <x:v>4392</x:v>
      </x:c>
      <x:c r="S188" s="299" t="s">
        <x:v>2514</x:v>
      </x:c>
    </x:row>
    <x:row r="189" spans="1:19" s="329" customFormat="1" hidden="1" customHeight="1">
      <x:c r="A189" s="319" t="s">
        <x:v>43</x:v>
      </x:c>
      <x:c r="B189" s="295" t="s">
        <x:v>1938</x:v>
      </x:c>
      <x:c r="C189" s="296" t="s">
        <x:v>1943</x:v>
      </x:c>
      <x:c r="D189" s="443">
        <x:f t="shared" si="16"/>
        <x:v>5214.5</x:v>
      </x:c>
      <x:c r="E189" s="299" t="s">
        <x:v>5157</x:v>
      </x:c>
      <x:c r="F189" s="298" t="s">
        <x:v>1952</x:v>
      </x:c>
      <x:c r="G189" s="299" t="s">
        <x:v>5157</x:v>
      </x:c>
      <x:c r="H189" s="298" t="s">
        <x:v>264</x:v>
      </x:c>
      <x:c r="I189" s="298"/>
      <x:c r="J189" s="344">
        <x:v>5214.5</x:v>
      </x:c>
      <x:c r="K189" s="344"/>
      <x:c r="L189" s="344">
        <x:v>5214.5</x:v>
      </x:c>
      <x:c r="M189" s="344"/>
      <x:c r="N189" s="344"/>
      <x:c r="O189" s="344"/>
      <x:c r="P189" s="344">
        <x:v>5214.5</x:v>
      </x:c>
      <x:c r="Q189" s="344"/>
      <x:c r="R189" s="217" t="s">
        <x:v>4392</x:v>
      </x:c>
      <x:c r="S189" s="299" t="s">
        <x:v>2514</x:v>
      </x:c>
    </x:row>
    <x:row r="190" spans="1:19" s="329" customFormat="1" hidden="1" customHeight="1">
      <x:c r="A190" s="319" t="s">
        <x:v>43</x:v>
      </x:c>
      <x:c r="B190" s="295" t="s">
        <x:v>1945</x:v>
      </x:c>
      <x:c r="C190" s="296" t="s">
        <x:v>3715</x:v>
      </x:c>
      <x:c r="D190" s="443">
        <x:f t="shared" si="16"/>
        <x:v>6892.6999999999998</x:v>
      </x:c>
      <x:c r="E190" s="299" t="s">
        <x:v>5157</x:v>
      </x:c>
      <x:c r="F190" s="298" t="s">
        <x:v>1952</x:v>
      </x:c>
      <x:c r="G190" s="299" t="s">
        <x:v>5157</x:v>
      </x:c>
      <x:c r="H190" s="298" t="s">
        <x:v>264</x:v>
      </x:c>
      <x:c r="I190" s="298"/>
      <x:c r="J190" s="344">
        <x:v>6892.6999999999998</x:v>
      </x:c>
      <x:c r="K190" s="344"/>
      <x:c r="L190" s="344">
        <x:v>6892.6999999999998</x:v>
      </x:c>
      <x:c r="M190" s="344"/>
      <x:c r="N190" s="344"/>
      <x:c r="O190" s="344"/>
      <x:c r="P190" s="344">
        <x:v>6892.6999999999998</x:v>
      </x:c>
      <x:c r="Q190" s="344"/>
      <x:c r="R190" s="217" t="s">
        <x:v>4392</x:v>
      </x:c>
      <x:c r="S190" s="299" t="s">
        <x:v>2514</x:v>
      </x:c>
    </x:row>
    <x:row r="191" spans="1:19" s="329" customFormat="1" hidden="1" customHeight="1">
      <x:c r="A191" s="319" t="s">
        <x:v>43</x:v>
      </x:c>
      <x:c r="B191" s="295" t="s">
        <x:v>4029</x:v>
      </x:c>
      <x:c r="C191" s="296" t="s">
        <x:v>1561</x:v>
      </x:c>
      <x:c r="D191" s="443">
        <x:f t="shared" si="16"/>
        <x:v>129</x:v>
      </x:c>
      <x:c r="E191" s="299" t="s">
        <x:v>5157</x:v>
      </x:c>
      <x:c r="F191" s="298" t="s">
        <x:v>1952</x:v>
      </x:c>
      <x:c r="G191" s="299" t="s">
        <x:v>5157</x:v>
      </x:c>
      <x:c r="H191" s="298" t="s">
        <x:v>264</x:v>
      </x:c>
      <x:c r="I191" s="298"/>
      <x:c r="J191" s="344">
        <x:v>129</x:v>
      </x:c>
      <x:c r="K191" s="344"/>
      <x:c r="L191" s="344">
        <x:v>129</x:v>
      </x:c>
      <x:c r="M191" s="344"/>
      <x:c r="N191" s="344"/>
      <x:c r="O191" s="344"/>
      <x:c r="P191" s="344">
        <x:v>129</x:v>
      </x:c>
      <x:c r="Q191" s="344"/>
      <x:c r="R191" s="217" t="s">
        <x:v>4392</x:v>
      </x:c>
      <x:c r="S191" s="299"/>
    </x:row>
    <x:row r="192" spans="1:19" s="329" customFormat="1" hidden="1" customHeight="1">
      <x:c r="A192" s="319" t="s">
        <x:v>43</x:v>
      </x:c>
      <x:c r="B192" s="295" t="s">
        <x:v>7109</x:v>
      </x:c>
      <x:c r="C192" s="296" t="s">
        <x:v>1904</x:v>
      </x:c>
      <x:c r="D192" s="443">
        <x:f t="shared" si="16"/>
        <x:v>1545.8</x:v>
      </x:c>
      <x:c r="E192" s="299" t="s">
        <x:v>5157</x:v>
      </x:c>
      <x:c r="F192" s="298" t="s">
        <x:v>1952</x:v>
      </x:c>
      <x:c r="G192" s="299" t="s">
        <x:v>5157</x:v>
      </x:c>
      <x:c r="H192" s="298" t="s">
        <x:v>264</x:v>
      </x:c>
      <x:c r="I192" s="298"/>
      <x:c r="J192" s="344">
        <x:v>1545.8</x:v>
      </x:c>
      <x:c r="K192" s="344"/>
      <x:c r="L192" s="344">
        <x:v>1545.8</x:v>
      </x:c>
      <x:c r="M192" s="344"/>
      <x:c r="N192" s="344"/>
      <x:c r="O192" s="344"/>
      <x:c r="P192" s="344">
        <x:v>1545.8</x:v>
      </x:c>
      <x:c r="Q192" s="344"/>
      <x:c r="R192" s="217" t="s">
        <x:v>4392</x:v>
      </x:c>
      <x:c r="S192" s="299" t="s">
        <x:v>2514</x:v>
      </x:c>
    </x:row>
    <x:row r="193" spans="1:19" s="329" customFormat="1" hidden="1" customHeight="1">
      <x:c r="A193" s="319" t="s">
        <x:v>43</x:v>
      </x:c>
      <x:c r="B193" s="295" t="s">
        <x:v>1925</x:v>
      </x:c>
      <x:c r="C193" s="296" t="s">
        <x:v>4021</x:v>
      </x:c>
      <x:c r="D193" s="443">
        <x:f t="shared" si="16"/>
        <x:v>3696.5</x:v>
      </x:c>
      <x:c r="E193" s="299" t="s">
        <x:v>5157</x:v>
      </x:c>
      <x:c r="F193" s="298" t="s">
        <x:v>1952</x:v>
      </x:c>
      <x:c r="G193" s="299" t="s">
        <x:v>5157</x:v>
      </x:c>
      <x:c r="H193" s="298" t="s">
        <x:v>264</x:v>
      </x:c>
      <x:c r="I193" s="298"/>
      <x:c r="J193" s="344">
        <x:v>3696.5</x:v>
      </x:c>
      <x:c r="K193" s="344"/>
      <x:c r="L193" s="344">
        <x:v>3696.5</x:v>
      </x:c>
      <x:c r="M193" s="344"/>
      <x:c r="N193" s="344"/>
      <x:c r="O193" s="344"/>
      <x:c r="P193" s="344">
        <x:v>3696.5</x:v>
      </x:c>
      <x:c r="Q193" s="344"/>
      <x:c r="R193" s="217" t="s">
        <x:v>4392</x:v>
      </x:c>
      <x:c r="S193" s="299" t="s">
        <x:v>2514</x:v>
      </x:c>
    </x:row>
    <x:row r="194" spans="1:19" s="329" customFormat="1" hidden="1" customHeight="1">
      <x:c r="A194" s="319" t="s">
        <x:v>43</x:v>
      </x:c>
      <x:c r="B194" s="295" t="s">
        <x:v>1940</x:v>
      </x:c>
      <x:c r="C194" s="296" t="s">
        <x:v>7108</x:v>
      </x:c>
      <x:c r="D194" s="443">
        <x:f t="shared" si="16"/>
        <x:v>4109.8999999999996</x:v>
      </x:c>
      <x:c r="E194" s="299" t="s">
        <x:v>5157</x:v>
      </x:c>
      <x:c r="F194" s="298" t="s">
        <x:v>1952</x:v>
      </x:c>
      <x:c r="G194" s="299" t="s">
        <x:v>5157</x:v>
      </x:c>
      <x:c r="H194" s="298" t="s">
        <x:v>264</x:v>
      </x:c>
      <x:c r="I194" s="298"/>
      <x:c r="J194" s="344">
        <x:v>4109.8999999999996</x:v>
      </x:c>
      <x:c r="K194" s="344"/>
      <x:c r="L194" s="344">
        <x:v>4109.8999999999996</x:v>
      </x:c>
      <x:c r="M194" s="344"/>
      <x:c r="N194" s="344"/>
      <x:c r="O194" s="344"/>
      <x:c r="P194" s="344">
        <x:v>4109.8999999999996</x:v>
      </x:c>
      <x:c r="Q194" s="344"/>
      <x:c r="R194" s="217" t="s">
        <x:v>4392</x:v>
      </x:c>
      <x:c r="S194" s="299" t="s">
        <x:v>2514</x:v>
      </x:c>
    </x:row>
    <x:row r="195" spans="1:19" s="329" customFormat="1" hidden="1" customHeight="1">
      <x:c r="A195" s="319" t="s">
        <x:v>43</x:v>
      </x:c>
      <x:c r="B195" s="295" t="s">
        <x:v>4034</x:v>
      </x:c>
      <x:c r="C195" s="296" t="s">
        <x:v>1564</x:v>
      </x:c>
      <x:c r="D195" s="443">
        <x:f t="shared" si="16"/>
        <x:v>3665.1999999999998</x:v>
      </x:c>
      <x:c r="E195" s="299" t="s">
        <x:v>5157</x:v>
      </x:c>
      <x:c r="F195" s="298" t="s">
        <x:v>1952</x:v>
      </x:c>
      <x:c r="G195" s="299" t="s">
        <x:v>5157</x:v>
      </x:c>
      <x:c r="H195" s="298" t="s">
        <x:v>264</x:v>
      </x:c>
      <x:c r="I195" s="298"/>
      <x:c r="J195" s="344">
        <x:v>3665.1999999999998</x:v>
      </x:c>
      <x:c r="K195" s="344"/>
      <x:c r="L195" s="344">
        <x:v>3665.1999999999998</x:v>
      </x:c>
      <x:c r="M195" s="344"/>
      <x:c r="N195" s="344"/>
      <x:c r="O195" s="344"/>
      <x:c r="P195" s="344">
        <x:v>3665.1999999999998</x:v>
      </x:c>
      <x:c r="Q195" s="344"/>
      <x:c r="R195" s="217" t="s">
        <x:v>4392</x:v>
      </x:c>
      <x:c r="S195" s="299" t="s">
        <x:v>2514</x:v>
      </x:c>
    </x:row>
    <x:row r="196" spans="1:19" s="329" customFormat="1" hidden="1" customHeight="1">
      <x:c r="A196" s="319" t="s">
        <x:v>43</x:v>
      </x:c>
      <x:c r="B196" s="295" t="s">
        <x:v>4022</x:v>
      </x:c>
      <x:c r="C196" s="296" t="s">
        <x:v>4032</x:v>
      </x:c>
      <x:c r="D196" s="443">
        <x:f t="shared" si="16"/>
        <x:v>2108.5999999999999</x:v>
      </x:c>
      <x:c r="E196" s="299" t="s">
        <x:v>5157</x:v>
      </x:c>
      <x:c r="F196" s="298" t="s">
        <x:v>1952</x:v>
      </x:c>
      <x:c r="G196" s="299" t="s">
        <x:v>5157</x:v>
      </x:c>
      <x:c r="H196" s="298" t="s">
        <x:v>264</x:v>
      </x:c>
      <x:c r="I196" s="298"/>
      <x:c r="J196" s="344">
        <x:v>2108.5999999999999</x:v>
      </x:c>
      <x:c r="K196" s="344"/>
      <x:c r="L196" s="344">
        <x:v>2108.5999999999999</x:v>
      </x:c>
      <x:c r="M196" s="344"/>
      <x:c r="N196" s="344"/>
      <x:c r="O196" s="344"/>
      <x:c r="P196" s="344">
        <x:v>2108.5999999999999</x:v>
      </x:c>
      <x:c r="Q196" s="344"/>
      <x:c r="R196" s="217" t="s">
        <x:v>4392</x:v>
      </x:c>
      <x:c r="S196" s="299" t="s">
        <x:v>2514</x:v>
      </x:c>
    </x:row>
    <x:row r="197" spans="1:19" s="329" customFormat="1" hidden="1" customHeight="1">
      <x:c r="A197" s="319" t="s">
        <x:v>43</x:v>
      </x:c>
      <x:c r="B197" s="295" t="s">
        <x:v>4043</x:v>
      </x:c>
      <x:c r="C197" s="296" t="s">
        <x:v>1915</x:v>
      </x:c>
      <x:c r="D197" s="443">
        <x:f t="shared" si="16"/>
        <x:v>3761.1999999999998</x:v>
      </x:c>
      <x:c r="E197" s="299" t="s">
        <x:v>5157</x:v>
      </x:c>
      <x:c r="F197" s="298" t="s">
        <x:v>1952</x:v>
      </x:c>
      <x:c r="G197" s="299" t="s">
        <x:v>5157</x:v>
      </x:c>
      <x:c r="H197" s="298" t="s">
        <x:v>264</x:v>
      </x:c>
      <x:c r="I197" s="298"/>
      <x:c r="J197" s="344">
        <x:v>3761.1999999999998</x:v>
      </x:c>
      <x:c r="K197" s="344"/>
      <x:c r="L197" s="344">
        <x:v>3761.1999999999998</x:v>
      </x:c>
      <x:c r="M197" s="344"/>
      <x:c r="N197" s="344"/>
      <x:c r="O197" s="344"/>
      <x:c r="P197" s="344">
        <x:v>3761.1999999999998</x:v>
      </x:c>
      <x:c r="Q197" s="344"/>
      <x:c r="R197" s="217" t="s">
        <x:v>4392</x:v>
      </x:c>
      <x:c r="S197" s="299" t="s">
        <x:v>2514</x:v>
      </x:c>
    </x:row>
    <x:row r="198" spans="1:19" s="329" customFormat="1" hidden="1" customHeight="1">
      <x:c r="A198" s="319" t="s">
        <x:v>43</x:v>
      </x:c>
      <x:c r="B198" s="295" t="s">
        <x:v>1602</x:v>
      </x:c>
      <x:c r="C198" s="296" t="s">
        <x:v>1577</x:v>
      </x:c>
      <x:c r="D198" s="443">
        <x:f t="shared" si="16"/>
        <x:v>632.29999999999995</x:v>
      </x:c>
      <x:c r="E198" s="299" t="s">
        <x:v>5157</x:v>
      </x:c>
      <x:c r="F198" s="298" t="s">
        <x:v>1952</x:v>
      </x:c>
      <x:c r="G198" s="299" t="s">
        <x:v>5157</x:v>
      </x:c>
      <x:c r="H198" s="298" t="s">
        <x:v>264</x:v>
      </x:c>
      <x:c r="I198" s="298"/>
      <x:c r="J198" s="344">
        <x:v>632.29999999999995</x:v>
      </x:c>
      <x:c r="K198" s="344"/>
      <x:c r="L198" s="344">
        <x:v>632.29999999999995</x:v>
      </x:c>
      <x:c r="M198" s="344"/>
      <x:c r="N198" s="344"/>
      <x:c r="O198" s="344"/>
      <x:c r="P198" s="344">
        <x:v>632.29999999999995</x:v>
      </x:c>
      <x:c r="Q198" s="344"/>
      <x:c r="R198" s="217" t="s">
        <x:v>4392</x:v>
      </x:c>
      <x:c r="S198" s="299" t="s">
        <x:v>2514</x:v>
      </x:c>
    </x:row>
    <x:row r="199" spans="1:19" s="329" customFormat="1" hidden="1" customHeight="1">
      <x:c r="A199" s="319" t="s">
        <x:v>43</x:v>
      </x:c>
      <x:c r="B199" s="295" t="s">
        <x:v>3803</x:v>
      </x:c>
      <x:c r="C199" s="296" t="s">
        <x:v>3786</x:v>
      </x:c>
      <x:c r="D199" s="443">
        <x:f t="shared" si="16"/>
        <x:v>7018.3000000000002</x:v>
      </x:c>
      <x:c r="E199" s="299" t="s">
        <x:v>5157</x:v>
      </x:c>
      <x:c r="F199" s="298" t="s">
        <x:v>1952</x:v>
      </x:c>
      <x:c r="G199" s="298" t="s">
        <x:v>5157</x:v>
      </x:c>
      <x:c r="H199" s="298" t="s">
        <x:v>264</x:v>
      </x:c>
      <x:c r="I199" s="298"/>
      <x:c r="J199" s="344">
        <x:v>3865</x:v>
      </x:c>
      <x:c r="K199" s="344">
        <x:v>3153.3000000000002</x:v>
      </x:c>
      <x:c r="L199" s="344">
        <x:v>3865</x:v>
      </x:c>
      <x:c r="M199" s="344">
        <x:v>3153.3000000000002</x:v>
      </x:c>
      <x:c r="N199" s="344"/>
      <x:c r="O199" s="344"/>
      <x:c r="P199" s="344">
        <x:v>7018.3000000000002</x:v>
      </x:c>
      <x:c r="Q199" s="344"/>
      <x:c r="R199" s="217" t="s">
        <x:v>5897</x:v>
      </x:c>
      <x:c r="S199" s="299" t="s">
        <x:v>2514</x:v>
      </x:c>
    </x:row>
    <x:row r="200" spans="1:19" s="329" customFormat="1" hidden="1" customHeight="1">
      <x:c r="A200" s="319" t="s">
        <x:v>43</x:v>
      </x:c>
      <x:c r="B200" s="295" t="s">
        <x:v>4048</x:v>
      </x:c>
      <x:c r="C200" s="296" t="s">
        <x:v>3634</x:v>
      </x:c>
      <x:c r="D200" s="443">
        <x:f t="shared" si="16"/>
        <x:v>11841.6</x:v>
      </x:c>
      <x:c r="E200" s="299" t="s">
        <x:v>5157</x:v>
      </x:c>
      <x:c r="F200" s="298" t="s">
        <x:v>1952</x:v>
      </x:c>
      <x:c r="G200" s="298" t="s">
        <x:v>5157</x:v>
      </x:c>
      <x:c r="H200" s="298" t="s">
        <x:v>264</x:v>
      </x:c>
      <x:c r="I200" s="298"/>
      <x:c r="J200" s="344">
        <x:v>1668.5</x:v>
      </x:c>
      <x:c r="K200" s="344">
        <x:v>10173.1</x:v>
      </x:c>
      <x:c r="L200" s="344">
        <x:v>1668.5</x:v>
      </x:c>
      <x:c r="M200" s="344">
        <x:v>10173.1</x:v>
      </x:c>
      <x:c r="N200" s="344"/>
      <x:c r="O200" s="344"/>
      <x:c r="P200" s="344">
        <x:v>11841.6</x:v>
      </x:c>
      <x:c r="Q200" s="344"/>
      <x:c r="R200" s="217" t="s">
        <x:v>5848</x:v>
      </x:c>
      <x:c r="S200" s="299" t="s">
        <x:v>2514</x:v>
      </x:c>
    </x:row>
    <x:row r="201" spans="1:19" s="329" customFormat="1" hidden="1" customHeight="1">
      <x:c r="A201" s="319" t="s">
        <x:v>43</x:v>
      </x:c>
      <x:c r="B201" s="295" t="s">
        <x:v>4040</x:v>
      </x:c>
      <x:c r="C201" s="296" t="s">
        <x:v>3678</x:v>
      </x:c>
      <x:c r="D201" s="443">
        <x:f t="shared" si="16"/>
        <x:v>12550.700000000001</x:v>
      </x:c>
      <x:c r="E201" s="299" t="s">
        <x:v>5157</x:v>
      </x:c>
      <x:c r="F201" s="298" t="s">
        <x:v>1952</x:v>
      </x:c>
      <x:c r="G201" s="298" t="s">
        <x:v>5157</x:v>
      </x:c>
      <x:c r="H201" s="298" t="s">
        <x:v>264</x:v>
      </x:c>
      <x:c r="I201" s="298"/>
      <x:c r="J201" s="344">
        <x:v>1077.7</x:v>
      </x:c>
      <x:c r="K201" s="344">
        <x:v>11473</x:v>
      </x:c>
      <x:c r="L201" s="344">
        <x:v>1077.7</x:v>
      </x:c>
      <x:c r="M201" s="344">
        <x:v>11473</x:v>
      </x:c>
      <x:c r="N201" s="344"/>
      <x:c r="O201" s="344"/>
      <x:c r="P201" s="344">
        <x:v>12550.700000000001</x:v>
      </x:c>
      <x:c r="Q201" s="344"/>
      <x:c r="R201" s="217" t="s">
        <x:v>5876</x:v>
      </x:c>
      <x:c r="S201" s="299" t="s">
        <x:v>2514</x:v>
      </x:c>
    </x:row>
    <x:row r="202" spans="1:19" s="329" customFormat="1" hidden="1" customHeight="1">
      <x:c r="A202" s="319" t="s">
        <x:v>43</x:v>
      </x:c>
      <x:c r="B202" s="295" t="s">
        <x:v>4245</x:v>
      </x:c>
      <x:c r="C202" s="296" t="s">
        <x:v>3297</x:v>
      </x:c>
      <x:c r="D202" s="423">
        <x:f t="shared" ref="D202:D213" si="18">IF(SUM(I202:K202)=SUM(L202:M202),SUM(I202:K202),"오답")</x:f>
        <x:v>1698.7</x:v>
      </x:c>
      <x:c r="E202" s="299" t="s">
        <x:v>7482</x:v>
      </x:c>
      <x:c r="F202" s="298" t="s">
        <x:v>7077</x:v>
      </x:c>
      <x:c r="G202" s="299" t="s">
        <x:v>7482</x:v>
      </x:c>
      <x:c r="H202" s="317" t="s">
        <x:v>7074</x:v>
      </x:c>
      <x:c r="I202" s="317"/>
      <x:c r="J202" s="397">
        <x:v>1698.7</x:v>
      </x:c>
      <x:c r="K202" s="397"/>
      <x:c r="L202" s="397">
        <x:v>1698.7</x:v>
      </x:c>
      <x:c r="M202" s="397"/>
      <x:c r="N202" s="437"/>
      <x:c r="O202" s="437"/>
      <x:c r="P202" s="397">
        <x:v>1698.7</x:v>
      </x:c>
      <x:c r="Q202" s="397"/>
      <x:c r="R202" s="218" t="s">
        <x:v>1107</x:v>
      </x:c>
      <x:c r="S202" s="299"/>
    </x:row>
    <x:row r="203" spans="1:19" s="329" customFormat="1" hidden="1" customHeight="1">
      <x:c r="A203" s="319" t="s">
        <x:v>43</x:v>
      </x:c>
      <x:c r="B203" s="295" t="s">
        <x:v>4251</x:v>
      </x:c>
      <x:c r="C203" s="296" t="s">
        <x:v>3631</x:v>
      </x:c>
      <x:c r="D203" s="443">
        <x:f t="shared" si="18"/>
        <x:v>1527</x:v>
      </x:c>
      <x:c r="E203" s="299" t="s">
        <x:v>7482</x:v>
      </x:c>
      <x:c r="F203" s="298" t="s">
        <x:v>7077</x:v>
      </x:c>
      <x:c r="G203" s="299" t="s">
        <x:v>7482</x:v>
      </x:c>
      <x:c r="H203" s="317" t="s">
        <x:v>7074</x:v>
      </x:c>
      <x:c r="I203" s="317"/>
      <x:c r="J203" s="397">
        <x:v>1527</x:v>
      </x:c>
      <x:c r="K203" s="397"/>
      <x:c r="L203" s="397">
        <x:v>1527</x:v>
      </x:c>
      <x:c r="M203" s="397"/>
      <x:c r="N203" s="437"/>
      <x:c r="O203" s="437"/>
      <x:c r="P203" s="397">
        <x:v>1527</x:v>
      </x:c>
      <x:c r="Q203" s="397"/>
      <x:c r="R203" s="218" t="s">
        <x:v>1107</x:v>
      </x:c>
      <x:c r="S203" s="299"/>
    </x:row>
    <x:row r="204" spans="1:19" s="329" customFormat="1" hidden="1" customHeight="1">
      <x:c r="A204" s="319" t="s">
        <x:v>43</x:v>
      </x:c>
      <x:c r="B204" s="295" t="s">
        <x:v>4297</x:v>
      </x:c>
      <x:c r="C204" s="296" t="s">
        <x:v>3688</x:v>
      </x:c>
      <x:c r="D204" s="423">
        <x:f t="shared" si="18"/>
        <x:v>4390.3000000000002</x:v>
      </x:c>
      <x:c r="E204" s="299" t="s">
        <x:v>7482</x:v>
      </x:c>
      <x:c r="F204" s="298" t="s">
        <x:v>7077</x:v>
      </x:c>
      <x:c r="G204" s="299" t="s">
        <x:v>7482</x:v>
      </x:c>
      <x:c r="H204" s="317" t="s">
        <x:v>7074</x:v>
      </x:c>
      <x:c r="I204" s="317"/>
      <x:c r="J204" s="397">
        <x:v>4390.3000000000002</x:v>
      </x:c>
      <x:c r="K204" s="397"/>
      <x:c r="L204" s="397">
        <x:v>4390.3000000000002</x:v>
      </x:c>
      <x:c r="M204" s="397"/>
      <x:c r="N204" s="437"/>
      <x:c r="O204" s="437"/>
      <x:c r="P204" s="397">
        <x:v>4390.3000000000002</x:v>
      </x:c>
      <x:c r="Q204" s="397"/>
      <x:c r="R204" s="218" t="s">
        <x:v>1107</x:v>
      </x:c>
      <x:c r="S204" s="299"/>
    </x:row>
    <x:row r="205" spans="1:19" s="329" customFormat="1" hidden="1" customHeight="1">
      <x:c r="A205" s="319" t="s">
        <x:v>43</x:v>
      </x:c>
      <x:c r="B205" s="295" t="s">
        <x:v>4252</x:v>
      </x:c>
      <x:c r="C205" s="296" t="s">
        <x:v>2098</x:v>
      </x:c>
      <x:c r="D205" s="423">
        <x:f t="shared" si="18"/>
        <x:v>5585.1000000000004</x:v>
      </x:c>
      <x:c r="E205" s="299" t="s">
        <x:v>7482</x:v>
      </x:c>
      <x:c r="F205" s="298" t="s">
        <x:v>7077</x:v>
      </x:c>
      <x:c r="G205" s="299" t="s">
        <x:v>7482</x:v>
      </x:c>
      <x:c r="H205" s="317" t="s">
        <x:v>7074</x:v>
      </x:c>
      <x:c r="I205" s="317"/>
      <x:c r="J205" s="397">
        <x:v>5585.1000000000004</x:v>
      </x:c>
      <x:c r="K205" s="397"/>
      <x:c r="L205" s="397">
        <x:v>5585.1000000000004</x:v>
      </x:c>
      <x:c r="M205" s="397"/>
      <x:c r="N205" s="437"/>
      <x:c r="O205" s="437"/>
      <x:c r="P205" s="397">
        <x:v>5585.1000000000004</x:v>
      </x:c>
      <x:c r="Q205" s="397"/>
      <x:c r="R205" s="218" t="s">
        <x:v>1107</x:v>
      </x:c>
      <x:c r="S205" s="299"/>
    </x:row>
    <x:row r="206" spans="1:19" s="329" customFormat="1" hidden="1" customHeight="1">
      <x:c r="A206" s="319" t="s">
        <x:v>43</x:v>
      </x:c>
      <x:c r="B206" s="295" t="s">
        <x:v>4244</x:v>
      </x:c>
      <x:c r="C206" s="296" t="s">
        <x:v>3319</x:v>
      </x:c>
      <x:c r="D206" s="423">
        <x:f t="shared" si="18"/>
        <x:v>795.60000000000002</x:v>
      </x:c>
      <x:c r="E206" s="299" t="s">
        <x:v>7482</x:v>
      </x:c>
      <x:c r="F206" s="298" t="s">
        <x:v>7077</x:v>
      </x:c>
      <x:c r="G206" s="299" t="s">
        <x:v>7482</x:v>
      </x:c>
      <x:c r="H206" s="317" t="s">
        <x:v>7074</x:v>
      </x:c>
      <x:c r="I206" s="317"/>
      <x:c r="J206" s="397">
        <x:v>795.60000000000002</x:v>
      </x:c>
      <x:c r="K206" s="397"/>
      <x:c r="L206" s="397">
        <x:v>795.60000000000002</x:v>
      </x:c>
      <x:c r="M206" s="397"/>
      <x:c r="N206" s="437"/>
      <x:c r="O206" s="437"/>
      <x:c r="P206" s="397">
        <x:v>795.60000000000002</x:v>
      </x:c>
      <x:c r="Q206" s="397"/>
      <x:c r="R206" s="218" t="s">
        <x:v>1107</x:v>
      </x:c>
      <x:c r="S206" s="299"/>
    </x:row>
    <x:row r="207" spans="1:19" s="329" customFormat="1" hidden="1" customHeight="1">
      <x:c r="A207" s="319" t="s">
        <x:v>43</x:v>
      </x:c>
      <x:c r="B207" s="295" t="s">
        <x:v>4303</x:v>
      </x:c>
      <x:c r="C207" s="296" t="s">
        <x:v>3322</x:v>
      </x:c>
      <x:c r="D207" s="423">
        <x:f t="shared" si="18"/>
        <x:v>849.60000000000002</x:v>
      </x:c>
      <x:c r="E207" s="299" t="s">
        <x:v>7482</x:v>
      </x:c>
      <x:c r="F207" s="298" t="s">
        <x:v>7077</x:v>
      </x:c>
      <x:c r="G207" s="299" t="s">
        <x:v>7482</x:v>
      </x:c>
      <x:c r="H207" s="317" t="s">
        <x:v>7074</x:v>
      </x:c>
      <x:c r="I207" s="317"/>
      <x:c r="J207" s="397">
        <x:v>849.60000000000002</x:v>
      </x:c>
      <x:c r="K207" s="397"/>
      <x:c r="L207" s="397">
        <x:v>849.60000000000002</x:v>
      </x:c>
      <x:c r="M207" s="397"/>
      <x:c r="N207" s="437"/>
      <x:c r="O207" s="437"/>
      <x:c r="P207" s="397">
        <x:v>849.60000000000002</x:v>
      </x:c>
      <x:c r="Q207" s="397"/>
      <x:c r="R207" s="218" t="s">
        <x:v>1107</x:v>
      </x:c>
      <x:c r="S207" s="299"/>
    </x:row>
    <x:row r="208" spans="1:19" s="329" customFormat="1" hidden="1" customHeight="1">
      <x:c r="A208" s="319" t="s">
        <x:v>43</x:v>
      </x:c>
      <x:c r="B208" s="295" t="s">
        <x:v>4256</x:v>
      </x:c>
      <x:c r="C208" s="296" t="s">
        <x:v>3328</x:v>
      </x:c>
      <x:c r="D208" s="423">
        <x:f t="shared" si="18"/>
        <x:v>5865</x:v>
      </x:c>
      <x:c r="E208" s="299" t="s">
        <x:v>7482</x:v>
      </x:c>
      <x:c r="F208" s="298" t="s">
        <x:v>7077</x:v>
      </x:c>
      <x:c r="G208" s="299" t="s">
        <x:v>7482</x:v>
      </x:c>
      <x:c r="H208" s="317" t="s">
        <x:v>7074</x:v>
      </x:c>
      <x:c r="I208" s="317"/>
      <x:c r="J208" s="397">
        <x:v>5865</x:v>
      </x:c>
      <x:c r="K208" s="397"/>
      <x:c r="L208" s="397">
        <x:v>5865</x:v>
      </x:c>
      <x:c r="M208" s="397"/>
      <x:c r="N208" s="437"/>
      <x:c r="O208" s="437"/>
      <x:c r="P208" s="397">
        <x:v>5865</x:v>
      </x:c>
      <x:c r="Q208" s="397"/>
      <x:c r="R208" s="218" t="s">
        <x:v>1107</x:v>
      </x:c>
      <x:c r="S208" s="299"/>
    </x:row>
    <x:row r="209" spans="1:19" s="329" customFormat="1" hidden="1" customHeight="1">
      <x:c r="A209" s="319" t="s">
        <x:v>43</x:v>
      </x:c>
      <x:c r="B209" s="295" t="s">
        <x:v>4326</x:v>
      </x:c>
      <x:c r="C209" s="296" t="s">
        <x:v>3331</x:v>
      </x:c>
      <x:c r="D209" s="423">
        <x:f t="shared" si="18"/>
        <x:v>1745.7</x:v>
      </x:c>
      <x:c r="E209" s="299" t="s">
        <x:v>7482</x:v>
      </x:c>
      <x:c r="F209" s="298" t="s">
        <x:v>7077</x:v>
      </x:c>
      <x:c r="G209" s="299" t="s">
        <x:v>7482</x:v>
      </x:c>
      <x:c r="H209" s="317" t="s">
        <x:v>7074</x:v>
      </x:c>
      <x:c r="I209" s="317"/>
      <x:c r="J209" s="397">
        <x:v>1745.7</x:v>
      </x:c>
      <x:c r="K209" s="397"/>
      <x:c r="L209" s="397">
        <x:v>1745.7</x:v>
      </x:c>
      <x:c r="M209" s="397"/>
      <x:c r="N209" s="437"/>
      <x:c r="O209" s="437"/>
      <x:c r="P209" s="397">
        <x:v>1745.7</x:v>
      </x:c>
      <x:c r="Q209" s="397"/>
      <x:c r="R209" s="218" t="s">
        <x:v>1107</x:v>
      </x:c>
      <x:c r="S209" s="299"/>
    </x:row>
    <x:row r="210" spans="1:19" s="329" customFormat="1" hidden="1" customHeight="1">
      <x:c r="A210" s="319" t="s">
        <x:v>43</x:v>
      </x:c>
      <x:c r="B210" s="295" t="s">
        <x:v>4247</x:v>
      </x:c>
      <x:c r="C210" s="296" t="s">
        <x:v>3286</x:v>
      </x:c>
      <x:c r="D210" s="423">
        <x:f t="shared" si="18"/>
        <x:v>2215.0999999999999</x:v>
      </x:c>
      <x:c r="E210" s="299" t="s">
        <x:v>7482</x:v>
      </x:c>
      <x:c r="F210" s="298" t="s">
        <x:v>7077</x:v>
      </x:c>
      <x:c r="G210" s="299" t="s">
        <x:v>7482</x:v>
      </x:c>
      <x:c r="H210" s="317" t="s">
        <x:v>7074</x:v>
      </x:c>
      <x:c r="I210" s="317"/>
      <x:c r="J210" s="397">
        <x:v>2215.0999999999999</x:v>
      </x:c>
      <x:c r="K210" s="397"/>
      <x:c r="L210" s="397">
        <x:v>2215.0999999999999</x:v>
      </x:c>
      <x:c r="M210" s="397"/>
      <x:c r="N210" s="437"/>
      <x:c r="O210" s="437"/>
      <x:c r="P210" s="397">
        <x:v>2215.0999999999999</x:v>
      </x:c>
      <x:c r="Q210" s="397"/>
      <x:c r="R210" s="218" t="s">
        <x:v>1107</x:v>
      </x:c>
      <x:c r="S210" s="299"/>
    </x:row>
    <x:row r="211" spans="1:19" s="329" customFormat="1" hidden="1" customHeight="1">
      <x:c r="A211" s="319" t="s">
        <x:v>43</x:v>
      </x:c>
      <x:c r="B211" s="295" t="s">
        <x:v>4317</x:v>
      </x:c>
      <x:c r="C211" s="296" t="s">
        <x:v>3075</x:v>
      </x:c>
      <x:c r="D211" s="423">
        <x:f t="shared" si="18"/>
        <x:v>814</x:v>
      </x:c>
      <x:c r="E211" s="299" t="s">
        <x:v>7482</x:v>
      </x:c>
      <x:c r="F211" s="298" t="s">
        <x:v>7077</x:v>
      </x:c>
      <x:c r="G211" s="299" t="s">
        <x:v>7482</x:v>
      </x:c>
      <x:c r="H211" s="317" t="s">
        <x:v>7074</x:v>
      </x:c>
      <x:c r="I211" s="317"/>
      <x:c r="J211" s="397">
        <x:v>814</x:v>
      </x:c>
      <x:c r="K211" s="397"/>
      <x:c r="L211" s="397">
        <x:v>814</x:v>
      </x:c>
      <x:c r="M211" s="397"/>
      <x:c r="N211" s="437"/>
      <x:c r="O211" s="437"/>
      <x:c r="P211" s="397">
        <x:v>814</x:v>
      </x:c>
      <x:c r="Q211" s="397"/>
      <x:c r="R211" s="218" t="s">
        <x:v>1107</x:v>
      </x:c>
      <x:c r="S211" s="299"/>
    </x:row>
    <x:row r="212" spans="1:19" s="329" customFormat="1" hidden="1" customHeight="1">
      <x:c r="A212" s="319" t="s">
        <x:v>43</x:v>
      </x:c>
      <x:c r="B212" s="295" t="s">
        <x:v>4271</x:v>
      </x:c>
      <x:c r="C212" s="296" t="s">
        <x:v>3327</x:v>
      </x:c>
      <x:c r="D212" s="423">
        <x:f t="shared" si="18"/>
        <x:v>845.70000000000005</x:v>
      </x:c>
      <x:c r="E212" s="299" t="s">
        <x:v>7482</x:v>
      </x:c>
      <x:c r="F212" s="298" t="s">
        <x:v>7077</x:v>
      </x:c>
      <x:c r="G212" s="299" t="s">
        <x:v>7482</x:v>
      </x:c>
      <x:c r="H212" s="317" t="s">
        <x:v>7074</x:v>
      </x:c>
      <x:c r="I212" s="317"/>
      <x:c r="J212" s="397">
        <x:v>845.70000000000005</x:v>
      </x:c>
      <x:c r="K212" s="397"/>
      <x:c r="L212" s="397">
        <x:v>845.70000000000005</x:v>
      </x:c>
      <x:c r="M212" s="397"/>
      <x:c r="N212" s="437"/>
      <x:c r="O212" s="437"/>
      <x:c r="P212" s="397">
        <x:v>845.70000000000005</x:v>
      </x:c>
      <x:c r="Q212" s="397"/>
      <x:c r="R212" s="218" t="s">
        <x:v>1107</x:v>
      </x:c>
      <x:c r="S212" s="299"/>
    </x:row>
    <x:row r="213" spans="1:19" s="329" customFormat="1" hidden="1" customHeight="1">
      <x:c r="A213" s="319" t="s">
        <x:v>43</x:v>
      </x:c>
      <x:c r="B213" s="295" t="s">
        <x:v>4218</x:v>
      </x:c>
      <x:c r="C213" s="296" t="s">
        <x:v>182</x:v>
      </x:c>
      <x:c r="D213" s="423">
        <x:f t="shared" si="18"/>
        <x:v>1477.5</x:v>
      </x:c>
      <x:c r="E213" s="299" t="s">
        <x:v>7482</x:v>
      </x:c>
      <x:c r="F213" s="298" t="s">
        <x:v>7077</x:v>
      </x:c>
      <x:c r="G213" s="299" t="s">
        <x:v>7482</x:v>
      </x:c>
      <x:c r="H213" s="317" t="s">
        <x:v>7074</x:v>
      </x:c>
      <x:c r="I213" s="518"/>
      <x:c r="J213" s="617">
        <x:v>1477.5</x:v>
      </x:c>
      <x:c r="K213" s="617"/>
      <x:c r="L213" s="617">
        <x:v>1477.5</x:v>
      </x:c>
      <x:c r="M213" s="617"/>
      <x:c r="N213" s="618"/>
      <x:c r="O213" s="618"/>
      <x:c r="P213" s="617">
        <x:v>1477.5</x:v>
      </x:c>
      <x:c r="Q213" s="617"/>
      <x:c r="R213" s="218" t="s">
        <x:v>1107</x:v>
      </x:c>
      <x:c r="S213" s="299"/>
    </x:row>
    <x:row r="214" spans="1:19" s="329" customFormat="1" hidden="1" customHeight="1">
      <x:c r="A214" s="319" t="s">
        <x:v>43</x:v>
      </x:c>
      <x:c r="B214" s="312" t="s">
        <x:v>2589</x:v>
      </x:c>
      <x:c r="C214" s="296" t="s">
        <x:v>6516</x:v>
      </x:c>
      <x:c r="D214" s="443">
        <x:f t="shared" si="16"/>
        <x:v>4182.1000000000004</x:v>
      </x:c>
      <x:c r="E214" s="299" t="s">
        <x:v>1569</x:v>
      </x:c>
      <x:c r="F214" s="315"/>
      <x:c r="G214" s="315"/>
      <x:c r="H214" s="315"/>
      <x:c r="I214" s="315"/>
      <x:c r="J214" s="335"/>
      <x:c r="K214" s="335">
        <x:v>4182.1000000000004</x:v>
      </x:c>
      <x:c r="L214" s="335"/>
      <x:c r="M214" s="335">
        <x:v>4182.1000000000004</x:v>
      </x:c>
      <x:c r="N214" s="335"/>
      <x:c r="O214" s="335">
        <x:v>4182.1000000000004</x:v>
      </x:c>
      <x:c r="P214" s="335"/>
      <x:c r="Q214" s="335">
        <x:v>4182.1000000000004</x:v>
      </x:c>
      <x:c r="R214" s="217" t="s">
        <x:v>1060</x:v>
      </x:c>
      <x:c r="S214" s="299"/>
    </x:row>
    <x:row r="215" spans="1:19" s="329" customFormat="1" hidden="1" customHeight="1">
      <x:c r="A215" s="319" t="s">
        <x:v>43</x:v>
      </x:c>
      <x:c r="B215" s="295" t="s">
        <x:v>1586</x:v>
      </x:c>
      <x:c r="C215" s="296" t="s">
        <x:v>3708</x:v>
      </x:c>
      <x:c r="D215" s="443">
        <x:f t="shared" si="16"/>
        <x:v>476</x:v>
      </x:c>
      <x:c r="E215" s="299" t="s">
        <x:v>1574</x:v>
      </x:c>
      <x:c r="F215" s="299" t="s">
        <x:v>1574</x:v>
      </x:c>
      <x:c r="G215" s="315"/>
      <x:c r="H215" s="315"/>
      <x:c r="I215" s="315"/>
      <x:c r="J215" s="335"/>
      <x:c r="K215" s="335">
        <x:v>476</x:v>
      </x:c>
      <x:c r="L215" s="335"/>
      <x:c r="M215" s="335">
        <x:v>476</x:v>
      </x:c>
      <x:c r="N215" s="335"/>
      <x:c r="O215" s="335"/>
      <x:c r="P215" s="335"/>
      <x:c r="Q215" s="335">
        <x:v>476</x:v>
      </x:c>
      <x:c r="R215" s="217" t="s">
        <x:v>3515</x:v>
      </x:c>
      <x:c r="S215" s="299"/>
    </x:row>
    <x:row r="216" spans="1:19" s="329" customFormat="1" hidden="1" customHeight="1">
      <x:c r="A216" s="319" t="s">
        <x:v>43</x:v>
      </x:c>
      <x:c r="B216" s="295" t="s">
        <x:v>4014</x:v>
      </x:c>
      <x:c r="C216" s="296" t="s">
        <x:v>2124</x:v>
      </x:c>
      <x:c r="D216" s="443">
        <x:f>IF(SUM(I216:K216)=SUM(L216:M216),SUM(I216:K216),"오답")</x:f>
        <x:v>1903</x:v>
      </x:c>
      <x:c r="E216" s="299" t="s">
        <x:v>1574</x:v>
      </x:c>
      <x:c r="F216" s="299" t="s">
        <x:v>1574</x:v>
      </x:c>
      <x:c r="G216" s="315"/>
      <x:c r="H216" s="315"/>
      <x:c r="I216" s="315"/>
      <x:c r="J216" s="335"/>
      <x:c r="K216" s="335">
        <x:v>1903</x:v>
      </x:c>
      <x:c r="L216" s="335"/>
      <x:c r="M216" s="335">
        <x:v>1903</x:v>
      </x:c>
      <x:c r="N216" s="335"/>
      <x:c r="O216" s="335"/>
      <x:c r="P216" s="335"/>
      <x:c r="Q216" s="335">
        <x:v>1903</x:v>
      </x:c>
      <x:c r="R216" s="217" t="s">
        <x:v>3515</x:v>
      </x:c>
      <x:c r="S216" s="299"/>
    </x:row>
    <x:row r="217" spans="1:19" s="329" customFormat="1" hidden="1" customHeight="1">
      <x:c r="A217" s="319" t="s">
        <x:v>43</x:v>
      </x:c>
      <x:c r="B217" s="295" t="s">
        <x:v>1214</x:v>
      </x:c>
      <x:c r="C217" s="296" t="s">
        <x:v>6988</x:v>
      </x:c>
      <x:c r="D217" s="443">
        <x:f t="shared" si="16"/>
        <x:v>29575</x:v>
      </x:c>
      <x:c r="E217" s="317" t="s">
        <x:v>1085</x:v>
      </x:c>
      <x:c r="F217" s="317" t="s">
        <x:v>4451</x:v>
      </x:c>
      <x:c r="G217" s="317" t="s">
        <x:v>1085</x:v>
      </x:c>
      <x:c r="H217" s="315"/>
      <x:c r="I217" s="335">
        <x:v>29575</x:v>
      </x:c>
      <x:c r="J217" s="335"/>
      <x:c r="K217" s="335"/>
      <x:c r="L217" s="335"/>
      <x:c r="M217" s="335">
        <x:v>29575</x:v>
      </x:c>
      <x:c r="N217" s="335"/>
      <x:c r="O217" s="335"/>
      <x:c r="P217" s="335">
        <x:v>29575</x:v>
      </x:c>
      <x:c r="Q217" s="335"/>
      <x:c r="R217" s="217" t="s">
        <x:v>5878</x:v>
      </x:c>
      <x:c r="S217" s="299"/>
    </x:row>
    <x:row r="218" spans="1:19" s="329" customFormat="1" hidden="1" customHeight="1">
      <x:c r="A218" s="319" t="s">
        <x:v>43</x:v>
      </x:c>
      <x:c r="B218" s="295" t="s">
        <x:v>1130</x:v>
      </x:c>
      <x:c r="C218" s="296" t="s">
        <x:v>7020</x:v>
      </x:c>
      <x:c r="D218" s="443">
        <x:f t="shared" si="16"/>
        <x:v>147160</x:v>
      </x:c>
      <x:c r="E218" s="317" t="s">
        <x:v>1085</x:v>
      </x:c>
      <x:c r="F218" s="317" t="s">
        <x:v>4451</x:v>
      </x:c>
      <x:c r="G218" s="317" t="s">
        <x:v>1085</x:v>
      </x:c>
      <x:c r="H218" s="315"/>
      <x:c r="I218" s="335">
        <x:v>147160</x:v>
      </x:c>
      <x:c r="J218" s="335"/>
      <x:c r="K218" s="335"/>
      <x:c r="L218" s="335"/>
      <x:c r="M218" s="335">
        <x:v>147160</x:v>
      </x:c>
      <x:c r="N218" s="335"/>
      <x:c r="O218" s="335"/>
      <x:c r="P218" s="335">
        <x:v>147160</x:v>
      </x:c>
      <x:c r="Q218" s="335"/>
      <x:c r="R218" s="217" t="s">
        <x:v>5878</x:v>
      </x:c>
      <x:c r="S218" s="299"/>
    </x:row>
    <x:row r="219" spans="1:19" s="329" customFormat="1" hidden="1" customHeight="1">
      <x:c r="A219" s="319" t="s">
        <x:v>43</x:v>
      </x:c>
      <x:c r="B219" s="295" t="s">
        <x:v>1082</x:v>
      </x:c>
      <x:c r="C219" s="296" t="s">
        <x:v>7020</x:v>
      </x:c>
      <x:c r="D219" s="443">
        <x:f t="shared" si="16"/>
        <x:v>14159</x:v>
      </x:c>
      <x:c r="E219" s="317" t="s">
        <x:v>1085</x:v>
      </x:c>
      <x:c r="F219" s="299"/>
      <x:c r="G219" s="317" t="s">
        <x:v>1085</x:v>
      </x:c>
      <x:c r="H219" s="315"/>
      <x:c r="I219" s="335">
        <x:v>14159</x:v>
      </x:c>
      <x:c r="J219" s="335"/>
      <x:c r="K219" s="335"/>
      <x:c r="L219" s="335"/>
      <x:c r="M219" s="335">
        <x:v>14159</x:v>
      </x:c>
      <x:c r="N219" s="335"/>
      <x:c r="O219" s="335"/>
      <x:c r="P219" s="335">
        <x:v>14159</x:v>
      </x:c>
      <x:c r="Q219" s="335"/>
      <x:c r="R219" s="217" t="s">
        <x:v>5878</x:v>
      </x:c>
      <x:c r="S219" s="299"/>
    </x:row>
    <x:row r="220" spans="1:19" s="329" customFormat="1" hidden="1" customHeight="1">
      <x:c r="A220" s="319" t="s">
        <x:v>43</x:v>
      </x:c>
      <x:c r="B220" s="295" t="s">
        <x:v>1071</x:v>
      </x:c>
      <x:c r="C220" s="296" t="s">
        <x:v>7019</x:v>
      </x:c>
      <x:c r="D220" s="443">
        <x:f t="shared" si="16"/>
        <x:v>2627</x:v>
      </x:c>
      <x:c r="E220" s="317" t="s">
        <x:v>1085</x:v>
      </x:c>
      <x:c r="F220" s="299"/>
      <x:c r="G220" s="317" t="s">
        <x:v>1085</x:v>
      </x:c>
      <x:c r="H220" s="315"/>
      <x:c r="I220" s="335">
        <x:v>2627</x:v>
      </x:c>
      <x:c r="J220" s="335"/>
      <x:c r="K220" s="335"/>
      <x:c r="L220" s="335"/>
      <x:c r="M220" s="335">
        <x:v>2627</x:v>
      </x:c>
      <x:c r="N220" s="335"/>
      <x:c r="O220" s="335"/>
      <x:c r="P220" s="335">
        <x:v>2627</x:v>
      </x:c>
      <x:c r="Q220" s="335"/>
      <x:c r="R220" s="217" t="s">
        <x:v>5878</x:v>
      </x:c>
      <x:c r="S220" s="299"/>
    </x:row>
    <x:row r="221" spans="1:19" s="329" customFormat="1" hidden="1" customHeight="1">
      <x:c r="A221" s="319" t="s">
        <x:v>43</x:v>
      </x:c>
      <x:c r="B221" s="295" t="s">
        <x:v>1129</x:v>
      </x:c>
      <x:c r="C221" s="296" t="s">
        <x:v>7012</x:v>
      </x:c>
      <x:c r="D221" s="443">
        <x:f t="shared" si="16"/>
        <x:v>28761</x:v>
      </x:c>
      <x:c r="E221" s="317" t="s">
        <x:v>1085</x:v>
      </x:c>
      <x:c r="F221" s="299"/>
      <x:c r="G221" s="317" t="s">
        <x:v>1085</x:v>
      </x:c>
      <x:c r="H221" s="315"/>
      <x:c r="I221" s="335">
        <x:v>28761</x:v>
      </x:c>
      <x:c r="J221" s="335"/>
      <x:c r="K221" s="335"/>
      <x:c r="L221" s="335"/>
      <x:c r="M221" s="335">
        <x:v>28761</x:v>
      </x:c>
      <x:c r="N221" s="335"/>
      <x:c r="O221" s="335"/>
      <x:c r="P221" s="335">
        <x:v>28761</x:v>
      </x:c>
      <x:c r="Q221" s="335"/>
      <x:c r="R221" s="217" t="s">
        <x:v>5878</x:v>
      </x:c>
      <x:c r="S221" s="299"/>
    </x:row>
    <x:row r="222" spans="1:189" s="280" customFormat="1" ht="69.950000000000003" hidden="1" customHeight="1">
      <x:c r="A222" s="1057" t="s">
        <x:v>18</x:v>
      </x:c>
      <x:c r="B222" s="1060" t="s">
        <x:v>6769</x:v>
      </x:c>
      <x:c r="C222" s="264" t="s">
        <x:v>2720</x:v>
      </x:c>
      <x:c r="D222" s="684">
        <x:f>SUM(D224:D232)</x:f>
        <x:v>151832.20000000001</x:v>
      </x:c>
      <x:c r="E222" s="303"/>
      <x:c r="F222" s="303"/>
      <x:c r="G222" s="303"/>
      <x:c r="H222" s="303"/>
      <x:c r="I222" s="684">
        <x:f t="shared" ref="I222:Q222" si="19">SUM(I224:I232)</x:f>
        <x:v>0</x:v>
      </x:c>
      <x:c r="J222" s="684">
        <x:f t="shared" si="19"/>
        <x:v>141429.10000000001</x:v>
      </x:c>
      <x:c r="K222" s="684">
        <x:f t="shared" si="19"/>
        <x:v>10403.1</x:v>
      </x:c>
      <x:c r="L222" s="684">
        <x:f t="shared" si="19"/>
        <x:v>141429.10000000001</x:v>
      </x:c>
      <x:c r="M222" s="684">
        <x:f t="shared" si="19"/>
        <x:v>10403.1</x:v>
      </x:c>
      <x:c r="N222" s="684">
        <x:f t="shared" si="19"/>
        <x:v>0</x:v>
      </x:c>
      <x:c r="O222" s="684">
        <x:f t="shared" si="19"/>
        <x:v>5606.6999999999998</x:v>
      </x:c>
      <x:c r="P222" s="684">
        <x:f t="shared" si="19"/>
        <x:v>149532.20000000001</x:v>
      </x:c>
      <x:c r="Q222" s="684">
        <x:f t="shared" si="19"/>
        <x:v>2300</x:v>
      </x:c>
      <x:c r="R222" s="1033"/>
      <x:c r="S222" s="1077"/>
      <x:c r="T222" s="410"/>
      <x:c r="U222" s="410"/>
      <x:c r="V222" s="410"/>
      <x:c r="W222" s="410"/>
      <x:c r="X222" s="410"/>
      <x:c r="Y222" s="422"/>
      <x:c r="Z222" s="410"/>
      <x:c r="AA222" s="410"/>
      <x:c r="AB222" s="410"/>
      <x:c r="AC222" s="410"/>
      <x:c r="AD222" s="410"/>
      <x:c r="AE222" s="410"/>
      <x:c r="AF222" s="410"/>
      <x:c r="AG222" s="410"/>
      <x:c r="AH222" s="410"/>
      <x:c r="AI222" s="410"/>
      <x:c r="AJ222" s="410"/>
      <x:c r="AK222" s="410"/>
      <x:c r="AL222" s="410"/>
      <x:c r="AM222" s="410"/>
      <x:c r="AN222" s="410"/>
      <x:c r="AO222" s="410"/>
      <x:c r="AP222" s="410"/>
      <x:c r="AQ222" s="410"/>
      <x:c r="AR222" s="410"/>
      <x:c r="AS222" s="410"/>
      <x:c r="AT222" s="410"/>
      <x:c r="AU222" s="410"/>
      <x:c r="AV222" s="410"/>
      <x:c r="AW222" s="410"/>
      <x:c r="AX222" s="410"/>
      <x:c r="AY222" s="410"/>
      <x:c r="AZ222" s="410"/>
      <x:c r="BA222" s="410"/>
      <x:c r="BB222" s="410"/>
      <x:c r="BC222" s="410"/>
      <x:c r="BD222" s="410"/>
      <x:c r="BE222" s="410"/>
      <x:c r="BF222" s="410"/>
      <x:c r="BG222" s="410"/>
      <x:c r="BH222" s="410"/>
      <x:c r="BI222" s="410"/>
      <x:c r="BJ222" s="410"/>
      <x:c r="BK222" s="410"/>
      <x:c r="BL222" s="410"/>
      <x:c r="BM222" s="410"/>
      <x:c r="BN222" s="410"/>
      <x:c r="BO222" s="410"/>
      <x:c r="BP222" s="410"/>
      <x:c r="BQ222" s="410"/>
      <x:c r="BR222" s="410"/>
      <x:c r="BS222" s="410"/>
      <x:c r="BT222" s="410"/>
      <x:c r="BU222" s="410"/>
      <x:c r="BV222" s="410"/>
      <x:c r="BW222" s="410"/>
      <x:c r="BX222" s="410"/>
      <x:c r="BY222" s="410"/>
      <x:c r="BZ222" s="410"/>
      <x:c r="CA222" s="410"/>
      <x:c r="CB222" s="410"/>
      <x:c r="CC222" s="410"/>
      <x:c r="CD222" s="410"/>
      <x:c r="CE222" s="410"/>
      <x:c r="CF222" s="410"/>
      <x:c r="CG222" s="410"/>
      <x:c r="CH222" s="410"/>
      <x:c r="CI222" s="410"/>
      <x:c r="CJ222" s="410"/>
      <x:c r="CK222" s="410"/>
      <x:c r="CL222" s="410"/>
      <x:c r="CM222" s="410"/>
      <x:c r="CN222" s="410"/>
      <x:c r="CO222" s="410"/>
      <x:c r="CP222" s="410"/>
      <x:c r="CQ222" s="410"/>
      <x:c r="CR222" s="410"/>
      <x:c r="CS222" s="410"/>
      <x:c r="CT222" s="410"/>
      <x:c r="CU222" s="410"/>
      <x:c r="CV222" s="410"/>
      <x:c r="CW222" s="410"/>
      <x:c r="CX222" s="410"/>
      <x:c r="CY222" s="410"/>
      <x:c r="CZ222" s="410"/>
      <x:c r="DA222" s="410"/>
      <x:c r="DB222" s="410"/>
      <x:c r="DC222" s="410"/>
      <x:c r="DD222" s="410"/>
      <x:c r="DE222" s="410"/>
      <x:c r="DF222" s="410"/>
      <x:c r="DG222" s="410"/>
      <x:c r="DH222" s="410"/>
      <x:c r="DI222" s="410"/>
      <x:c r="DJ222" s="410"/>
      <x:c r="DK222" s="410"/>
      <x:c r="DL222" s="410"/>
      <x:c r="DM222" s="410"/>
      <x:c r="DN222" s="410"/>
      <x:c r="DO222" s="410"/>
      <x:c r="DP222" s="410"/>
      <x:c r="DQ222" s="410"/>
      <x:c r="DR222" s="410"/>
      <x:c r="DS222" s="410"/>
      <x:c r="DT222" s="410"/>
      <x:c r="DU222" s="410"/>
      <x:c r="DV222" s="410"/>
      <x:c r="DW222" s="410"/>
      <x:c r="DX222" s="410"/>
      <x:c r="DY222" s="410"/>
      <x:c r="DZ222" s="410"/>
      <x:c r="EA222" s="410"/>
      <x:c r="EB222" s="410"/>
      <x:c r="EC222" s="410"/>
      <x:c r="ED222" s="410"/>
      <x:c r="EE222" s="410"/>
      <x:c r="EF222" s="410"/>
      <x:c r="EG222" s="410"/>
      <x:c r="EH222" s="410"/>
      <x:c r="EI222" s="410"/>
      <x:c r="EJ222" s="410"/>
      <x:c r="EK222" s="410"/>
      <x:c r="EL222" s="410"/>
      <x:c r="EM222" s="410"/>
      <x:c r="EN222" s="410"/>
      <x:c r="EO222" s="410"/>
      <x:c r="EP222" s="410"/>
      <x:c r="EQ222" s="410"/>
      <x:c r="ER222" s="410"/>
      <x:c r="ES222" s="410"/>
      <x:c r="ET222" s="410"/>
      <x:c r="EU222" s="410"/>
      <x:c r="EV222" s="410"/>
      <x:c r="EW222" s="410"/>
      <x:c r="EX222" s="410"/>
      <x:c r="EY222" s="410"/>
      <x:c r="EZ222" s="410"/>
      <x:c r="FA222" s="410"/>
      <x:c r="FB222" s="410"/>
      <x:c r="FC222" s="410"/>
      <x:c r="FD222" s="410"/>
      <x:c r="FE222" s="410"/>
      <x:c r="FF222" s="410"/>
      <x:c r="FG222" s="410"/>
      <x:c r="FH222" s="410"/>
      <x:c r="FI222" s="410"/>
      <x:c r="FJ222" s="410"/>
      <x:c r="FK222" s="410"/>
      <x:c r="FL222" s="410"/>
      <x:c r="FM222" s="410"/>
      <x:c r="FN222" s="410"/>
      <x:c r="FO222" s="410"/>
      <x:c r="FP222" s="410"/>
      <x:c r="FQ222" s="410"/>
      <x:c r="FR222" s="410"/>
      <x:c r="FS222" s="410"/>
      <x:c r="FT222" s="410"/>
      <x:c r="FU222" s="410"/>
      <x:c r="FV222" s="410"/>
      <x:c r="FW222" s="410"/>
      <x:c r="FX222" s="410"/>
      <x:c r="FY222" s="410"/>
      <x:c r="FZ222" s="410"/>
      <x:c r="GA222" s="410"/>
      <x:c r="GB222" s="410"/>
      <x:c r="GC222" s="410"/>
      <x:c r="GD222" s="410"/>
      <x:c r="GE222" s="410"/>
      <x:c r="GF222" s="410"/>
      <x:c r="GG222" s="410"/>
    </x:row>
    <x:row r="223" spans="1:189" s="377" customFormat="1" ht="69.950000000000003" hidden="1" customHeight="1">
      <x:c r="A223" s="1057"/>
      <x:c r="B223" s="1058"/>
      <x:c r="C223" s="264" t="s">
        <x:v>1516</x:v>
      </x:c>
      <x:c r="D223" s="289">
        <x:f>COUNTA(D224:D232)</x:f>
        <x:v>9</x:v>
      </x:c>
      <x:c r="E223" s="289"/>
      <x:c r="F223" s="289"/>
      <x:c r="G223" s="289"/>
      <x:c r="H223" s="289"/>
      <x:c r="I223" s="289"/>
      <x:c r="J223" s="289"/>
      <x:c r="K223" s="289"/>
      <x:c r="L223" s="289">
        <x:f t="shared" ref="L223:Q223" si="20">COUNTA(L224:L232)</x:f>
        <x:v>3</x:v>
      </x:c>
      <x:c r="M223" s="289">
        <x:f t="shared" si="20"/>
        <x:v>6</x:v>
      </x:c>
      <x:c r="N223" s="289">
        <x:f t="shared" si="20"/>
        <x:v>0</x:v>
      </x:c>
      <x:c r="O223" s="289">
        <x:f t="shared" si="20"/>
        <x:v>3</x:v>
      </x:c>
      <x:c r="P223" s="289">
        <x:f t="shared" si="20"/>
        <x:v>8</x:v>
      </x:c>
      <x:c r="Q223" s="289">
        <x:f t="shared" si="20"/>
        <x:v>1</x:v>
      </x:c>
      <x:c r="R223" s="1033"/>
      <x:c r="S223" s="1078"/>
      <x:c r="T223" s="343"/>
      <x:c r="U223" s="343"/>
      <x:c r="V223" s="343"/>
      <x:c r="W223" s="343"/>
      <x:c r="X223" s="343"/>
      <x:c r="Y223" s="343"/>
      <x:c r="Z223" s="343"/>
      <x:c r="AA223" s="343"/>
      <x:c r="AB223" s="343"/>
      <x:c r="AC223" s="343"/>
      <x:c r="AD223" s="343"/>
      <x:c r="AE223" s="343"/>
      <x:c r="AF223" s="343"/>
      <x:c r="AG223" s="343"/>
      <x:c r="AH223" s="343"/>
      <x:c r="AI223" s="343"/>
      <x:c r="AJ223" s="343"/>
      <x:c r="AK223" s="343"/>
      <x:c r="AL223" s="343"/>
      <x:c r="AM223" s="343"/>
      <x:c r="AN223" s="343"/>
      <x:c r="AO223" s="343"/>
      <x:c r="AP223" s="343"/>
      <x:c r="AQ223" s="343"/>
      <x:c r="AR223" s="343"/>
      <x:c r="AS223" s="343"/>
      <x:c r="AT223" s="343"/>
      <x:c r="AU223" s="343"/>
      <x:c r="AV223" s="343"/>
      <x:c r="AW223" s="343"/>
      <x:c r="AX223" s="343"/>
      <x:c r="AY223" s="343"/>
      <x:c r="AZ223" s="343"/>
      <x:c r="BA223" s="343"/>
      <x:c r="BB223" s="343"/>
      <x:c r="BC223" s="343"/>
      <x:c r="BD223" s="343"/>
      <x:c r="BE223" s="343"/>
      <x:c r="BF223" s="343"/>
      <x:c r="BG223" s="343"/>
      <x:c r="BH223" s="343"/>
      <x:c r="BI223" s="343"/>
      <x:c r="BJ223" s="343"/>
      <x:c r="BK223" s="343"/>
      <x:c r="BL223" s="343"/>
      <x:c r="BM223" s="343"/>
      <x:c r="BN223" s="343"/>
      <x:c r="BO223" s="343"/>
      <x:c r="BP223" s="343"/>
      <x:c r="BQ223" s="343"/>
      <x:c r="BR223" s="343"/>
      <x:c r="BS223" s="343"/>
      <x:c r="BT223" s="343"/>
      <x:c r="BU223" s="343"/>
      <x:c r="BV223" s="343"/>
      <x:c r="BW223" s="343"/>
      <x:c r="BX223" s="343"/>
      <x:c r="BY223" s="343"/>
      <x:c r="BZ223" s="343"/>
      <x:c r="CA223" s="343"/>
      <x:c r="CB223" s="343"/>
      <x:c r="CC223" s="343"/>
      <x:c r="CD223" s="343"/>
      <x:c r="CE223" s="343"/>
      <x:c r="CF223" s="343"/>
      <x:c r="CG223" s="343"/>
      <x:c r="CH223" s="343"/>
      <x:c r="CI223" s="343"/>
      <x:c r="CJ223" s="343"/>
      <x:c r="CK223" s="343"/>
      <x:c r="CL223" s="343"/>
      <x:c r="CM223" s="343"/>
      <x:c r="CN223" s="343"/>
      <x:c r="CO223" s="343"/>
      <x:c r="CP223" s="343"/>
      <x:c r="CQ223" s="343"/>
      <x:c r="CR223" s="343"/>
      <x:c r="CS223" s="343"/>
      <x:c r="CT223" s="343"/>
      <x:c r="CU223" s="343"/>
      <x:c r="CV223" s="343"/>
      <x:c r="CW223" s="343"/>
      <x:c r="CX223" s="343"/>
      <x:c r="CY223" s="343"/>
      <x:c r="CZ223" s="343"/>
      <x:c r="DA223" s="343"/>
      <x:c r="DB223" s="343"/>
      <x:c r="DC223" s="343"/>
      <x:c r="DD223" s="343"/>
      <x:c r="DE223" s="343"/>
      <x:c r="DF223" s="343"/>
      <x:c r="DG223" s="343"/>
      <x:c r="DH223" s="343"/>
      <x:c r="DI223" s="343"/>
      <x:c r="DJ223" s="343"/>
      <x:c r="DK223" s="343"/>
      <x:c r="DL223" s="343"/>
      <x:c r="DM223" s="343"/>
      <x:c r="DN223" s="343"/>
      <x:c r="DO223" s="343"/>
      <x:c r="DP223" s="343"/>
      <x:c r="DQ223" s="343"/>
      <x:c r="DR223" s="343"/>
      <x:c r="DS223" s="343"/>
      <x:c r="DT223" s="343"/>
      <x:c r="DU223" s="343"/>
      <x:c r="DV223" s="343"/>
      <x:c r="DW223" s="343"/>
      <x:c r="DX223" s="343"/>
      <x:c r="DY223" s="343"/>
      <x:c r="DZ223" s="343"/>
      <x:c r="EA223" s="343"/>
      <x:c r="EB223" s="343"/>
      <x:c r="EC223" s="343"/>
      <x:c r="ED223" s="343"/>
      <x:c r="EE223" s="343"/>
      <x:c r="EF223" s="343"/>
      <x:c r="EG223" s="343"/>
      <x:c r="EH223" s="343"/>
      <x:c r="EI223" s="343"/>
      <x:c r="EJ223" s="343"/>
      <x:c r="EK223" s="343"/>
      <x:c r="EL223" s="343"/>
      <x:c r="EM223" s="343"/>
      <x:c r="EN223" s="343"/>
      <x:c r="EO223" s="343"/>
      <x:c r="EP223" s="343"/>
      <x:c r="EQ223" s="343"/>
      <x:c r="ER223" s="343"/>
      <x:c r="ES223" s="343"/>
      <x:c r="ET223" s="343"/>
      <x:c r="EU223" s="343"/>
      <x:c r="EV223" s="343"/>
      <x:c r="EW223" s="343"/>
      <x:c r="EX223" s="343"/>
      <x:c r="EY223" s="343"/>
      <x:c r="EZ223" s="343"/>
      <x:c r="FA223" s="343"/>
      <x:c r="FB223" s="343"/>
      <x:c r="FC223" s="343"/>
      <x:c r="FD223" s="343"/>
      <x:c r="FE223" s="343"/>
      <x:c r="FF223" s="343"/>
      <x:c r="FG223" s="343"/>
      <x:c r="FH223" s="343"/>
      <x:c r="FI223" s="343"/>
      <x:c r="FJ223" s="343"/>
      <x:c r="FK223" s="343"/>
      <x:c r="FL223" s="343"/>
      <x:c r="FM223" s="343"/>
      <x:c r="FN223" s="343"/>
      <x:c r="FO223" s="343"/>
      <x:c r="FP223" s="343"/>
      <x:c r="FQ223" s="343"/>
      <x:c r="FR223" s="343"/>
      <x:c r="FS223" s="343"/>
      <x:c r="FT223" s="343"/>
      <x:c r="FU223" s="343"/>
      <x:c r="FV223" s="343"/>
      <x:c r="FW223" s="343"/>
      <x:c r="FX223" s="343"/>
      <x:c r="FY223" s="343"/>
      <x:c r="FZ223" s="343"/>
      <x:c r="GA223" s="343"/>
      <x:c r="GB223" s="343"/>
      <x:c r="GC223" s="343"/>
      <x:c r="GD223" s="343"/>
      <x:c r="GE223" s="343"/>
      <x:c r="GF223" s="343"/>
      <x:c r="GG223" s="343"/>
    </x:row>
    <x:row r="224" spans="1:189" s="377" customFormat="1" hidden="1" customHeight="1">
      <x:c r="A224" s="736" t="s">
        <x:v>18</x:v>
      </x:c>
      <x:c r="B224" s="914" t="s">
        <x:v>2599</x:v>
      </x:c>
      <x:c r="C224" s="738" t="s">
        <x:v>6502</x:v>
      </x:c>
      <x:c r="D224" s="915">
        <x:f>IF(SUM(I224:K224)=SUM(L224:M224),SUM(I224:K224),"오답")</x:f>
        <x:v>132492</x:v>
      </x:c>
      <x:c r="E224" s="850" t="s">
        <x:v>203</x:v>
      </x:c>
      <x:c r="F224" s="850" t="s">
        <x:v>1571</x:v>
      </x:c>
      <x:c r="G224" s="850" t="s">
        <x:v>203</x:v>
      </x:c>
      <x:c r="H224" s="769"/>
      <x:c r="I224" s="769"/>
      <x:c r="J224" s="723">
        <x:f>153801-21309</x:f>
        <x:v>132492</x:v>
      </x:c>
      <x:c r="K224" s="723"/>
      <x:c r="L224" s="916">
        <x:v>132492</x:v>
      </x:c>
      <x:c r="M224" s="732"/>
      <x:c r="N224" s="732"/>
      <x:c r="O224" s="732"/>
      <x:c r="P224" s="916">
        <x:v>132492</x:v>
      </x:c>
      <x:c r="Q224" s="732"/>
      <x:c r="R224" s="805" t="s">
        <x:v>5168</x:v>
      </x:c>
      <x:c r="S224" s="447"/>
      <x:c r="T224" s="343"/>
      <x:c r="U224" s="343"/>
      <x:c r="V224" s="343"/>
      <x:c r="W224" s="343"/>
      <x:c r="X224" s="343"/>
      <x:c r="Y224" s="343"/>
      <x:c r="Z224" s="343"/>
      <x:c r="AA224" s="343"/>
      <x:c r="AB224" s="343"/>
      <x:c r="AC224" s="343"/>
      <x:c r="AD224" s="343"/>
      <x:c r="AE224" s="343"/>
      <x:c r="AF224" s="343"/>
      <x:c r="AG224" s="343"/>
      <x:c r="AH224" s="343"/>
      <x:c r="AI224" s="343"/>
      <x:c r="AJ224" s="343"/>
      <x:c r="AK224" s="343"/>
      <x:c r="AL224" s="343"/>
      <x:c r="AM224" s="343"/>
      <x:c r="AN224" s="343"/>
      <x:c r="AO224" s="343"/>
      <x:c r="AP224" s="343"/>
      <x:c r="AQ224" s="343"/>
      <x:c r="AR224" s="343"/>
      <x:c r="AS224" s="343"/>
      <x:c r="AT224" s="343"/>
      <x:c r="AU224" s="343"/>
      <x:c r="AV224" s="343"/>
      <x:c r="AW224" s="343"/>
      <x:c r="AX224" s="343"/>
      <x:c r="AY224" s="343"/>
      <x:c r="AZ224" s="343"/>
      <x:c r="BA224" s="343"/>
      <x:c r="BB224" s="343"/>
      <x:c r="BC224" s="343"/>
      <x:c r="BD224" s="343"/>
      <x:c r="BE224" s="343"/>
      <x:c r="BF224" s="343"/>
      <x:c r="BG224" s="343"/>
      <x:c r="BH224" s="343"/>
      <x:c r="BI224" s="343"/>
      <x:c r="BJ224" s="343"/>
      <x:c r="BK224" s="343"/>
      <x:c r="BL224" s="343"/>
      <x:c r="BM224" s="343"/>
      <x:c r="BN224" s="343"/>
      <x:c r="BO224" s="343"/>
      <x:c r="BP224" s="343"/>
      <x:c r="BQ224" s="343"/>
      <x:c r="BR224" s="343"/>
      <x:c r="BS224" s="343"/>
      <x:c r="BT224" s="343"/>
      <x:c r="BU224" s="343"/>
      <x:c r="BV224" s="343"/>
      <x:c r="BW224" s="343"/>
      <x:c r="BX224" s="343"/>
      <x:c r="BY224" s="343"/>
      <x:c r="BZ224" s="343"/>
      <x:c r="CA224" s="343"/>
      <x:c r="CB224" s="343"/>
      <x:c r="CC224" s="343"/>
      <x:c r="CD224" s="343"/>
      <x:c r="CE224" s="343"/>
      <x:c r="CF224" s="343"/>
      <x:c r="CG224" s="343"/>
      <x:c r="CH224" s="343"/>
      <x:c r="CI224" s="343"/>
      <x:c r="CJ224" s="343"/>
      <x:c r="CK224" s="343"/>
      <x:c r="CL224" s="343"/>
      <x:c r="CM224" s="343"/>
      <x:c r="CN224" s="343"/>
      <x:c r="CO224" s="343"/>
      <x:c r="CP224" s="343"/>
      <x:c r="CQ224" s="343"/>
      <x:c r="CR224" s="343"/>
      <x:c r="CS224" s="343"/>
      <x:c r="CT224" s="343"/>
      <x:c r="CU224" s="343"/>
      <x:c r="CV224" s="343"/>
      <x:c r="CW224" s="343"/>
      <x:c r="CX224" s="343"/>
      <x:c r="CY224" s="343"/>
      <x:c r="CZ224" s="343"/>
      <x:c r="DA224" s="343"/>
      <x:c r="DB224" s="343"/>
      <x:c r="DC224" s="343"/>
      <x:c r="DD224" s="343"/>
      <x:c r="DE224" s="343"/>
      <x:c r="DF224" s="343"/>
      <x:c r="DG224" s="343"/>
      <x:c r="DH224" s="343"/>
      <x:c r="DI224" s="343"/>
      <x:c r="DJ224" s="343"/>
      <x:c r="DK224" s="343"/>
      <x:c r="DL224" s="343"/>
      <x:c r="DM224" s="343"/>
      <x:c r="DN224" s="343"/>
      <x:c r="DO224" s="343"/>
      <x:c r="DP224" s="343"/>
      <x:c r="DQ224" s="343"/>
      <x:c r="DR224" s="343"/>
      <x:c r="DS224" s="343"/>
      <x:c r="DT224" s="343"/>
      <x:c r="DU224" s="343"/>
      <x:c r="DV224" s="343"/>
      <x:c r="DW224" s="343"/>
      <x:c r="DX224" s="343"/>
      <x:c r="DY224" s="343"/>
      <x:c r="DZ224" s="343"/>
      <x:c r="EA224" s="343"/>
      <x:c r="EB224" s="343"/>
      <x:c r="EC224" s="343"/>
      <x:c r="ED224" s="343"/>
      <x:c r="EE224" s="343"/>
      <x:c r="EF224" s="343"/>
      <x:c r="EG224" s="343"/>
      <x:c r="EH224" s="343"/>
      <x:c r="EI224" s="343"/>
      <x:c r="EJ224" s="343"/>
      <x:c r="EK224" s="343"/>
      <x:c r="EL224" s="343"/>
      <x:c r="EM224" s="343"/>
      <x:c r="EN224" s="343"/>
      <x:c r="EO224" s="343"/>
      <x:c r="EP224" s="343"/>
      <x:c r="EQ224" s="343"/>
      <x:c r="ER224" s="343"/>
      <x:c r="ES224" s="343"/>
      <x:c r="ET224" s="343"/>
      <x:c r="EU224" s="343"/>
      <x:c r="EV224" s="343"/>
      <x:c r="EW224" s="343"/>
      <x:c r="EX224" s="343"/>
      <x:c r="EY224" s="343"/>
      <x:c r="EZ224" s="343"/>
      <x:c r="FA224" s="343"/>
      <x:c r="FB224" s="343"/>
      <x:c r="FC224" s="343"/>
      <x:c r="FD224" s="343"/>
      <x:c r="FE224" s="343"/>
      <x:c r="FF224" s="343"/>
      <x:c r="FG224" s="343"/>
      <x:c r="FH224" s="343"/>
      <x:c r="FI224" s="343"/>
      <x:c r="FJ224" s="343"/>
      <x:c r="FK224" s="343"/>
      <x:c r="FL224" s="343"/>
      <x:c r="FM224" s="343"/>
      <x:c r="FN224" s="343"/>
      <x:c r="FO224" s="343"/>
      <x:c r="FP224" s="343"/>
      <x:c r="FQ224" s="343"/>
      <x:c r="FR224" s="343"/>
      <x:c r="FS224" s="343"/>
      <x:c r="FT224" s="343"/>
      <x:c r="FU224" s="343"/>
      <x:c r="FV224" s="343"/>
      <x:c r="FW224" s="343"/>
      <x:c r="FX224" s="343"/>
      <x:c r="FY224" s="343"/>
      <x:c r="FZ224" s="343"/>
      <x:c r="GA224" s="343"/>
      <x:c r="GB224" s="343"/>
      <x:c r="GC224" s="343"/>
      <x:c r="GD224" s="343"/>
      <x:c r="GE224" s="343"/>
      <x:c r="GF224" s="343"/>
      <x:c r="GG224" s="343"/>
    </x:row>
    <x:row r="225" spans="1:189" s="377" customFormat="1" hidden="1" customHeight="1">
      <x:c r="A225" s="736" t="s">
        <x:v>18</x:v>
      </x:c>
      <x:c r="B225" s="914" t="s">
        <x:v>2577</x:v>
      </x:c>
      <x:c r="C225" s="738" t="s">
        <x:v>5178</x:v>
      </x:c>
      <x:c r="D225" s="915">
        <x:f t="shared" ref="D225:D232" si="21">IF(SUM(I225:K225)=SUM(L225:M225),SUM(I225:K225),"오답")</x:f>
        <x:v>6342.6999999999998</x:v>
      </x:c>
      <x:c r="E225" s="850" t="s">
        <x:v>1554</x:v>
      </x:c>
      <x:c r="F225" s="850" t="s">
        <x:v>3815</x:v>
      </x:c>
      <x:c r="G225" s="850" t="s">
        <x:v>1554</x:v>
      </x:c>
      <x:c r="H225" s="769"/>
      <x:c r="I225" s="769"/>
      <x:c r="J225" s="723">
        <x:v>6342.6999999999998</x:v>
      </x:c>
      <x:c r="K225" s="723"/>
      <x:c r="L225" s="916">
        <x:v>6342.6999999999998</x:v>
      </x:c>
      <x:c r="M225" s="732"/>
      <x:c r="N225" s="732"/>
      <x:c r="O225" s="732"/>
      <x:c r="P225" s="916">
        <x:v>6342.6999999999998</x:v>
      </x:c>
      <x:c r="Q225" s="732"/>
      <x:c r="R225" s="805"/>
      <x:c r="S225" s="447"/>
      <x:c r="T225" s="343"/>
      <x:c r="U225" s="343"/>
      <x:c r="V225" s="343"/>
      <x:c r="W225" s="343"/>
      <x:c r="X225" s="343"/>
      <x:c r="Y225" s="343"/>
      <x:c r="Z225" s="343"/>
      <x:c r="AA225" s="343"/>
      <x:c r="AB225" s="343"/>
      <x:c r="AC225" s="343"/>
      <x:c r="AD225" s="343"/>
      <x:c r="AE225" s="343"/>
      <x:c r="AF225" s="343"/>
      <x:c r="AG225" s="343"/>
      <x:c r="AH225" s="343"/>
      <x:c r="AI225" s="343"/>
      <x:c r="AJ225" s="343"/>
      <x:c r="AK225" s="343"/>
      <x:c r="AL225" s="343"/>
      <x:c r="AM225" s="343"/>
      <x:c r="AN225" s="343"/>
      <x:c r="AO225" s="343"/>
      <x:c r="AP225" s="343"/>
      <x:c r="AQ225" s="343"/>
      <x:c r="AR225" s="343"/>
      <x:c r="AS225" s="343"/>
      <x:c r="AT225" s="343"/>
      <x:c r="AU225" s="343"/>
      <x:c r="AV225" s="343"/>
      <x:c r="AW225" s="343"/>
      <x:c r="AX225" s="343"/>
      <x:c r="AY225" s="343"/>
      <x:c r="AZ225" s="343"/>
      <x:c r="BA225" s="343"/>
      <x:c r="BB225" s="343"/>
      <x:c r="BC225" s="343"/>
      <x:c r="BD225" s="343"/>
      <x:c r="BE225" s="343"/>
      <x:c r="BF225" s="343"/>
      <x:c r="BG225" s="343"/>
      <x:c r="BH225" s="343"/>
      <x:c r="BI225" s="343"/>
      <x:c r="BJ225" s="343"/>
      <x:c r="BK225" s="343"/>
      <x:c r="BL225" s="343"/>
      <x:c r="BM225" s="343"/>
      <x:c r="BN225" s="343"/>
      <x:c r="BO225" s="343"/>
      <x:c r="BP225" s="343"/>
      <x:c r="BQ225" s="343"/>
      <x:c r="BR225" s="343"/>
      <x:c r="BS225" s="343"/>
      <x:c r="BT225" s="343"/>
      <x:c r="BU225" s="343"/>
      <x:c r="BV225" s="343"/>
      <x:c r="BW225" s="343"/>
      <x:c r="BX225" s="343"/>
      <x:c r="BY225" s="343"/>
      <x:c r="BZ225" s="343"/>
      <x:c r="CA225" s="343"/>
      <x:c r="CB225" s="343"/>
      <x:c r="CC225" s="343"/>
      <x:c r="CD225" s="343"/>
      <x:c r="CE225" s="343"/>
      <x:c r="CF225" s="343"/>
      <x:c r="CG225" s="343"/>
      <x:c r="CH225" s="343"/>
      <x:c r="CI225" s="343"/>
      <x:c r="CJ225" s="343"/>
      <x:c r="CK225" s="343"/>
      <x:c r="CL225" s="343"/>
      <x:c r="CM225" s="343"/>
      <x:c r="CN225" s="343"/>
      <x:c r="CO225" s="343"/>
      <x:c r="CP225" s="343"/>
      <x:c r="CQ225" s="343"/>
      <x:c r="CR225" s="343"/>
      <x:c r="CS225" s="343"/>
      <x:c r="CT225" s="343"/>
      <x:c r="CU225" s="343"/>
      <x:c r="CV225" s="343"/>
      <x:c r="CW225" s="343"/>
      <x:c r="CX225" s="343"/>
      <x:c r="CY225" s="343"/>
      <x:c r="CZ225" s="343"/>
      <x:c r="DA225" s="343"/>
      <x:c r="DB225" s="343"/>
      <x:c r="DC225" s="343"/>
      <x:c r="DD225" s="343"/>
      <x:c r="DE225" s="343"/>
      <x:c r="DF225" s="343"/>
      <x:c r="DG225" s="343"/>
      <x:c r="DH225" s="343"/>
      <x:c r="DI225" s="343"/>
      <x:c r="DJ225" s="343"/>
      <x:c r="DK225" s="343"/>
      <x:c r="DL225" s="343"/>
      <x:c r="DM225" s="343"/>
      <x:c r="DN225" s="343"/>
      <x:c r="DO225" s="343"/>
      <x:c r="DP225" s="343"/>
      <x:c r="DQ225" s="343"/>
      <x:c r="DR225" s="343"/>
      <x:c r="DS225" s="343"/>
      <x:c r="DT225" s="343"/>
      <x:c r="DU225" s="343"/>
      <x:c r="DV225" s="343"/>
      <x:c r="DW225" s="343"/>
      <x:c r="DX225" s="343"/>
      <x:c r="DY225" s="343"/>
      <x:c r="DZ225" s="343"/>
      <x:c r="EA225" s="343"/>
      <x:c r="EB225" s="343"/>
      <x:c r="EC225" s="343"/>
      <x:c r="ED225" s="343"/>
      <x:c r="EE225" s="343"/>
      <x:c r="EF225" s="343"/>
      <x:c r="EG225" s="343"/>
      <x:c r="EH225" s="343"/>
      <x:c r="EI225" s="343"/>
      <x:c r="EJ225" s="343"/>
      <x:c r="EK225" s="343"/>
      <x:c r="EL225" s="343"/>
      <x:c r="EM225" s="343"/>
      <x:c r="EN225" s="343"/>
      <x:c r="EO225" s="343"/>
      <x:c r="EP225" s="343"/>
      <x:c r="EQ225" s="343"/>
      <x:c r="ER225" s="343"/>
      <x:c r="ES225" s="343"/>
      <x:c r="ET225" s="343"/>
      <x:c r="EU225" s="343"/>
      <x:c r="EV225" s="343"/>
      <x:c r="EW225" s="343"/>
      <x:c r="EX225" s="343"/>
      <x:c r="EY225" s="343"/>
      <x:c r="EZ225" s="343"/>
      <x:c r="FA225" s="343"/>
      <x:c r="FB225" s="343"/>
      <x:c r="FC225" s="343"/>
      <x:c r="FD225" s="343"/>
      <x:c r="FE225" s="343"/>
      <x:c r="FF225" s="343"/>
      <x:c r="FG225" s="343"/>
      <x:c r="FH225" s="343"/>
      <x:c r="FI225" s="343"/>
      <x:c r="FJ225" s="343"/>
      <x:c r="FK225" s="343"/>
      <x:c r="FL225" s="343"/>
      <x:c r="FM225" s="343"/>
      <x:c r="FN225" s="343"/>
      <x:c r="FO225" s="343"/>
      <x:c r="FP225" s="343"/>
      <x:c r="FQ225" s="343"/>
      <x:c r="FR225" s="343"/>
      <x:c r="FS225" s="343"/>
      <x:c r="FT225" s="343"/>
      <x:c r="FU225" s="343"/>
      <x:c r="FV225" s="343"/>
      <x:c r="FW225" s="343"/>
      <x:c r="FX225" s="343"/>
      <x:c r="FY225" s="343"/>
      <x:c r="FZ225" s="343"/>
      <x:c r="GA225" s="343"/>
      <x:c r="GB225" s="343"/>
      <x:c r="GC225" s="343"/>
      <x:c r="GD225" s="343"/>
      <x:c r="GE225" s="343"/>
      <x:c r="GF225" s="343"/>
      <x:c r="GG225" s="343"/>
    </x:row>
    <x:row r="226" spans="1:189" s="377" customFormat="1" hidden="1" customHeight="1">
      <x:c r="A226" s="736" t="s">
        <x:v>18</x:v>
      </x:c>
      <x:c r="B226" s="914" t="s">
        <x:v>2597</x:v>
      </x:c>
      <x:c r="C226" s="738" t="s">
        <x:v>5167</x:v>
      </x:c>
      <x:c r="D226" s="915">
        <x:f t="shared" si="21"/>
        <x:v>2594.4000000000001</x:v>
      </x:c>
      <x:c r="E226" s="850" t="s">
        <x:v>1554</x:v>
      </x:c>
      <x:c r="F226" s="850" t="s">
        <x:v>3815</x:v>
      </x:c>
      <x:c r="G226" s="850" t="s">
        <x:v>1554</x:v>
      </x:c>
      <x:c r="H226" s="769"/>
      <x:c r="I226" s="769"/>
      <x:c r="J226" s="723">
        <x:v>2594.4000000000001</x:v>
      </x:c>
      <x:c r="K226" s="723"/>
      <x:c r="L226" s="916">
        <x:v>2594.4000000000001</x:v>
      </x:c>
      <x:c r="M226" s="732"/>
      <x:c r="N226" s="732"/>
      <x:c r="O226" s="732"/>
      <x:c r="P226" s="916">
        <x:v>2594.4000000000001</x:v>
      </x:c>
      <x:c r="Q226" s="732"/>
      <x:c r="R226" s="805"/>
      <x:c r="S226" s="447"/>
      <x:c r="T226" s="343"/>
      <x:c r="U226" s="343"/>
      <x:c r="V226" s="343"/>
      <x:c r="W226" s="343"/>
      <x:c r="X226" s="343"/>
      <x:c r="Y226" s="343"/>
      <x:c r="Z226" s="343"/>
      <x:c r="AA226" s="343"/>
      <x:c r="AB226" s="343"/>
      <x:c r="AC226" s="343"/>
      <x:c r="AD226" s="343"/>
      <x:c r="AE226" s="343"/>
      <x:c r="AF226" s="343"/>
      <x:c r="AG226" s="343"/>
      <x:c r="AH226" s="343"/>
      <x:c r="AI226" s="343"/>
      <x:c r="AJ226" s="343"/>
      <x:c r="AK226" s="343"/>
      <x:c r="AL226" s="343"/>
      <x:c r="AM226" s="343"/>
      <x:c r="AN226" s="343"/>
      <x:c r="AO226" s="343"/>
      <x:c r="AP226" s="343"/>
      <x:c r="AQ226" s="343"/>
      <x:c r="AR226" s="343"/>
      <x:c r="AS226" s="343"/>
      <x:c r="AT226" s="343"/>
      <x:c r="AU226" s="343"/>
      <x:c r="AV226" s="343"/>
      <x:c r="AW226" s="343"/>
      <x:c r="AX226" s="343"/>
      <x:c r="AY226" s="343"/>
      <x:c r="AZ226" s="343"/>
      <x:c r="BA226" s="343"/>
      <x:c r="BB226" s="343"/>
      <x:c r="BC226" s="343"/>
      <x:c r="BD226" s="343"/>
      <x:c r="BE226" s="343"/>
      <x:c r="BF226" s="343"/>
      <x:c r="BG226" s="343"/>
      <x:c r="BH226" s="343"/>
      <x:c r="BI226" s="343"/>
      <x:c r="BJ226" s="343"/>
      <x:c r="BK226" s="343"/>
      <x:c r="BL226" s="343"/>
      <x:c r="BM226" s="343"/>
      <x:c r="BN226" s="343"/>
      <x:c r="BO226" s="343"/>
      <x:c r="BP226" s="343"/>
      <x:c r="BQ226" s="343"/>
      <x:c r="BR226" s="343"/>
      <x:c r="BS226" s="343"/>
      <x:c r="BT226" s="343"/>
      <x:c r="BU226" s="343"/>
      <x:c r="BV226" s="343"/>
      <x:c r="BW226" s="343"/>
      <x:c r="BX226" s="343"/>
      <x:c r="BY226" s="343"/>
      <x:c r="BZ226" s="343"/>
      <x:c r="CA226" s="343"/>
      <x:c r="CB226" s="343"/>
      <x:c r="CC226" s="343"/>
      <x:c r="CD226" s="343"/>
      <x:c r="CE226" s="343"/>
      <x:c r="CF226" s="343"/>
      <x:c r="CG226" s="343"/>
      <x:c r="CH226" s="343"/>
      <x:c r="CI226" s="343"/>
      <x:c r="CJ226" s="343"/>
      <x:c r="CK226" s="343"/>
      <x:c r="CL226" s="343"/>
      <x:c r="CM226" s="343"/>
      <x:c r="CN226" s="343"/>
      <x:c r="CO226" s="343"/>
      <x:c r="CP226" s="343"/>
      <x:c r="CQ226" s="343"/>
      <x:c r="CR226" s="343"/>
      <x:c r="CS226" s="343"/>
      <x:c r="CT226" s="343"/>
      <x:c r="CU226" s="343"/>
      <x:c r="CV226" s="343"/>
      <x:c r="CW226" s="343"/>
      <x:c r="CX226" s="343"/>
      <x:c r="CY226" s="343"/>
      <x:c r="CZ226" s="343"/>
      <x:c r="DA226" s="343"/>
      <x:c r="DB226" s="343"/>
      <x:c r="DC226" s="343"/>
      <x:c r="DD226" s="343"/>
      <x:c r="DE226" s="343"/>
      <x:c r="DF226" s="343"/>
      <x:c r="DG226" s="343"/>
      <x:c r="DH226" s="343"/>
      <x:c r="DI226" s="343"/>
      <x:c r="DJ226" s="343"/>
      <x:c r="DK226" s="343"/>
      <x:c r="DL226" s="343"/>
      <x:c r="DM226" s="343"/>
      <x:c r="DN226" s="343"/>
      <x:c r="DO226" s="343"/>
      <x:c r="DP226" s="343"/>
      <x:c r="DQ226" s="343"/>
      <x:c r="DR226" s="343"/>
      <x:c r="DS226" s="343"/>
      <x:c r="DT226" s="343"/>
      <x:c r="DU226" s="343"/>
      <x:c r="DV226" s="343"/>
      <x:c r="DW226" s="343"/>
      <x:c r="DX226" s="343"/>
      <x:c r="DY226" s="343"/>
      <x:c r="DZ226" s="343"/>
      <x:c r="EA226" s="343"/>
      <x:c r="EB226" s="343"/>
      <x:c r="EC226" s="343"/>
      <x:c r="ED226" s="343"/>
      <x:c r="EE226" s="343"/>
      <x:c r="EF226" s="343"/>
      <x:c r="EG226" s="343"/>
      <x:c r="EH226" s="343"/>
      <x:c r="EI226" s="343"/>
      <x:c r="EJ226" s="343"/>
      <x:c r="EK226" s="343"/>
      <x:c r="EL226" s="343"/>
      <x:c r="EM226" s="343"/>
      <x:c r="EN226" s="343"/>
      <x:c r="EO226" s="343"/>
      <x:c r="EP226" s="343"/>
      <x:c r="EQ226" s="343"/>
      <x:c r="ER226" s="343"/>
      <x:c r="ES226" s="343"/>
      <x:c r="ET226" s="343"/>
      <x:c r="EU226" s="343"/>
      <x:c r="EV226" s="343"/>
      <x:c r="EW226" s="343"/>
      <x:c r="EX226" s="343"/>
      <x:c r="EY226" s="343"/>
      <x:c r="EZ226" s="343"/>
      <x:c r="FA226" s="343"/>
      <x:c r="FB226" s="343"/>
      <x:c r="FC226" s="343"/>
      <x:c r="FD226" s="343"/>
      <x:c r="FE226" s="343"/>
      <x:c r="FF226" s="343"/>
      <x:c r="FG226" s="343"/>
      <x:c r="FH226" s="343"/>
      <x:c r="FI226" s="343"/>
      <x:c r="FJ226" s="343"/>
      <x:c r="FK226" s="343"/>
      <x:c r="FL226" s="343"/>
      <x:c r="FM226" s="343"/>
      <x:c r="FN226" s="343"/>
      <x:c r="FO226" s="343"/>
      <x:c r="FP226" s="343"/>
      <x:c r="FQ226" s="343"/>
      <x:c r="FR226" s="343"/>
      <x:c r="FS226" s="343"/>
      <x:c r="FT226" s="343"/>
      <x:c r="FU226" s="343"/>
      <x:c r="FV226" s="343"/>
      <x:c r="FW226" s="343"/>
      <x:c r="FX226" s="343"/>
      <x:c r="FY226" s="343"/>
      <x:c r="FZ226" s="343"/>
      <x:c r="GA226" s="343"/>
      <x:c r="GB226" s="343"/>
      <x:c r="GC226" s="343"/>
      <x:c r="GD226" s="343"/>
      <x:c r="GE226" s="343"/>
      <x:c r="GF226" s="343"/>
      <x:c r="GG226" s="343"/>
    </x:row>
    <x:row r="227" spans="1:189" s="377" customFormat="1" hidden="1" customHeight="1">
      <x:c r="A227" s="736" t="s">
        <x:v>18</x:v>
      </x:c>
      <x:c r="B227" s="777" t="s">
        <x:v>6506</x:v>
      </x:c>
      <x:c r="C227" s="738" t="s">
        <x:v>6503</x:v>
      </x:c>
      <x:c r="D227" s="915">
        <x:f t="shared" si="21"/>
        <x:v>1212.8</x:v>
      </x:c>
      <x:c r="E227" s="850" t="s">
        <x:v>3838</x:v>
      </x:c>
      <x:c r="F227" s="850" t="s">
        <x:v>5435</x:v>
      </x:c>
      <x:c r="G227" s="769" t="s">
        <x:v>1378</x:v>
      </x:c>
      <x:c r="H227" s="769"/>
      <x:c r="I227" s="769"/>
      <x:c r="J227" s="723"/>
      <x:c r="K227" s="723">
        <x:v>1212.8</x:v>
      </x:c>
      <x:c r="L227" s="732"/>
      <x:c r="M227" s="916">
        <x:v>1212.8</x:v>
      </x:c>
      <x:c r="N227" s="732"/>
      <x:c r="O227" s="916"/>
      <x:c r="P227" s="916">
        <x:v>1212.8</x:v>
      </x:c>
      <x:c r="Q227" s="917"/>
      <x:c r="R227" s="805" t="s">
        <x:v>4007</x:v>
      </x:c>
      <x:c r="S227" s="447"/>
      <x:c r="T227" s="343"/>
      <x:c r="U227" s="343"/>
      <x:c r="V227" s="343"/>
      <x:c r="W227" s="343"/>
      <x:c r="X227" s="343"/>
      <x:c r="Y227" s="343"/>
      <x:c r="Z227" s="343"/>
      <x:c r="AA227" s="343"/>
      <x:c r="AB227" s="343"/>
      <x:c r="AC227" s="343"/>
      <x:c r="AD227" s="343"/>
      <x:c r="AE227" s="343"/>
      <x:c r="AF227" s="343"/>
      <x:c r="AG227" s="343"/>
      <x:c r="AH227" s="343"/>
      <x:c r="AI227" s="343"/>
      <x:c r="AJ227" s="343"/>
      <x:c r="AK227" s="343"/>
      <x:c r="AL227" s="343"/>
      <x:c r="AM227" s="343"/>
      <x:c r="AN227" s="343"/>
      <x:c r="AO227" s="343"/>
      <x:c r="AP227" s="343"/>
      <x:c r="AQ227" s="343"/>
      <x:c r="AR227" s="343"/>
      <x:c r="AS227" s="343"/>
      <x:c r="AT227" s="343"/>
      <x:c r="AU227" s="343"/>
      <x:c r="AV227" s="343"/>
      <x:c r="AW227" s="343"/>
      <x:c r="AX227" s="343"/>
      <x:c r="AY227" s="343"/>
      <x:c r="AZ227" s="343"/>
      <x:c r="BA227" s="343"/>
      <x:c r="BB227" s="343"/>
      <x:c r="BC227" s="343"/>
      <x:c r="BD227" s="343"/>
      <x:c r="BE227" s="343"/>
      <x:c r="BF227" s="343"/>
      <x:c r="BG227" s="343"/>
      <x:c r="BH227" s="343"/>
      <x:c r="BI227" s="343"/>
      <x:c r="BJ227" s="343"/>
      <x:c r="BK227" s="343"/>
      <x:c r="BL227" s="343"/>
      <x:c r="BM227" s="343"/>
      <x:c r="BN227" s="343"/>
      <x:c r="BO227" s="343"/>
      <x:c r="BP227" s="343"/>
      <x:c r="BQ227" s="343"/>
      <x:c r="BR227" s="343"/>
      <x:c r="BS227" s="343"/>
      <x:c r="BT227" s="343"/>
      <x:c r="BU227" s="343"/>
      <x:c r="BV227" s="343"/>
      <x:c r="BW227" s="343"/>
      <x:c r="BX227" s="343"/>
      <x:c r="BY227" s="343"/>
      <x:c r="BZ227" s="343"/>
      <x:c r="CA227" s="343"/>
      <x:c r="CB227" s="343"/>
      <x:c r="CC227" s="343"/>
      <x:c r="CD227" s="343"/>
      <x:c r="CE227" s="343"/>
      <x:c r="CF227" s="343"/>
      <x:c r="CG227" s="343"/>
      <x:c r="CH227" s="343"/>
      <x:c r="CI227" s="343"/>
      <x:c r="CJ227" s="343"/>
      <x:c r="CK227" s="343"/>
      <x:c r="CL227" s="343"/>
      <x:c r="CM227" s="343"/>
      <x:c r="CN227" s="343"/>
      <x:c r="CO227" s="343"/>
      <x:c r="CP227" s="343"/>
      <x:c r="CQ227" s="343"/>
      <x:c r="CR227" s="343"/>
      <x:c r="CS227" s="343"/>
      <x:c r="CT227" s="343"/>
      <x:c r="CU227" s="343"/>
      <x:c r="CV227" s="343"/>
      <x:c r="CW227" s="343"/>
      <x:c r="CX227" s="343"/>
      <x:c r="CY227" s="343"/>
      <x:c r="CZ227" s="343"/>
      <x:c r="DA227" s="343"/>
      <x:c r="DB227" s="343"/>
      <x:c r="DC227" s="343"/>
      <x:c r="DD227" s="343"/>
      <x:c r="DE227" s="343"/>
      <x:c r="DF227" s="343"/>
      <x:c r="DG227" s="343"/>
      <x:c r="DH227" s="343"/>
      <x:c r="DI227" s="343"/>
      <x:c r="DJ227" s="343"/>
      <x:c r="DK227" s="343"/>
      <x:c r="DL227" s="343"/>
      <x:c r="DM227" s="343"/>
      <x:c r="DN227" s="343"/>
      <x:c r="DO227" s="343"/>
      <x:c r="DP227" s="343"/>
      <x:c r="DQ227" s="343"/>
      <x:c r="DR227" s="343"/>
      <x:c r="DS227" s="343"/>
      <x:c r="DT227" s="343"/>
      <x:c r="DU227" s="343"/>
      <x:c r="DV227" s="343"/>
      <x:c r="DW227" s="343"/>
      <x:c r="DX227" s="343"/>
      <x:c r="DY227" s="343"/>
      <x:c r="DZ227" s="343"/>
      <x:c r="EA227" s="343"/>
      <x:c r="EB227" s="343"/>
      <x:c r="EC227" s="343"/>
      <x:c r="ED227" s="343"/>
      <x:c r="EE227" s="343"/>
      <x:c r="EF227" s="343"/>
      <x:c r="EG227" s="343"/>
      <x:c r="EH227" s="343"/>
      <x:c r="EI227" s="343"/>
      <x:c r="EJ227" s="343"/>
      <x:c r="EK227" s="343"/>
      <x:c r="EL227" s="343"/>
      <x:c r="EM227" s="343"/>
      <x:c r="EN227" s="343"/>
      <x:c r="EO227" s="343"/>
      <x:c r="EP227" s="343"/>
      <x:c r="EQ227" s="343"/>
      <x:c r="ER227" s="343"/>
      <x:c r="ES227" s="343"/>
      <x:c r="ET227" s="343"/>
      <x:c r="EU227" s="343"/>
      <x:c r="EV227" s="343"/>
      <x:c r="EW227" s="343"/>
      <x:c r="EX227" s="343"/>
      <x:c r="EY227" s="343"/>
      <x:c r="EZ227" s="343"/>
      <x:c r="FA227" s="343"/>
      <x:c r="FB227" s="343"/>
      <x:c r="FC227" s="343"/>
      <x:c r="FD227" s="343"/>
      <x:c r="FE227" s="343"/>
      <x:c r="FF227" s="343"/>
      <x:c r="FG227" s="343"/>
      <x:c r="FH227" s="343"/>
      <x:c r="FI227" s="343"/>
      <x:c r="FJ227" s="343"/>
      <x:c r="FK227" s="343"/>
      <x:c r="FL227" s="343"/>
      <x:c r="FM227" s="343"/>
      <x:c r="FN227" s="343"/>
      <x:c r="FO227" s="343"/>
      <x:c r="FP227" s="343"/>
      <x:c r="FQ227" s="343"/>
      <x:c r="FR227" s="343"/>
      <x:c r="FS227" s="343"/>
      <x:c r="FT227" s="343"/>
      <x:c r="FU227" s="343"/>
      <x:c r="FV227" s="343"/>
      <x:c r="FW227" s="343"/>
      <x:c r="FX227" s="343"/>
      <x:c r="FY227" s="343"/>
      <x:c r="FZ227" s="343"/>
      <x:c r="GA227" s="343"/>
      <x:c r="GB227" s="343"/>
      <x:c r="GC227" s="343"/>
      <x:c r="GD227" s="343"/>
      <x:c r="GE227" s="343"/>
      <x:c r="GF227" s="343"/>
      <x:c r="GG227" s="343"/>
    </x:row>
    <x:row r="228" spans="1:189" s="377" customFormat="1" hidden="1" customHeight="1">
      <x:c r="A228" s="736" t="s">
        <x:v>18</x:v>
      </x:c>
      <x:c r="B228" s="777" t="s">
        <x:v>6494</x:v>
      </x:c>
      <x:c r="C228" s="738" t="s">
        <x:v>6475</x:v>
      </x:c>
      <x:c r="D228" s="915">
        <x:f t="shared" si="21"/>
        <x:v>1535.7</x:v>
      </x:c>
      <x:c r="E228" s="850" t="s">
        <x:v>1567</x:v>
      </x:c>
      <x:c r="F228" s="850" t="s">
        <x:v>1553</x:v>
      </x:c>
      <x:c r="G228" s="769" t="s">
        <x:v>3366</x:v>
      </x:c>
      <x:c r="H228" s="769"/>
      <x:c r="I228" s="769"/>
      <x:c r="J228" s="723"/>
      <x:c r="K228" s="723">
        <x:v>1535.7</x:v>
      </x:c>
      <x:c r="L228" s="732"/>
      <x:c r="M228" s="916">
        <x:v>1535.7</x:v>
      </x:c>
      <x:c r="N228" s="732"/>
      <x:c r="O228" s="916">
        <x:v>1535.7</x:v>
      </x:c>
      <x:c r="P228" s="732">
        <x:v>1535.7</x:v>
      </x:c>
      <x:c r="Q228" s="917"/>
      <x:c r="R228" s="805" t="s">
        <x:v>1548</x:v>
      </x:c>
      <x:c r="S228" s="447"/>
      <x:c r="T228" s="343"/>
      <x:c r="U228" s="343"/>
      <x:c r="V228" s="343"/>
      <x:c r="W228" s="343"/>
      <x:c r="X228" s="343"/>
      <x:c r="Y228" s="343"/>
      <x:c r="Z228" s="343"/>
      <x:c r="AA228" s="343"/>
      <x:c r="AB228" s="343"/>
      <x:c r="AC228" s="343"/>
      <x:c r="AD228" s="343"/>
      <x:c r="AE228" s="343"/>
      <x:c r="AF228" s="343"/>
      <x:c r="AG228" s="343"/>
      <x:c r="AH228" s="343"/>
      <x:c r="AI228" s="343"/>
      <x:c r="AJ228" s="343"/>
      <x:c r="AK228" s="343"/>
      <x:c r="AL228" s="343"/>
      <x:c r="AM228" s="343"/>
      <x:c r="AN228" s="343"/>
      <x:c r="AO228" s="343"/>
      <x:c r="AP228" s="343"/>
      <x:c r="AQ228" s="343"/>
      <x:c r="AR228" s="343"/>
      <x:c r="AS228" s="343"/>
      <x:c r="AT228" s="343"/>
      <x:c r="AU228" s="343"/>
      <x:c r="AV228" s="343"/>
      <x:c r="AW228" s="343"/>
      <x:c r="AX228" s="343"/>
      <x:c r="AY228" s="343"/>
      <x:c r="AZ228" s="343"/>
      <x:c r="BA228" s="343"/>
      <x:c r="BB228" s="343"/>
      <x:c r="BC228" s="343"/>
      <x:c r="BD228" s="343"/>
      <x:c r="BE228" s="343"/>
      <x:c r="BF228" s="343"/>
      <x:c r="BG228" s="343"/>
      <x:c r="BH228" s="343"/>
      <x:c r="BI228" s="343"/>
      <x:c r="BJ228" s="343"/>
      <x:c r="BK228" s="343"/>
      <x:c r="BL228" s="343"/>
      <x:c r="BM228" s="343"/>
      <x:c r="BN228" s="343"/>
      <x:c r="BO228" s="343"/>
      <x:c r="BP228" s="343"/>
      <x:c r="BQ228" s="343"/>
      <x:c r="BR228" s="343"/>
      <x:c r="BS228" s="343"/>
      <x:c r="BT228" s="343"/>
      <x:c r="BU228" s="343"/>
      <x:c r="BV228" s="343"/>
      <x:c r="BW228" s="343"/>
      <x:c r="BX228" s="343"/>
      <x:c r="BY228" s="343"/>
      <x:c r="BZ228" s="343"/>
      <x:c r="CA228" s="343"/>
      <x:c r="CB228" s="343"/>
      <x:c r="CC228" s="343"/>
      <x:c r="CD228" s="343"/>
      <x:c r="CE228" s="343"/>
      <x:c r="CF228" s="343"/>
      <x:c r="CG228" s="343"/>
      <x:c r="CH228" s="343"/>
      <x:c r="CI228" s="343"/>
      <x:c r="CJ228" s="343"/>
      <x:c r="CK228" s="343"/>
      <x:c r="CL228" s="343"/>
      <x:c r="CM228" s="343"/>
      <x:c r="CN228" s="343"/>
      <x:c r="CO228" s="343"/>
      <x:c r="CP228" s="343"/>
      <x:c r="CQ228" s="343"/>
      <x:c r="CR228" s="343"/>
      <x:c r="CS228" s="343"/>
      <x:c r="CT228" s="343"/>
      <x:c r="CU228" s="343"/>
      <x:c r="CV228" s="343"/>
      <x:c r="CW228" s="343"/>
      <x:c r="CX228" s="343"/>
      <x:c r="CY228" s="343"/>
      <x:c r="CZ228" s="343"/>
      <x:c r="DA228" s="343"/>
      <x:c r="DB228" s="343"/>
      <x:c r="DC228" s="343"/>
      <x:c r="DD228" s="343"/>
      <x:c r="DE228" s="343"/>
      <x:c r="DF228" s="343"/>
      <x:c r="DG228" s="343"/>
      <x:c r="DH228" s="343"/>
      <x:c r="DI228" s="343"/>
      <x:c r="DJ228" s="343"/>
      <x:c r="DK228" s="343"/>
      <x:c r="DL228" s="343"/>
      <x:c r="DM228" s="343"/>
      <x:c r="DN228" s="343"/>
      <x:c r="DO228" s="343"/>
      <x:c r="DP228" s="343"/>
      <x:c r="DQ228" s="343"/>
      <x:c r="DR228" s="343"/>
      <x:c r="DS228" s="343"/>
      <x:c r="DT228" s="343"/>
      <x:c r="DU228" s="343"/>
      <x:c r="DV228" s="343"/>
      <x:c r="DW228" s="343"/>
      <x:c r="DX228" s="343"/>
      <x:c r="DY228" s="343"/>
      <x:c r="DZ228" s="343"/>
      <x:c r="EA228" s="343"/>
      <x:c r="EB228" s="343"/>
      <x:c r="EC228" s="343"/>
      <x:c r="ED228" s="343"/>
      <x:c r="EE228" s="343"/>
      <x:c r="EF228" s="343"/>
      <x:c r="EG228" s="343"/>
      <x:c r="EH228" s="343"/>
      <x:c r="EI228" s="343"/>
      <x:c r="EJ228" s="343"/>
      <x:c r="EK228" s="343"/>
      <x:c r="EL228" s="343"/>
      <x:c r="EM228" s="343"/>
      <x:c r="EN228" s="343"/>
      <x:c r="EO228" s="343"/>
      <x:c r="EP228" s="343"/>
      <x:c r="EQ228" s="343"/>
      <x:c r="ER228" s="343"/>
      <x:c r="ES228" s="343"/>
      <x:c r="ET228" s="343"/>
      <x:c r="EU228" s="343"/>
      <x:c r="EV228" s="343"/>
      <x:c r="EW228" s="343"/>
      <x:c r="EX228" s="343"/>
      <x:c r="EY228" s="343"/>
      <x:c r="EZ228" s="343"/>
      <x:c r="FA228" s="343"/>
      <x:c r="FB228" s="343"/>
      <x:c r="FC228" s="343"/>
      <x:c r="FD228" s="343"/>
      <x:c r="FE228" s="343"/>
      <x:c r="FF228" s="343"/>
      <x:c r="FG228" s="343"/>
      <x:c r="FH228" s="343"/>
      <x:c r="FI228" s="343"/>
      <x:c r="FJ228" s="343"/>
      <x:c r="FK228" s="343"/>
      <x:c r="FL228" s="343"/>
      <x:c r="FM228" s="343"/>
      <x:c r="FN228" s="343"/>
      <x:c r="FO228" s="343"/>
      <x:c r="FP228" s="343"/>
      <x:c r="FQ228" s="343"/>
      <x:c r="FR228" s="343"/>
      <x:c r="FS228" s="343"/>
      <x:c r="FT228" s="343"/>
      <x:c r="FU228" s="343"/>
      <x:c r="FV228" s="343"/>
      <x:c r="FW228" s="343"/>
      <x:c r="FX228" s="343"/>
      <x:c r="FY228" s="343"/>
      <x:c r="FZ228" s="343"/>
      <x:c r="GA228" s="343"/>
      <x:c r="GB228" s="343"/>
      <x:c r="GC228" s="343"/>
      <x:c r="GD228" s="343"/>
      <x:c r="GE228" s="343"/>
      <x:c r="GF228" s="343"/>
      <x:c r="GG228" s="343"/>
    </x:row>
    <x:row r="229" spans="1:189" s="377" customFormat="1" hidden="1" customHeight="1">
      <x:c r="A229" s="736" t="s">
        <x:v>18</x:v>
      </x:c>
      <x:c r="B229" s="777" t="s">
        <x:v>6473</x:v>
      </x:c>
      <x:c r="C229" s="738" t="s">
        <x:v>6496</x:v>
      </x:c>
      <x:c r="D229" s="915">
        <x:f t="shared" si="21"/>
        <x:v>1771</x:v>
      </x:c>
      <x:c r="E229" s="850" t="s">
        <x:v>1567</x:v>
      </x:c>
      <x:c r="F229" s="850" t="s">
        <x:v>1553</x:v>
      </x:c>
      <x:c r="G229" s="769" t="s">
        <x:v>3366</x:v>
      </x:c>
      <x:c r="H229" s="769"/>
      <x:c r="I229" s="769"/>
      <x:c r="J229" s="723"/>
      <x:c r="K229" s="723">
        <x:v>1771</x:v>
      </x:c>
      <x:c r="L229" s="732"/>
      <x:c r="M229" s="916">
        <x:v>1771</x:v>
      </x:c>
      <x:c r="N229" s="732"/>
      <x:c r="O229" s="916">
        <x:v>1771</x:v>
      </x:c>
      <x:c r="P229" s="732">
        <x:v>1771</x:v>
      </x:c>
      <x:c r="Q229" s="917"/>
      <x:c r="R229" s="805" t="s">
        <x:v>1548</x:v>
      </x:c>
      <x:c r="S229" s="447"/>
      <x:c r="T229" s="343"/>
      <x:c r="U229" s="343"/>
      <x:c r="V229" s="343"/>
      <x:c r="W229" s="343"/>
      <x:c r="X229" s="343"/>
      <x:c r="Y229" s="343"/>
      <x:c r="Z229" s="343"/>
      <x:c r="AA229" s="343"/>
      <x:c r="AB229" s="343"/>
      <x:c r="AC229" s="343"/>
      <x:c r="AD229" s="343"/>
      <x:c r="AE229" s="343"/>
      <x:c r="AF229" s="343"/>
      <x:c r="AG229" s="343"/>
      <x:c r="AH229" s="343"/>
      <x:c r="AI229" s="343"/>
      <x:c r="AJ229" s="343"/>
      <x:c r="AK229" s="343"/>
      <x:c r="AL229" s="343"/>
      <x:c r="AM229" s="343"/>
      <x:c r="AN229" s="343"/>
      <x:c r="AO229" s="343"/>
      <x:c r="AP229" s="343"/>
      <x:c r="AQ229" s="343"/>
      <x:c r="AR229" s="343"/>
      <x:c r="AS229" s="343"/>
      <x:c r="AT229" s="343"/>
      <x:c r="AU229" s="343"/>
      <x:c r="AV229" s="343"/>
      <x:c r="AW229" s="343"/>
      <x:c r="AX229" s="343"/>
      <x:c r="AY229" s="343"/>
      <x:c r="AZ229" s="343"/>
      <x:c r="BA229" s="343"/>
      <x:c r="BB229" s="343"/>
      <x:c r="BC229" s="343"/>
      <x:c r="BD229" s="343"/>
      <x:c r="BE229" s="343"/>
      <x:c r="BF229" s="343"/>
      <x:c r="BG229" s="343"/>
      <x:c r="BH229" s="343"/>
      <x:c r="BI229" s="343"/>
      <x:c r="BJ229" s="343"/>
      <x:c r="BK229" s="343"/>
      <x:c r="BL229" s="343"/>
      <x:c r="BM229" s="343"/>
      <x:c r="BN229" s="343"/>
      <x:c r="BO229" s="343"/>
      <x:c r="BP229" s="343"/>
      <x:c r="BQ229" s="343"/>
      <x:c r="BR229" s="343"/>
      <x:c r="BS229" s="343"/>
      <x:c r="BT229" s="343"/>
      <x:c r="BU229" s="343"/>
      <x:c r="BV229" s="343"/>
      <x:c r="BW229" s="343"/>
      <x:c r="BX229" s="343"/>
      <x:c r="BY229" s="343"/>
      <x:c r="BZ229" s="343"/>
      <x:c r="CA229" s="343"/>
      <x:c r="CB229" s="343"/>
      <x:c r="CC229" s="343"/>
      <x:c r="CD229" s="343"/>
      <x:c r="CE229" s="343"/>
      <x:c r="CF229" s="343"/>
      <x:c r="CG229" s="343"/>
      <x:c r="CH229" s="343"/>
      <x:c r="CI229" s="343"/>
      <x:c r="CJ229" s="343"/>
      <x:c r="CK229" s="343"/>
      <x:c r="CL229" s="343"/>
      <x:c r="CM229" s="343"/>
      <x:c r="CN229" s="343"/>
      <x:c r="CO229" s="343"/>
      <x:c r="CP229" s="343"/>
      <x:c r="CQ229" s="343"/>
      <x:c r="CR229" s="343"/>
      <x:c r="CS229" s="343"/>
      <x:c r="CT229" s="343"/>
      <x:c r="CU229" s="343"/>
      <x:c r="CV229" s="343"/>
      <x:c r="CW229" s="343"/>
      <x:c r="CX229" s="343"/>
      <x:c r="CY229" s="343"/>
      <x:c r="CZ229" s="343"/>
      <x:c r="DA229" s="343"/>
      <x:c r="DB229" s="343"/>
      <x:c r="DC229" s="343"/>
      <x:c r="DD229" s="343"/>
      <x:c r="DE229" s="343"/>
      <x:c r="DF229" s="343"/>
      <x:c r="DG229" s="343"/>
      <x:c r="DH229" s="343"/>
      <x:c r="DI229" s="343"/>
      <x:c r="DJ229" s="343"/>
      <x:c r="DK229" s="343"/>
      <x:c r="DL229" s="343"/>
      <x:c r="DM229" s="343"/>
      <x:c r="DN229" s="343"/>
      <x:c r="DO229" s="343"/>
      <x:c r="DP229" s="343"/>
      <x:c r="DQ229" s="343"/>
      <x:c r="DR229" s="343"/>
      <x:c r="DS229" s="343"/>
      <x:c r="DT229" s="343"/>
      <x:c r="DU229" s="343"/>
      <x:c r="DV229" s="343"/>
      <x:c r="DW229" s="343"/>
      <x:c r="DX229" s="343"/>
      <x:c r="DY229" s="343"/>
      <x:c r="DZ229" s="343"/>
      <x:c r="EA229" s="343"/>
      <x:c r="EB229" s="343"/>
      <x:c r="EC229" s="343"/>
      <x:c r="ED229" s="343"/>
      <x:c r="EE229" s="343"/>
      <x:c r="EF229" s="343"/>
      <x:c r="EG229" s="343"/>
      <x:c r="EH229" s="343"/>
      <x:c r="EI229" s="343"/>
      <x:c r="EJ229" s="343"/>
      <x:c r="EK229" s="343"/>
      <x:c r="EL229" s="343"/>
      <x:c r="EM229" s="343"/>
      <x:c r="EN229" s="343"/>
      <x:c r="EO229" s="343"/>
      <x:c r="EP229" s="343"/>
      <x:c r="EQ229" s="343"/>
      <x:c r="ER229" s="343"/>
      <x:c r="ES229" s="343"/>
      <x:c r="ET229" s="343"/>
      <x:c r="EU229" s="343"/>
      <x:c r="EV229" s="343"/>
      <x:c r="EW229" s="343"/>
      <x:c r="EX229" s="343"/>
      <x:c r="EY229" s="343"/>
      <x:c r="EZ229" s="343"/>
      <x:c r="FA229" s="343"/>
      <x:c r="FB229" s="343"/>
      <x:c r="FC229" s="343"/>
      <x:c r="FD229" s="343"/>
      <x:c r="FE229" s="343"/>
      <x:c r="FF229" s="343"/>
      <x:c r="FG229" s="343"/>
      <x:c r="FH229" s="343"/>
      <x:c r="FI229" s="343"/>
      <x:c r="FJ229" s="343"/>
      <x:c r="FK229" s="343"/>
      <x:c r="FL229" s="343"/>
      <x:c r="FM229" s="343"/>
      <x:c r="FN229" s="343"/>
      <x:c r="FO229" s="343"/>
      <x:c r="FP229" s="343"/>
      <x:c r="FQ229" s="343"/>
      <x:c r="FR229" s="343"/>
      <x:c r="FS229" s="343"/>
      <x:c r="FT229" s="343"/>
      <x:c r="FU229" s="343"/>
      <x:c r="FV229" s="343"/>
      <x:c r="FW229" s="343"/>
      <x:c r="FX229" s="343"/>
      <x:c r="FY229" s="343"/>
      <x:c r="FZ229" s="343"/>
      <x:c r="GA229" s="343"/>
      <x:c r="GB229" s="343"/>
      <x:c r="GC229" s="343"/>
      <x:c r="GD229" s="343"/>
      <x:c r="GE229" s="343"/>
      <x:c r="GF229" s="343"/>
      <x:c r="GG229" s="343"/>
    </x:row>
    <x:row r="230" spans="1:189" s="377" customFormat="1" hidden="1" customHeight="1">
      <x:c r="A230" s="736" t="s">
        <x:v>18</x:v>
      </x:c>
      <x:c r="B230" s="914" t="s">
        <x:v>6522</x:v>
      </x:c>
      <x:c r="C230" s="738" t="s">
        <x:v>1549</x:v>
      </x:c>
      <x:c r="D230" s="915">
        <x:f t="shared" si="21"/>
        <x:v>1569.0999999999999</x:v>
      </x:c>
      <x:c r="E230" s="850" t="s">
        <x:v>1568</x:v>
      </x:c>
      <x:c r="F230" s="850" t="s">
        <x:v>4046</x:v>
      </x:c>
      <x:c r="G230" s="769" t="s">
        <x:v>1180</x:v>
      </x:c>
      <x:c r="H230" s="769"/>
      <x:c r="I230" s="769"/>
      <x:c r="J230" s="723"/>
      <x:c r="K230" s="723">
        <x:v>1569.0999999999999</x:v>
      </x:c>
      <x:c r="L230" s="732"/>
      <x:c r="M230" s="723">
        <x:v>1569.0999999999999</x:v>
      </x:c>
      <x:c r="N230" s="732"/>
      <x:c r="O230" s="732"/>
      <x:c r="P230" s="732">
        <x:v>1569.0999999999999</x:v>
      </x:c>
      <x:c r="Q230" s="918"/>
      <x:c r="R230" s="805" t="s">
        <x:v>6778</x:v>
      </x:c>
      <x:c r="S230" s="447"/>
      <x:c r="T230" s="343"/>
      <x:c r="U230" s="343"/>
      <x:c r="V230" s="343"/>
      <x:c r="W230" s="343"/>
      <x:c r="X230" s="343"/>
      <x:c r="Y230" s="343"/>
      <x:c r="Z230" s="343"/>
      <x:c r="AA230" s="343"/>
      <x:c r="AB230" s="343"/>
      <x:c r="AC230" s="343"/>
      <x:c r="AD230" s="343"/>
      <x:c r="AE230" s="343"/>
      <x:c r="AF230" s="343"/>
      <x:c r="AG230" s="343"/>
      <x:c r="AH230" s="343"/>
      <x:c r="AI230" s="343"/>
      <x:c r="AJ230" s="343"/>
      <x:c r="AK230" s="343"/>
      <x:c r="AL230" s="343"/>
      <x:c r="AM230" s="343"/>
      <x:c r="AN230" s="343"/>
      <x:c r="AO230" s="343"/>
      <x:c r="AP230" s="343"/>
      <x:c r="AQ230" s="343"/>
      <x:c r="AR230" s="343"/>
      <x:c r="AS230" s="343"/>
      <x:c r="AT230" s="343"/>
      <x:c r="AU230" s="343"/>
      <x:c r="AV230" s="343"/>
      <x:c r="AW230" s="343"/>
      <x:c r="AX230" s="343"/>
      <x:c r="AY230" s="343"/>
      <x:c r="AZ230" s="343"/>
      <x:c r="BA230" s="343"/>
      <x:c r="BB230" s="343"/>
      <x:c r="BC230" s="343"/>
      <x:c r="BD230" s="343"/>
      <x:c r="BE230" s="343"/>
      <x:c r="BF230" s="343"/>
      <x:c r="BG230" s="343"/>
      <x:c r="BH230" s="343"/>
      <x:c r="BI230" s="343"/>
      <x:c r="BJ230" s="343"/>
      <x:c r="BK230" s="343"/>
      <x:c r="BL230" s="343"/>
      <x:c r="BM230" s="343"/>
      <x:c r="BN230" s="343"/>
      <x:c r="BO230" s="343"/>
      <x:c r="BP230" s="343"/>
      <x:c r="BQ230" s="343"/>
      <x:c r="BR230" s="343"/>
      <x:c r="BS230" s="343"/>
      <x:c r="BT230" s="343"/>
      <x:c r="BU230" s="343"/>
      <x:c r="BV230" s="343"/>
      <x:c r="BW230" s="343"/>
      <x:c r="BX230" s="343"/>
      <x:c r="BY230" s="343"/>
      <x:c r="BZ230" s="343"/>
      <x:c r="CA230" s="343"/>
      <x:c r="CB230" s="343"/>
      <x:c r="CC230" s="343"/>
      <x:c r="CD230" s="343"/>
      <x:c r="CE230" s="343"/>
      <x:c r="CF230" s="343"/>
      <x:c r="CG230" s="343"/>
      <x:c r="CH230" s="343"/>
      <x:c r="CI230" s="343"/>
      <x:c r="CJ230" s="343"/>
      <x:c r="CK230" s="343"/>
      <x:c r="CL230" s="343"/>
      <x:c r="CM230" s="343"/>
      <x:c r="CN230" s="343"/>
      <x:c r="CO230" s="343"/>
      <x:c r="CP230" s="343"/>
      <x:c r="CQ230" s="343"/>
      <x:c r="CR230" s="343"/>
      <x:c r="CS230" s="343"/>
      <x:c r="CT230" s="343"/>
      <x:c r="CU230" s="343"/>
      <x:c r="CV230" s="343"/>
      <x:c r="CW230" s="343"/>
      <x:c r="CX230" s="343"/>
      <x:c r="CY230" s="343"/>
      <x:c r="CZ230" s="343"/>
      <x:c r="DA230" s="343"/>
      <x:c r="DB230" s="343"/>
      <x:c r="DC230" s="343"/>
      <x:c r="DD230" s="343"/>
      <x:c r="DE230" s="343"/>
      <x:c r="DF230" s="343"/>
      <x:c r="DG230" s="343"/>
      <x:c r="DH230" s="343"/>
      <x:c r="DI230" s="343"/>
      <x:c r="DJ230" s="343"/>
      <x:c r="DK230" s="343"/>
      <x:c r="DL230" s="343"/>
      <x:c r="DM230" s="343"/>
      <x:c r="DN230" s="343"/>
      <x:c r="DO230" s="343"/>
      <x:c r="DP230" s="343"/>
      <x:c r="DQ230" s="343"/>
      <x:c r="DR230" s="343"/>
      <x:c r="DS230" s="343"/>
      <x:c r="DT230" s="343"/>
      <x:c r="DU230" s="343"/>
      <x:c r="DV230" s="343"/>
      <x:c r="DW230" s="343"/>
      <x:c r="DX230" s="343"/>
      <x:c r="DY230" s="343"/>
      <x:c r="DZ230" s="343"/>
      <x:c r="EA230" s="343"/>
      <x:c r="EB230" s="343"/>
      <x:c r="EC230" s="343"/>
      <x:c r="ED230" s="343"/>
      <x:c r="EE230" s="343"/>
      <x:c r="EF230" s="343"/>
      <x:c r="EG230" s="343"/>
      <x:c r="EH230" s="343"/>
      <x:c r="EI230" s="343"/>
      <x:c r="EJ230" s="343"/>
      <x:c r="EK230" s="343"/>
      <x:c r="EL230" s="343"/>
      <x:c r="EM230" s="343"/>
      <x:c r="EN230" s="343"/>
      <x:c r="EO230" s="343"/>
      <x:c r="EP230" s="343"/>
      <x:c r="EQ230" s="343"/>
      <x:c r="ER230" s="343"/>
      <x:c r="ES230" s="343"/>
      <x:c r="ET230" s="343"/>
      <x:c r="EU230" s="343"/>
      <x:c r="EV230" s="343"/>
      <x:c r="EW230" s="343"/>
      <x:c r="EX230" s="343"/>
      <x:c r="EY230" s="343"/>
      <x:c r="EZ230" s="343"/>
      <x:c r="FA230" s="343"/>
      <x:c r="FB230" s="343"/>
      <x:c r="FC230" s="343"/>
      <x:c r="FD230" s="343"/>
      <x:c r="FE230" s="343"/>
      <x:c r="FF230" s="343"/>
      <x:c r="FG230" s="343"/>
      <x:c r="FH230" s="343"/>
      <x:c r="FI230" s="343"/>
      <x:c r="FJ230" s="343"/>
      <x:c r="FK230" s="343"/>
      <x:c r="FL230" s="343"/>
      <x:c r="FM230" s="343"/>
      <x:c r="FN230" s="343"/>
      <x:c r="FO230" s="343"/>
      <x:c r="FP230" s="343"/>
      <x:c r="FQ230" s="343"/>
      <x:c r="FR230" s="343"/>
      <x:c r="FS230" s="343"/>
      <x:c r="FT230" s="343"/>
      <x:c r="FU230" s="343"/>
      <x:c r="FV230" s="343"/>
      <x:c r="FW230" s="343"/>
      <x:c r="FX230" s="343"/>
      <x:c r="FY230" s="343"/>
      <x:c r="FZ230" s="343"/>
      <x:c r="GA230" s="343"/>
      <x:c r="GB230" s="343"/>
      <x:c r="GC230" s="343"/>
      <x:c r="GD230" s="343"/>
      <x:c r="GE230" s="343"/>
      <x:c r="GF230" s="343"/>
      <x:c r="GG230" s="343"/>
    </x:row>
    <x:row r="231" spans="1:189" s="377" customFormat="1" hidden="1" customHeight="1">
      <x:c r="A231" s="736" t="s">
        <x:v>18</x:v>
      </x:c>
      <x:c r="B231" s="914" t="s">
        <x:v>2591</x:v>
      </x:c>
      <x:c r="C231" s="738" t="s">
        <x:v>7110</x:v>
      </x:c>
      <x:c r="D231" s="915">
        <x:f t="shared" si="21"/>
        <x:v>2014.5</x:v>
      </x:c>
      <x:c r="E231" s="850" t="s">
        <x:v>3824</x:v>
      </x:c>
      <x:c r="F231" s="850" t="s">
        <x:v>3824</x:v>
      </x:c>
      <x:c r="G231" s="769" t="s">
        <x:v>5471</x:v>
      </x:c>
      <x:c r="H231" s="769"/>
      <x:c r="I231" s="769"/>
      <x:c r="J231" s="723"/>
      <x:c r="K231" s="723">
        <x:v>2014.5</x:v>
      </x:c>
      <x:c r="L231" s="732"/>
      <x:c r="M231" s="916">
        <x:v>2014.5</x:v>
      </x:c>
      <x:c r="N231" s="732"/>
      <x:c r="O231" s="732"/>
      <x:c r="P231" s="732">
        <x:v>2014.5</x:v>
      </x:c>
      <x:c r="Q231" s="917"/>
      <x:c r="R231" s="805" t="s">
        <x:v>4134</x:v>
      </x:c>
      <x:c r="S231" s="447"/>
      <x:c r="T231" s="343"/>
      <x:c r="U231" s="343"/>
      <x:c r="V231" s="343"/>
      <x:c r="W231" s="343"/>
      <x:c r="X231" s="343"/>
      <x:c r="Y231" s="343"/>
      <x:c r="Z231" s="343"/>
      <x:c r="AA231" s="343"/>
      <x:c r="AB231" s="343"/>
      <x:c r="AC231" s="343"/>
      <x:c r="AD231" s="343"/>
      <x:c r="AE231" s="343"/>
      <x:c r="AF231" s="343"/>
      <x:c r="AG231" s="343"/>
      <x:c r="AH231" s="343"/>
      <x:c r="AI231" s="343"/>
      <x:c r="AJ231" s="343"/>
      <x:c r="AK231" s="343"/>
      <x:c r="AL231" s="343"/>
      <x:c r="AM231" s="343"/>
      <x:c r="AN231" s="343"/>
      <x:c r="AO231" s="343"/>
      <x:c r="AP231" s="343"/>
      <x:c r="AQ231" s="343"/>
      <x:c r="AR231" s="343"/>
      <x:c r="AS231" s="343"/>
      <x:c r="AT231" s="343"/>
      <x:c r="AU231" s="343"/>
      <x:c r="AV231" s="343"/>
      <x:c r="AW231" s="343"/>
      <x:c r="AX231" s="343"/>
      <x:c r="AY231" s="343"/>
      <x:c r="AZ231" s="343"/>
      <x:c r="BA231" s="343"/>
      <x:c r="BB231" s="343"/>
      <x:c r="BC231" s="343"/>
      <x:c r="BD231" s="343"/>
      <x:c r="BE231" s="343"/>
      <x:c r="BF231" s="343"/>
      <x:c r="BG231" s="343"/>
      <x:c r="BH231" s="343"/>
      <x:c r="BI231" s="343"/>
      <x:c r="BJ231" s="343"/>
      <x:c r="BK231" s="343"/>
      <x:c r="BL231" s="343"/>
      <x:c r="BM231" s="343"/>
      <x:c r="BN231" s="343"/>
      <x:c r="BO231" s="343"/>
      <x:c r="BP231" s="343"/>
      <x:c r="BQ231" s="343"/>
      <x:c r="BR231" s="343"/>
      <x:c r="BS231" s="343"/>
      <x:c r="BT231" s="343"/>
      <x:c r="BU231" s="343"/>
      <x:c r="BV231" s="343"/>
      <x:c r="BW231" s="343"/>
      <x:c r="BX231" s="343"/>
      <x:c r="BY231" s="343"/>
      <x:c r="BZ231" s="343"/>
      <x:c r="CA231" s="343"/>
      <x:c r="CB231" s="343"/>
      <x:c r="CC231" s="343"/>
      <x:c r="CD231" s="343"/>
      <x:c r="CE231" s="343"/>
      <x:c r="CF231" s="343"/>
      <x:c r="CG231" s="343"/>
      <x:c r="CH231" s="343"/>
      <x:c r="CI231" s="343"/>
      <x:c r="CJ231" s="343"/>
      <x:c r="CK231" s="343"/>
      <x:c r="CL231" s="343"/>
      <x:c r="CM231" s="343"/>
      <x:c r="CN231" s="343"/>
      <x:c r="CO231" s="343"/>
      <x:c r="CP231" s="343"/>
      <x:c r="CQ231" s="343"/>
      <x:c r="CR231" s="343"/>
      <x:c r="CS231" s="343"/>
      <x:c r="CT231" s="343"/>
      <x:c r="CU231" s="343"/>
      <x:c r="CV231" s="343"/>
      <x:c r="CW231" s="343"/>
      <x:c r="CX231" s="343"/>
      <x:c r="CY231" s="343"/>
      <x:c r="CZ231" s="343"/>
      <x:c r="DA231" s="343"/>
      <x:c r="DB231" s="343"/>
      <x:c r="DC231" s="343"/>
      <x:c r="DD231" s="343"/>
      <x:c r="DE231" s="343"/>
      <x:c r="DF231" s="343"/>
      <x:c r="DG231" s="343"/>
      <x:c r="DH231" s="343"/>
      <x:c r="DI231" s="343"/>
      <x:c r="DJ231" s="343"/>
      <x:c r="DK231" s="343"/>
      <x:c r="DL231" s="343"/>
      <x:c r="DM231" s="343"/>
      <x:c r="DN231" s="343"/>
      <x:c r="DO231" s="343"/>
      <x:c r="DP231" s="343"/>
      <x:c r="DQ231" s="343"/>
      <x:c r="DR231" s="343"/>
      <x:c r="DS231" s="343"/>
      <x:c r="DT231" s="343"/>
      <x:c r="DU231" s="343"/>
      <x:c r="DV231" s="343"/>
      <x:c r="DW231" s="343"/>
      <x:c r="DX231" s="343"/>
      <x:c r="DY231" s="343"/>
      <x:c r="DZ231" s="343"/>
      <x:c r="EA231" s="343"/>
      <x:c r="EB231" s="343"/>
      <x:c r="EC231" s="343"/>
      <x:c r="ED231" s="343"/>
      <x:c r="EE231" s="343"/>
      <x:c r="EF231" s="343"/>
      <x:c r="EG231" s="343"/>
      <x:c r="EH231" s="343"/>
      <x:c r="EI231" s="343"/>
      <x:c r="EJ231" s="343"/>
      <x:c r="EK231" s="343"/>
      <x:c r="EL231" s="343"/>
      <x:c r="EM231" s="343"/>
      <x:c r="EN231" s="343"/>
      <x:c r="EO231" s="343"/>
      <x:c r="EP231" s="343"/>
      <x:c r="EQ231" s="343"/>
      <x:c r="ER231" s="343"/>
      <x:c r="ES231" s="343"/>
      <x:c r="ET231" s="343"/>
      <x:c r="EU231" s="343"/>
      <x:c r="EV231" s="343"/>
      <x:c r="EW231" s="343"/>
      <x:c r="EX231" s="343"/>
      <x:c r="EY231" s="343"/>
      <x:c r="EZ231" s="343"/>
      <x:c r="FA231" s="343"/>
      <x:c r="FB231" s="343"/>
      <x:c r="FC231" s="343"/>
      <x:c r="FD231" s="343"/>
      <x:c r="FE231" s="343"/>
      <x:c r="FF231" s="343"/>
      <x:c r="FG231" s="343"/>
      <x:c r="FH231" s="343"/>
      <x:c r="FI231" s="343"/>
      <x:c r="FJ231" s="343"/>
      <x:c r="FK231" s="343"/>
      <x:c r="FL231" s="343"/>
      <x:c r="FM231" s="343"/>
      <x:c r="FN231" s="343"/>
      <x:c r="FO231" s="343"/>
      <x:c r="FP231" s="343"/>
      <x:c r="FQ231" s="343"/>
      <x:c r="FR231" s="343"/>
      <x:c r="FS231" s="343"/>
      <x:c r="FT231" s="343"/>
      <x:c r="FU231" s="343"/>
      <x:c r="FV231" s="343"/>
      <x:c r="FW231" s="343"/>
      <x:c r="FX231" s="343"/>
      <x:c r="FY231" s="343"/>
      <x:c r="FZ231" s="343"/>
      <x:c r="GA231" s="343"/>
      <x:c r="GB231" s="343"/>
      <x:c r="GC231" s="343"/>
      <x:c r="GD231" s="343"/>
      <x:c r="GE231" s="343"/>
      <x:c r="GF231" s="343"/>
      <x:c r="GG231" s="343"/>
    </x:row>
    <x:row r="232" spans="1:189" s="377" customFormat="1" hidden="1" customHeight="1">
      <x:c r="A232" s="736" t="s">
        <x:v>18</x:v>
      </x:c>
      <x:c r="B232" s="914" t="s">
        <x:v>2574</x:v>
      </x:c>
      <x:c r="C232" s="738" t="s">
        <x:v>4026</x:v>
      </x:c>
      <x:c r="D232" s="915">
        <x:f t="shared" si="21"/>
        <x:v>2300</x:v>
      </x:c>
      <x:c r="E232" s="858" t="s">
        <x:v>4023</x:v>
      </x:c>
      <x:c r="F232" s="858" t="s">
        <x:v>4023</x:v>
      </x:c>
      <x:c r="G232" s="769"/>
      <x:c r="H232" s="769"/>
      <x:c r="I232" s="769"/>
      <x:c r="J232" s="723"/>
      <x:c r="K232" s="723">
        <x:v>2300</x:v>
      </x:c>
      <x:c r="L232" s="732"/>
      <x:c r="M232" s="915">
        <x:v>2300</x:v>
      </x:c>
      <x:c r="N232" s="732"/>
      <x:c r="O232" s="732">
        <x:v>2300</x:v>
      </x:c>
      <x:c r="P232" s="732"/>
      <x:c r="Q232" s="915">
        <x:v>2300</x:v>
      </x:c>
      <x:c r="R232" s="729" t="s">
        <x:v>1321</x:v>
      </x:c>
      <x:c r="S232" s="447"/>
      <x:c r="T232" s="343"/>
      <x:c r="U232" s="343"/>
      <x:c r="V232" s="343"/>
      <x:c r="W232" s="343"/>
      <x:c r="X232" s="343"/>
      <x:c r="Y232" s="343"/>
      <x:c r="Z232" s="343"/>
      <x:c r="AA232" s="343"/>
      <x:c r="AB232" s="343"/>
      <x:c r="AC232" s="343"/>
      <x:c r="AD232" s="343"/>
      <x:c r="AE232" s="343"/>
      <x:c r="AF232" s="343"/>
      <x:c r="AG232" s="343"/>
      <x:c r="AH232" s="343"/>
      <x:c r="AI232" s="343"/>
      <x:c r="AJ232" s="343"/>
      <x:c r="AK232" s="343"/>
      <x:c r="AL232" s="343"/>
      <x:c r="AM232" s="343"/>
      <x:c r="AN232" s="343"/>
      <x:c r="AO232" s="343"/>
      <x:c r="AP232" s="343"/>
      <x:c r="AQ232" s="343"/>
      <x:c r="AR232" s="343"/>
      <x:c r="AS232" s="343"/>
      <x:c r="AT232" s="343"/>
      <x:c r="AU232" s="343"/>
      <x:c r="AV232" s="343"/>
      <x:c r="AW232" s="343"/>
      <x:c r="AX232" s="343"/>
      <x:c r="AY232" s="343"/>
      <x:c r="AZ232" s="343"/>
      <x:c r="BA232" s="343"/>
      <x:c r="BB232" s="343"/>
      <x:c r="BC232" s="343"/>
      <x:c r="BD232" s="343"/>
      <x:c r="BE232" s="343"/>
      <x:c r="BF232" s="343"/>
      <x:c r="BG232" s="343"/>
      <x:c r="BH232" s="343"/>
      <x:c r="BI232" s="343"/>
      <x:c r="BJ232" s="343"/>
      <x:c r="BK232" s="343"/>
      <x:c r="BL232" s="343"/>
      <x:c r="BM232" s="343"/>
      <x:c r="BN232" s="343"/>
      <x:c r="BO232" s="343"/>
      <x:c r="BP232" s="343"/>
      <x:c r="BQ232" s="343"/>
      <x:c r="BR232" s="343"/>
      <x:c r="BS232" s="343"/>
      <x:c r="BT232" s="343"/>
      <x:c r="BU232" s="343"/>
      <x:c r="BV232" s="343"/>
      <x:c r="BW232" s="343"/>
      <x:c r="BX232" s="343"/>
      <x:c r="BY232" s="343"/>
      <x:c r="BZ232" s="343"/>
      <x:c r="CA232" s="343"/>
      <x:c r="CB232" s="343"/>
      <x:c r="CC232" s="343"/>
      <x:c r="CD232" s="343"/>
      <x:c r="CE232" s="343"/>
      <x:c r="CF232" s="343"/>
      <x:c r="CG232" s="343"/>
      <x:c r="CH232" s="343"/>
      <x:c r="CI232" s="343"/>
      <x:c r="CJ232" s="343"/>
      <x:c r="CK232" s="343"/>
      <x:c r="CL232" s="343"/>
      <x:c r="CM232" s="343"/>
      <x:c r="CN232" s="343"/>
      <x:c r="CO232" s="343"/>
      <x:c r="CP232" s="343"/>
      <x:c r="CQ232" s="343"/>
      <x:c r="CR232" s="343"/>
      <x:c r="CS232" s="343"/>
      <x:c r="CT232" s="343"/>
      <x:c r="CU232" s="343"/>
      <x:c r="CV232" s="343"/>
      <x:c r="CW232" s="343"/>
      <x:c r="CX232" s="343"/>
      <x:c r="CY232" s="343"/>
      <x:c r="CZ232" s="343"/>
      <x:c r="DA232" s="343"/>
      <x:c r="DB232" s="343"/>
      <x:c r="DC232" s="343"/>
      <x:c r="DD232" s="343"/>
      <x:c r="DE232" s="343"/>
      <x:c r="DF232" s="343"/>
      <x:c r="DG232" s="343"/>
      <x:c r="DH232" s="343"/>
      <x:c r="DI232" s="343"/>
      <x:c r="DJ232" s="343"/>
      <x:c r="DK232" s="343"/>
      <x:c r="DL232" s="343"/>
      <x:c r="DM232" s="343"/>
      <x:c r="DN232" s="343"/>
      <x:c r="DO232" s="343"/>
      <x:c r="DP232" s="343"/>
      <x:c r="DQ232" s="343"/>
      <x:c r="DR232" s="343"/>
      <x:c r="DS232" s="343"/>
      <x:c r="DT232" s="343"/>
      <x:c r="DU232" s="343"/>
      <x:c r="DV232" s="343"/>
      <x:c r="DW232" s="343"/>
      <x:c r="DX232" s="343"/>
      <x:c r="DY232" s="343"/>
      <x:c r="DZ232" s="343"/>
      <x:c r="EA232" s="343"/>
      <x:c r="EB232" s="343"/>
      <x:c r="EC232" s="343"/>
      <x:c r="ED232" s="343"/>
      <x:c r="EE232" s="343"/>
      <x:c r="EF232" s="343"/>
      <x:c r="EG232" s="343"/>
      <x:c r="EH232" s="343"/>
      <x:c r="EI232" s="343"/>
      <x:c r="EJ232" s="343"/>
      <x:c r="EK232" s="343"/>
      <x:c r="EL232" s="343"/>
      <x:c r="EM232" s="343"/>
      <x:c r="EN232" s="343"/>
      <x:c r="EO232" s="343"/>
      <x:c r="EP232" s="343"/>
      <x:c r="EQ232" s="343"/>
      <x:c r="ER232" s="343"/>
      <x:c r="ES232" s="343"/>
      <x:c r="ET232" s="343"/>
      <x:c r="EU232" s="343"/>
      <x:c r="EV232" s="343"/>
      <x:c r="EW232" s="343"/>
      <x:c r="EX232" s="343"/>
      <x:c r="EY232" s="343"/>
      <x:c r="EZ232" s="343"/>
      <x:c r="FA232" s="343"/>
      <x:c r="FB232" s="343"/>
      <x:c r="FC232" s="343"/>
      <x:c r="FD232" s="343"/>
      <x:c r="FE232" s="343"/>
      <x:c r="FF232" s="343"/>
      <x:c r="FG232" s="343"/>
      <x:c r="FH232" s="343"/>
      <x:c r="FI232" s="343"/>
      <x:c r="FJ232" s="343"/>
      <x:c r="FK232" s="343"/>
      <x:c r="FL232" s="343"/>
      <x:c r="FM232" s="343"/>
      <x:c r="FN232" s="343"/>
      <x:c r="FO232" s="343"/>
      <x:c r="FP232" s="343"/>
      <x:c r="FQ232" s="343"/>
      <x:c r="FR232" s="343"/>
      <x:c r="FS232" s="343"/>
      <x:c r="FT232" s="343"/>
      <x:c r="FU232" s="343"/>
      <x:c r="FV232" s="343"/>
      <x:c r="FW232" s="343"/>
      <x:c r="FX232" s="343"/>
      <x:c r="FY232" s="343"/>
      <x:c r="FZ232" s="343"/>
      <x:c r="GA232" s="343"/>
      <x:c r="GB232" s="343"/>
      <x:c r="GC232" s="343"/>
      <x:c r="GD232" s="343"/>
      <x:c r="GE232" s="343"/>
      <x:c r="GF232" s="343"/>
      <x:c r="GG232" s="343"/>
    </x:row>
    <x:row r="233" spans="1:189" s="280" customFormat="1" ht="69.950000000000003" hidden="1" customHeight="1">
      <x:c r="A233" s="1016" t="s">
        <x:v>2439</x:v>
      </x:c>
      <x:c r="B233" s="1060" t="s">
        <x:v>6769</x:v>
      </x:c>
      <x:c r="C233" s="264" t="s">
        <x:v>2720</x:v>
      </x:c>
      <x:c r="D233" s="684">
        <x:f>SUM(D235:D282)</x:f>
        <x:v>375550.5</x:v>
      </x:c>
      <x:c r="E233" s="303"/>
      <x:c r="F233" s="303"/>
      <x:c r="G233" s="303"/>
      <x:c r="H233" s="303"/>
      <x:c r="I233" s="684">
        <x:f t="shared" ref="I233:Q233" si="22">SUM(I235:I282)</x:f>
        <x:v>0</x:v>
      </x:c>
      <x:c r="J233" s="684">
        <x:f t="shared" si="22"/>
        <x:v>102857.2</x:v>
      </x:c>
      <x:c r="K233" s="684">
        <x:f t="shared" si="22"/>
        <x:v>272693.29999999999</x:v>
      </x:c>
      <x:c r="L233" s="684">
        <x:f t="shared" si="22"/>
        <x:v>100650.2</x:v>
      </x:c>
      <x:c r="M233" s="684">
        <x:f t="shared" si="22"/>
        <x:v>274900.29999999999</x:v>
      </x:c>
      <x:c r="N233" s="684">
        <x:f t="shared" si="22"/>
        <x:v>0</x:v>
      </x:c>
      <x:c r="O233" s="684">
        <x:f t="shared" si="22"/>
        <x:v>17632</x:v>
      </x:c>
      <x:c r="P233" s="684">
        <x:f t="shared" si="22"/>
        <x:v>361381.5</x:v>
      </x:c>
      <x:c r="Q233" s="684">
        <x:f t="shared" si="22"/>
        <x:v>14169</x:v>
      </x:c>
      <x:c r="R233" s="1033"/>
      <x:c r="S233" s="1077"/>
      <x:c r="T233" s="410"/>
      <x:c r="U233" s="410"/>
      <x:c r="V233" s="410"/>
      <x:c r="W233" s="410"/>
      <x:c r="X233" s="410"/>
      <x:c r="Y233" s="422"/>
      <x:c r="Z233" s="410"/>
      <x:c r="AA233" s="410"/>
      <x:c r="AB233" s="410"/>
      <x:c r="AC233" s="410"/>
      <x:c r="AD233" s="410"/>
      <x:c r="AE233" s="410"/>
      <x:c r="AF233" s="410"/>
      <x:c r="AG233" s="410"/>
      <x:c r="AH233" s="410"/>
      <x:c r="AI233" s="410"/>
      <x:c r="AJ233" s="410"/>
      <x:c r="AK233" s="410"/>
      <x:c r="AL233" s="410"/>
      <x:c r="AM233" s="410"/>
      <x:c r="AN233" s="410"/>
      <x:c r="AO233" s="410"/>
      <x:c r="AP233" s="410"/>
      <x:c r="AQ233" s="410"/>
      <x:c r="AR233" s="410"/>
      <x:c r="AS233" s="410"/>
      <x:c r="AT233" s="410"/>
      <x:c r="AU233" s="410"/>
      <x:c r="AV233" s="410"/>
      <x:c r="AW233" s="410"/>
      <x:c r="AX233" s="410"/>
      <x:c r="AY233" s="410"/>
      <x:c r="AZ233" s="410"/>
      <x:c r="BA233" s="410"/>
      <x:c r="BB233" s="410"/>
      <x:c r="BC233" s="410"/>
      <x:c r="BD233" s="410"/>
      <x:c r="BE233" s="410"/>
      <x:c r="BF233" s="410"/>
      <x:c r="BG233" s="410"/>
      <x:c r="BH233" s="410"/>
      <x:c r="BI233" s="410"/>
      <x:c r="BJ233" s="410"/>
      <x:c r="BK233" s="410"/>
      <x:c r="BL233" s="410"/>
      <x:c r="BM233" s="410"/>
      <x:c r="BN233" s="410"/>
      <x:c r="BO233" s="410"/>
      <x:c r="BP233" s="410"/>
      <x:c r="BQ233" s="410"/>
      <x:c r="BR233" s="410"/>
      <x:c r="BS233" s="410"/>
      <x:c r="BT233" s="410"/>
      <x:c r="BU233" s="410"/>
      <x:c r="BV233" s="410"/>
      <x:c r="BW233" s="410"/>
      <x:c r="BX233" s="410"/>
      <x:c r="BY233" s="410"/>
      <x:c r="BZ233" s="410"/>
      <x:c r="CA233" s="410"/>
      <x:c r="CB233" s="410"/>
      <x:c r="CC233" s="410"/>
      <x:c r="CD233" s="410"/>
      <x:c r="CE233" s="410"/>
      <x:c r="CF233" s="410"/>
      <x:c r="CG233" s="410"/>
      <x:c r="CH233" s="410"/>
      <x:c r="CI233" s="410"/>
      <x:c r="CJ233" s="410"/>
      <x:c r="CK233" s="410"/>
      <x:c r="CL233" s="410"/>
      <x:c r="CM233" s="410"/>
      <x:c r="CN233" s="410"/>
      <x:c r="CO233" s="410"/>
      <x:c r="CP233" s="410"/>
      <x:c r="CQ233" s="410"/>
      <x:c r="CR233" s="410"/>
      <x:c r="CS233" s="410"/>
      <x:c r="CT233" s="410"/>
      <x:c r="CU233" s="410"/>
      <x:c r="CV233" s="410"/>
      <x:c r="CW233" s="410"/>
      <x:c r="CX233" s="410"/>
      <x:c r="CY233" s="410"/>
      <x:c r="CZ233" s="410"/>
      <x:c r="DA233" s="410"/>
      <x:c r="DB233" s="410"/>
      <x:c r="DC233" s="410"/>
      <x:c r="DD233" s="410"/>
      <x:c r="DE233" s="410"/>
      <x:c r="DF233" s="410"/>
      <x:c r="DG233" s="410"/>
      <x:c r="DH233" s="410"/>
      <x:c r="DI233" s="410"/>
      <x:c r="DJ233" s="410"/>
      <x:c r="DK233" s="410"/>
      <x:c r="DL233" s="410"/>
      <x:c r="DM233" s="410"/>
      <x:c r="DN233" s="410"/>
      <x:c r="DO233" s="410"/>
      <x:c r="DP233" s="410"/>
      <x:c r="DQ233" s="410"/>
      <x:c r="DR233" s="410"/>
      <x:c r="DS233" s="410"/>
      <x:c r="DT233" s="410"/>
      <x:c r="DU233" s="410"/>
      <x:c r="DV233" s="410"/>
      <x:c r="DW233" s="410"/>
      <x:c r="DX233" s="410"/>
      <x:c r="DY233" s="410"/>
      <x:c r="DZ233" s="410"/>
      <x:c r="EA233" s="410"/>
      <x:c r="EB233" s="410"/>
      <x:c r="EC233" s="410"/>
      <x:c r="ED233" s="410"/>
      <x:c r="EE233" s="410"/>
      <x:c r="EF233" s="410"/>
      <x:c r="EG233" s="410"/>
      <x:c r="EH233" s="410"/>
      <x:c r="EI233" s="410"/>
      <x:c r="EJ233" s="410"/>
      <x:c r="EK233" s="410"/>
      <x:c r="EL233" s="410"/>
      <x:c r="EM233" s="410"/>
      <x:c r="EN233" s="410"/>
      <x:c r="EO233" s="410"/>
      <x:c r="EP233" s="410"/>
      <x:c r="EQ233" s="410"/>
      <x:c r="ER233" s="410"/>
      <x:c r="ES233" s="410"/>
      <x:c r="ET233" s="410"/>
      <x:c r="EU233" s="410"/>
      <x:c r="EV233" s="410"/>
      <x:c r="EW233" s="410"/>
      <x:c r="EX233" s="410"/>
      <x:c r="EY233" s="410"/>
      <x:c r="EZ233" s="410"/>
      <x:c r="FA233" s="410"/>
      <x:c r="FB233" s="410"/>
      <x:c r="FC233" s="410"/>
      <x:c r="FD233" s="410"/>
      <x:c r="FE233" s="410"/>
      <x:c r="FF233" s="410"/>
      <x:c r="FG233" s="410"/>
      <x:c r="FH233" s="410"/>
      <x:c r="FI233" s="410"/>
      <x:c r="FJ233" s="410"/>
      <x:c r="FK233" s="410"/>
      <x:c r="FL233" s="410"/>
      <x:c r="FM233" s="410"/>
      <x:c r="FN233" s="410"/>
      <x:c r="FO233" s="410"/>
      <x:c r="FP233" s="410"/>
      <x:c r="FQ233" s="410"/>
      <x:c r="FR233" s="410"/>
      <x:c r="FS233" s="410"/>
      <x:c r="FT233" s="410"/>
      <x:c r="FU233" s="410"/>
      <x:c r="FV233" s="410"/>
      <x:c r="FW233" s="410"/>
      <x:c r="FX233" s="410"/>
      <x:c r="FY233" s="410"/>
      <x:c r="FZ233" s="410"/>
      <x:c r="GA233" s="410"/>
      <x:c r="GB233" s="410"/>
      <x:c r="GC233" s="410"/>
      <x:c r="GD233" s="410"/>
      <x:c r="GE233" s="410"/>
      <x:c r="GF233" s="410"/>
      <x:c r="GG233" s="410"/>
    </x:row>
    <x:row r="234" spans="1:189" s="377" customFormat="1" ht="69.950000000000003" hidden="1" customHeight="1">
      <x:c r="A234" s="1015"/>
      <x:c r="B234" s="1058"/>
      <x:c r="C234" s="264" t="s">
        <x:v>1516</x:v>
      </x:c>
      <x:c r="D234" s="289">
        <x:f>COUNTA(D235:D282)</x:f>
        <x:v>48</x:v>
      </x:c>
      <x:c r="E234" s="289"/>
      <x:c r="F234" s="289"/>
      <x:c r="G234" s="289"/>
      <x:c r="H234" s="289"/>
      <x:c r="I234" s="289"/>
      <x:c r="J234" s="289"/>
      <x:c r="K234" s="289"/>
      <x:c r="L234" s="289">
        <x:f t="shared" ref="L234:Q234" si="23">COUNTA(L235:L282)</x:f>
        <x:v>20</x:v>
      </x:c>
      <x:c r="M234" s="289">
        <x:f t="shared" si="23"/>
        <x:v>28</x:v>
      </x:c>
      <x:c r="N234" s="289">
        <x:f t="shared" si="23"/>
        <x:v>0</x:v>
      </x:c>
      <x:c r="O234" s="289">
        <x:f t="shared" si="23"/>
        <x:v>7</x:v>
      </x:c>
      <x:c r="P234" s="289">
        <x:f t="shared" si="23"/>
        <x:v>42</x:v>
      </x:c>
      <x:c r="Q234" s="289">
        <x:f t="shared" si="23"/>
        <x:v>6</x:v>
      </x:c>
      <x:c r="R234" s="1033"/>
      <x:c r="S234" s="1078"/>
      <x:c r="T234" s="343"/>
      <x:c r="U234" s="343"/>
      <x:c r="V234" s="343"/>
      <x:c r="W234" s="343"/>
      <x:c r="X234" s="343"/>
      <x:c r="Y234" s="343"/>
      <x:c r="Z234" s="343"/>
      <x:c r="AA234" s="343"/>
      <x:c r="AB234" s="343"/>
      <x:c r="AC234" s="343"/>
      <x:c r="AD234" s="343"/>
      <x:c r="AE234" s="343"/>
      <x:c r="AF234" s="343"/>
      <x:c r="AG234" s="343"/>
      <x:c r="AH234" s="343"/>
      <x:c r="AI234" s="343"/>
      <x:c r="AJ234" s="343"/>
      <x:c r="AK234" s="343"/>
      <x:c r="AL234" s="343"/>
      <x:c r="AM234" s="343"/>
      <x:c r="AN234" s="343"/>
      <x:c r="AO234" s="343"/>
      <x:c r="AP234" s="343"/>
      <x:c r="AQ234" s="343"/>
      <x:c r="AR234" s="343"/>
      <x:c r="AS234" s="343"/>
      <x:c r="AT234" s="343"/>
      <x:c r="AU234" s="343"/>
      <x:c r="AV234" s="343"/>
      <x:c r="AW234" s="343"/>
      <x:c r="AX234" s="343"/>
      <x:c r="AY234" s="343"/>
      <x:c r="AZ234" s="343"/>
      <x:c r="BA234" s="343"/>
      <x:c r="BB234" s="343"/>
      <x:c r="BC234" s="343"/>
      <x:c r="BD234" s="343"/>
      <x:c r="BE234" s="343"/>
      <x:c r="BF234" s="343"/>
      <x:c r="BG234" s="343"/>
      <x:c r="BH234" s="343"/>
      <x:c r="BI234" s="343"/>
      <x:c r="BJ234" s="343"/>
      <x:c r="BK234" s="343"/>
      <x:c r="BL234" s="343"/>
      <x:c r="BM234" s="343"/>
      <x:c r="BN234" s="343"/>
      <x:c r="BO234" s="343"/>
      <x:c r="BP234" s="343"/>
      <x:c r="BQ234" s="343"/>
      <x:c r="BR234" s="343"/>
      <x:c r="BS234" s="343"/>
      <x:c r="BT234" s="343"/>
      <x:c r="BU234" s="343"/>
      <x:c r="BV234" s="343"/>
      <x:c r="BW234" s="343"/>
      <x:c r="BX234" s="343"/>
      <x:c r="BY234" s="343"/>
      <x:c r="BZ234" s="343"/>
      <x:c r="CA234" s="343"/>
      <x:c r="CB234" s="343"/>
      <x:c r="CC234" s="343"/>
      <x:c r="CD234" s="343"/>
      <x:c r="CE234" s="343"/>
      <x:c r="CF234" s="343"/>
      <x:c r="CG234" s="343"/>
      <x:c r="CH234" s="343"/>
      <x:c r="CI234" s="343"/>
      <x:c r="CJ234" s="343"/>
      <x:c r="CK234" s="343"/>
      <x:c r="CL234" s="343"/>
      <x:c r="CM234" s="343"/>
      <x:c r="CN234" s="343"/>
      <x:c r="CO234" s="343"/>
      <x:c r="CP234" s="343"/>
      <x:c r="CQ234" s="343"/>
      <x:c r="CR234" s="343"/>
      <x:c r="CS234" s="343"/>
      <x:c r="CT234" s="343"/>
      <x:c r="CU234" s="343"/>
      <x:c r="CV234" s="343"/>
      <x:c r="CW234" s="343"/>
      <x:c r="CX234" s="343"/>
      <x:c r="CY234" s="343"/>
      <x:c r="CZ234" s="343"/>
      <x:c r="DA234" s="343"/>
      <x:c r="DB234" s="343"/>
      <x:c r="DC234" s="343"/>
      <x:c r="DD234" s="343"/>
      <x:c r="DE234" s="343"/>
      <x:c r="DF234" s="343"/>
      <x:c r="DG234" s="343"/>
      <x:c r="DH234" s="343"/>
      <x:c r="DI234" s="343"/>
      <x:c r="DJ234" s="343"/>
      <x:c r="DK234" s="343"/>
      <x:c r="DL234" s="343"/>
      <x:c r="DM234" s="343"/>
      <x:c r="DN234" s="343"/>
      <x:c r="DO234" s="343"/>
      <x:c r="DP234" s="343"/>
      <x:c r="DQ234" s="343"/>
      <x:c r="DR234" s="343"/>
      <x:c r="DS234" s="343"/>
      <x:c r="DT234" s="343"/>
      <x:c r="DU234" s="343"/>
      <x:c r="DV234" s="343"/>
      <x:c r="DW234" s="343"/>
      <x:c r="DX234" s="343"/>
      <x:c r="DY234" s="343"/>
      <x:c r="DZ234" s="343"/>
      <x:c r="EA234" s="343"/>
      <x:c r="EB234" s="343"/>
      <x:c r="EC234" s="343"/>
      <x:c r="ED234" s="343"/>
      <x:c r="EE234" s="343"/>
      <x:c r="EF234" s="343"/>
      <x:c r="EG234" s="343"/>
      <x:c r="EH234" s="343"/>
      <x:c r="EI234" s="343"/>
      <x:c r="EJ234" s="343"/>
      <x:c r="EK234" s="343"/>
      <x:c r="EL234" s="343"/>
      <x:c r="EM234" s="343"/>
      <x:c r="EN234" s="343"/>
      <x:c r="EO234" s="343"/>
      <x:c r="EP234" s="343"/>
      <x:c r="EQ234" s="343"/>
      <x:c r="ER234" s="343"/>
      <x:c r="ES234" s="343"/>
      <x:c r="ET234" s="343"/>
      <x:c r="EU234" s="343"/>
      <x:c r="EV234" s="343"/>
      <x:c r="EW234" s="343"/>
      <x:c r="EX234" s="343"/>
      <x:c r="EY234" s="343"/>
      <x:c r="EZ234" s="343"/>
      <x:c r="FA234" s="343"/>
      <x:c r="FB234" s="343"/>
      <x:c r="FC234" s="343"/>
      <x:c r="FD234" s="343"/>
      <x:c r="FE234" s="343"/>
      <x:c r="FF234" s="343"/>
      <x:c r="FG234" s="343"/>
      <x:c r="FH234" s="343"/>
      <x:c r="FI234" s="343"/>
      <x:c r="FJ234" s="343"/>
      <x:c r="FK234" s="343"/>
      <x:c r="FL234" s="343"/>
      <x:c r="FM234" s="343"/>
      <x:c r="FN234" s="343"/>
      <x:c r="FO234" s="343"/>
      <x:c r="FP234" s="343"/>
      <x:c r="FQ234" s="343"/>
      <x:c r="FR234" s="343"/>
      <x:c r="FS234" s="343"/>
      <x:c r="FT234" s="343"/>
      <x:c r="FU234" s="343"/>
      <x:c r="FV234" s="343"/>
      <x:c r="FW234" s="343"/>
      <x:c r="FX234" s="343"/>
      <x:c r="FY234" s="343"/>
      <x:c r="FZ234" s="343"/>
      <x:c r="GA234" s="343"/>
      <x:c r="GB234" s="343"/>
      <x:c r="GC234" s="343"/>
      <x:c r="GD234" s="343"/>
      <x:c r="GE234" s="343"/>
      <x:c r="GF234" s="343"/>
      <x:c r="GG234" s="343"/>
    </x:row>
    <x:row r="235" spans="1:189" s="377" customFormat="1" hidden="1" customHeight="1">
      <x:c r="A235" s="267" t="s">
        <x:v>2439</x:v>
      </x:c>
      <x:c r="B235" s="312" t="s">
        <x:v>6500</x:v>
      </x:c>
      <x:c r="C235" s="296" t="s">
        <x:v>4047</x:v>
      </x:c>
      <x:c r="D235" s="443">
        <x:f>IF(SUM(I235:K235)=SUM(L235:M235),SUM(I235:K235),"오답")</x:f>
        <x:v>6928.3000000000002</x:v>
      </x:c>
      <x:c r="E235" s="299" t="s">
        <x:v>3680</x:v>
      </x:c>
      <x:c r="F235" s="299" t="s">
        <x:v>1570</x:v>
      </x:c>
      <x:c r="G235" s="299" t="s">
        <x:v>3680</x:v>
      </x:c>
      <x:c r="H235" s="664"/>
      <x:c r="I235" s="664"/>
      <x:c r="J235" s="322">
        <x:v>6928.3000000000002</x:v>
      </x:c>
      <x:c r="K235" s="322"/>
      <x:c r="L235" s="322">
        <x:v>6928.3000000000002</x:v>
      </x:c>
      <x:c r="M235" s="322"/>
      <x:c r="N235" s="272"/>
      <x:c r="O235" s="272"/>
      <x:c r="P235" s="322">
        <x:v>6928.3000000000002</x:v>
      </x:c>
      <x:c r="Q235" s="272"/>
      <x:c r="R235" s="217" t="s">
        <x:v>6501</x:v>
      </x:c>
      <x:c r="S235" s="447"/>
      <x:c r="T235" s="343"/>
      <x:c r="U235" s="343"/>
      <x:c r="V235" s="343"/>
      <x:c r="W235" s="343"/>
      <x:c r="X235" s="343"/>
      <x:c r="Y235" s="343"/>
      <x:c r="Z235" s="343"/>
      <x:c r="AA235" s="343"/>
      <x:c r="AB235" s="343"/>
      <x:c r="AC235" s="343"/>
      <x:c r="AD235" s="343"/>
      <x:c r="AE235" s="343"/>
      <x:c r="AF235" s="343"/>
      <x:c r="AG235" s="343"/>
      <x:c r="AH235" s="343"/>
      <x:c r="AI235" s="343"/>
      <x:c r="AJ235" s="343"/>
      <x:c r="AK235" s="343"/>
      <x:c r="AL235" s="343"/>
      <x:c r="AM235" s="343"/>
      <x:c r="AN235" s="343"/>
      <x:c r="AO235" s="343"/>
      <x:c r="AP235" s="343"/>
      <x:c r="AQ235" s="343"/>
      <x:c r="AR235" s="343"/>
      <x:c r="AS235" s="343"/>
      <x:c r="AT235" s="343"/>
      <x:c r="AU235" s="343"/>
      <x:c r="AV235" s="343"/>
      <x:c r="AW235" s="343"/>
      <x:c r="AX235" s="343"/>
      <x:c r="AY235" s="343"/>
      <x:c r="AZ235" s="343"/>
      <x:c r="BA235" s="343"/>
      <x:c r="BB235" s="343"/>
      <x:c r="BC235" s="343"/>
      <x:c r="BD235" s="343"/>
      <x:c r="BE235" s="343"/>
      <x:c r="BF235" s="343"/>
      <x:c r="BG235" s="343"/>
      <x:c r="BH235" s="343"/>
      <x:c r="BI235" s="343"/>
      <x:c r="BJ235" s="343"/>
      <x:c r="BK235" s="343"/>
      <x:c r="BL235" s="343"/>
      <x:c r="BM235" s="343"/>
      <x:c r="BN235" s="343"/>
      <x:c r="BO235" s="343"/>
      <x:c r="BP235" s="343"/>
      <x:c r="BQ235" s="343"/>
      <x:c r="BR235" s="343"/>
      <x:c r="BS235" s="343"/>
      <x:c r="BT235" s="343"/>
      <x:c r="BU235" s="343"/>
      <x:c r="BV235" s="343"/>
      <x:c r="BW235" s="343"/>
      <x:c r="BX235" s="343"/>
      <x:c r="BY235" s="343"/>
      <x:c r="BZ235" s="343"/>
      <x:c r="CA235" s="343"/>
      <x:c r="CB235" s="343"/>
      <x:c r="CC235" s="343"/>
      <x:c r="CD235" s="343"/>
      <x:c r="CE235" s="343"/>
      <x:c r="CF235" s="343"/>
      <x:c r="CG235" s="343"/>
      <x:c r="CH235" s="343"/>
      <x:c r="CI235" s="343"/>
      <x:c r="CJ235" s="343"/>
      <x:c r="CK235" s="343"/>
      <x:c r="CL235" s="343"/>
      <x:c r="CM235" s="343"/>
      <x:c r="CN235" s="343"/>
      <x:c r="CO235" s="343"/>
      <x:c r="CP235" s="343"/>
      <x:c r="CQ235" s="343"/>
      <x:c r="CR235" s="343"/>
      <x:c r="CS235" s="343"/>
      <x:c r="CT235" s="343"/>
      <x:c r="CU235" s="343"/>
      <x:c r="CV235" s="343"/>
      <x:c r="CW235" s="343"/>
      <x:c r="CX235" s="343"/>
      <x:c r="CY235" s="343"/>
      <x:c r="CZ235" s="343"/>
      <x:c r="DA235" s="343"/>
      <x:c r="DB235" s="343"/>
      <x:c r="DC235" s="343"/>
      <x:c r="DD235" s="343"/>
      <x:c r="DE235" s="343"/>
      <x:c r="DF235" s="343"/>
      <x:c r="DG235" s="343"/>
      <x:c r="DH235" s="343"/>
      <x:c r="DI235" s="343"/>
      <x:c r="DJ235" s="343"/>
      <x:c r="DK235" s="343"/>
      <x:c r="DL235" s="343"/>
      <x:c r="DM235" s="343"/>
      <x:c r="DN235" s="343"/>
      <x:c r="DO235" s="343"/>
      <x:c r="DP235" s="343"/>
      <x:c r="DQ235" s="343"/>
      <x:c r="DR235" s="343"/>
      <x:c r="DS235" s="343"/>
      <x:c r="DT235" s="343"/>
      <x:c r="DU235" s="343"/>
      <x:c r="DV235" s="343"/>
      <x:c r="DW235" s="343"/>
      <x:c r="DX235" s="343"/>
      <x:c r="DY235" s="343"/>
      <x:c r="DZ235" s="343"/>
      <x:c r="EA235" s="343"/>
      <x:c r="EB235" s="343"/>
      <x:c r="EC235" s="343"/>
      <x:c r="ED235" s="343"/>
      <x:c r="EE235" s="343"/>
      <x:c r="EF235" s="343"/>
      <x:c r="EG235" s="343"/>
      <x:c r="EH235" s="343"/>
      <x:c r="EI235" s="343"/>
      <x:c r="EJ235" s="343"/>
      <x:c r="EK235" s="343"/>
      <x:c r="EL235" s="343"/>
      <x:c r="EM235" s="343"/>
      <x:c r="EN235" s="343"/>
      <x:c r="EO235" s="343"/>
      <x:c r="EP235" s="343"/>
      <x:c r="EQ235" s="343"/>
      <x:c r="ER235" s="343"/>
      <x:c r="ES235" s="343"/>
      <x:c r="ET235" s="343"/>
      <x:c r="EU235" s="343"/>
      <x:c r="EV235" s="343"/>
      <x:c r="EW235" s="343"/>
      <x:c r="EX235" s="343"/>
      <x:c r="EY235" s="343"/>
      <x:c r="EZ235" s="343"/>
      <x:c r="FA235" s="343"/>
      <x:c r="FB235" s="343"/>
      <x:c r="FC235" s="343"/>
      <x:c r="FD235" s="343"/>
      <x:c r="FE235" s="343"/>
      <x:c r="FF235" s="343"/>
      <x:c r="FG235" s="343"/>
      <x:c r="FH235" s="343"/>
      <x:c r="FI235" s="343"/>
      <x:c r="FJ235" s="343"/>
      <x:c r="FK235" s="343"/>
      <x:c r="FL235" s="343"/>
      <x:c r="FM235" s="343"/>
      <x:c r="FN235" s="343"/>
      <x:c r="FO235" s="343"/>
      <x:c r="FP235" s="343"/>
      <x:c r="FQ235" s="343"/>
      <x:c r="FR235" s="343"/>
      <x:c r="FS235" s="343"/>
      <x:c r="FT235" s="343"/>
      <x:c r="FU235" s="343"/>
      <x:c r="FV235" s="343"/>
      <x:c r="FW235" s="343"/>
      <x:c r="FX235" s="343"/>
      <x:c r="FY235" s="343"/>
      <x:c r="FZ235" s="343"/>
      <x:c r="GA235" s="343"/>
      <x:c r="GB235" s="343"/>
      <x:c r="GC235" s="343"/>
      <x:c r="GD235" s="343"/>
      <x:c r="GE235" s="343"/>
      <x:c r="GF235" s="343"/>
      <x:c r="GG235" s="343"/>
    </x:row>
    <x:row r="236" spans="1:189" s="377" customFormat="1" hidden="1" customHeight="1">
      <x:c r="A236" s="267" t="s">
        <x:v>2439</x:v>
      </x:c>
      <x:c r="B236" s="312" t="s">
        <x:v>2590</x:v>
      </x:c>
      <x:c r="C236" s="296" t="s">
        <x:v>4041</x:v>
      </x:c>
      <x:c r="D236" s="443">
        <x:f t="shared" ref="D236:D282" si="24">IF(SUM(I236:K236)=SUM(L236:M236),SUM(I236:K236),"오답")</x:f>
        <x:v>1455.0999999999999</x:v>
      </x:c>
      <x:c r="E236" s="299" t="s">
        <x:v>1578</x:v>
      </x:c>
      <x:c r="F236" s="299" t="s">
        <x:v>1566</x:v>
      </x:c>
      <x:c r="G236" s="299" t="s">
        <x:v>1578</x:v>
      </x:c>
      <x:c r="H236" s="317">
        <x:v>2002</x:v>
      </x:c>
      <x:c r="I236" s="664"/>
      <x:c r="J236" s="322">
        <x:v>1455.0999999999999</x:v>
      </x:c>
      <x:c r="K236" s="322"/>
      <x:c r="L236" s="322">
        <x:v>1455.0999999999999</x:v>
      </x:c>
      <x:c r="M236" s="322"/>
      <x:c r="N236" s="272"/>
      <x:c r="O236" s="272"/>
      <x:c r="P236" s="322">
        <x:v>1455.0999999999999</x:v>
      </x:c>
      <x:c r="Q236" s="272"/>
      <x:c r="R236" s="217" t="s">
        <x:v>2537</x:v>
      </x:c>
      <x:c r="S236" s="447"/>
      <x:c r="T236" s="343"/>
      <x:c r="U236" s="343"/>
      <x:c r="V236" s="343"/>
      <x:c r="W236" s="343"/>
      <x:c r="X236" s="343"/>
      <x:c r="Y236" s="343"/>
      <x:c r="Z236" s="343"/>
      <x:c r="AA236" s="343"/>
      <x:c r="AB236" s="343"/>
      <x:c r="AC236" s="343"/>
      <x:c r="AD236" s="343"/>
      <x:c r="AE236" s="343"/>
      <x:c r="AF236" s="343"/>
      <x:c r="AG236" s="343"/>
      <x:c r="AH236" s="343"/>
      <x:c r="AI236" s="343"/>
      <x:c r="AJ236" s="343"/>
      <x:c r="AK236" s="343"/>
      <x:c r="AL236" s="343"/>
      <x:c r="AM236" s="343"/>
      <x:c r="AN236" s="343"/>
      <x:c r="AO236" s="343"/>
      <x:c r="AP236" s="343"/>
      <x:c r="AQ236" s="343"/>
      <x:c r="AR236" s="343"/>
      <x:c r="AS236" s="343"/>
      <x:c r="AT236" s="343"/>
      <x:c r="AU236" s="343"/>
      <x:c r="AV236" s="343"/>
      <x:c r="AW236" s="343"/>
      <x:c r="AX236" s="343"/>
      <x:c r="AY236" s="343"/>
      <x:c r="AZ236" s="343"/>
      <x:c r="BA236" s="343"/>
      <x:c r="BB236" s="343"/>
      <x:c r="BC236" s="343"/>
      <x:c r="BD236" s="343"/>
      <x:c r="BE236" s="343"/>
      <x:c r="BF236" s="343"/>
      <x:c r="BG236" s="343"/>
      <x:c r="BH236" s="343"/>
      <x:c r="BI236" s="343"/>
      <x:c r="BJ236" s="343"/>
      <x:c r="BK236" s="343"/>
      <x:c r="BL236" s="343"/>
      <x:c r="BM236" s="343"/>
      <x:c r="BN236" s="343"/>
      <x:c r="BO236" s="343"/>
      <x:c r="BP236" s="343"/>
      <x:c r="BQ236" s="343"/>
      <x:c r="BR236" s="343"/>
      <x:c r="BS236" s="343"/>
      <x:c r="BT236" s="343"/>
      <x:c r="BU236" s="343"/>
      <x:c r="BV236" s="343"/>
      <x:c r="BW236" s="343"/>
      <x:c r="BX236" s="343"/>
      <x:c r="BY236" s="343"/>
      <x:c r="BZ236" s="343"/>
      <x:c r="CA236" s="343"/>
      <x:c r="CB236" s="343"/>
      <x:c r="CC236" s="343"/>
      <x:c r="CD236" s="343"/>
      <x:c r="CE236" s="343"/>
      <x:c r="CF236" s="343"/>
      <x:c r="CG236" s="343"/>
      <x:c r="CH236" s="343"/>
      <x:c r="CI236" s="343"/>
      <x:c r="CJ236" s="343"/>
      <x:c r="CK236" s="343"/>
      <x:c r="CL236" s="343"/>
      <x:c r="CM236" s="343"/>
      <x:c r="CN236" s="343"/>
      <x:c r="CO236" s="343"/>
      <x:c r="CP236" s="343"/>
      <x:c r="CQ236" s="343"/>
      <x:c r="CR236" s="343"/>
      <x:c r="CS236" s="343"/>
      <x:c r="CT236" s="343"/>
      <x:c r="CU236" s="343"/>
      <x:c r="CV236" s="343"/>
      <x:c r="CW236" s="343"/>
      <x:c r="CX236" s="343"/>
      <x:c r="CY236" s="343"/>
      <x:c r="CZ236" s="343"/>
      <x:c r="DA236" s="343"/>
      <x:c r="DB236" s="343"/>
      <x:c r="DC236" s="343"/>
      <x:c r="DD236" s="343"/>
      <x:c r="DE236" s="343"/>
      <x:c r="DF236" s="343"/>
      <x:c r="DG236" s="343"/>
      <x:c r="DH236" s="343"/>
      <x:c r="DI236" s="343"/>
      <x:c r="DJ236" s="343"/>
      <x:c r="DK236" s="343"/>
      <x:c r="DL236" s="343"/>
      <x:c r="DM236" s="343"/>
      <x:c r="DN236" s="343"/>
      <x:c r="DO236" s="343"/>
      <x:c r="DP236" s="343"/>
      <x:c r="DQ236" s="343"/>
      <x:c r="DR236" s="343"/>
      <x:c r="DS236" s="343"/>
      <x:c r="DT236" s="343"/>
      <x:c r="DU236" s="343"/>
      <x:c r="DV236" s="343"/>
      <x:c r="DW236" s="343"/>
      <x:c r="DX236" s="343"/>
      <x:c r="DY236" s="343"/>
      <x:c r="DZ236" s="343"/>
      <x:c r="EA236" s="343"/>
      <x:c r="EB236" s="343"/>
      <x:c r="EC236" s="343"/>
      <x:c r="ED236" s="343"/>
      <x:c r="EE236" s="343"/>
      <x:c r="EF236" s="343"/>
      <x:c r="EG236" s="343"/>
      <x:c r="EH236" s="343"/>
      <x:c r="EI236" s="343"/>
      <x:c r="EJ236" s="343"/>
      <x:c r="EK236" s="343"/>
      <x:c r="EL236" s="343"/>
      <x:c r="EM236" s="343"/>
      <x:c r="EN236" s="343"/>
      <x:c r="EO236" s="343"/>
      <x:c r="EP236" s="343"/>
      <x:c r="EQ236" s="343"/>
      <x:c r="ER236" s="343"/>
      <x:c r="ES236" s="343"/>
      <x:c r="ET236" s="343"/>
      <x:c r="EU236" s="343"/>
      <x:c r="EV236" s="343"/>
      <x:c r="EW236" s="343"/>
      <x:c r="EX236" s="343"/>
      <x:c r="EY236" s="343"/>
      <x:c r="EZ236" s="343"/>
      <x:c r="FA236" s="343"/>
      <x:c r="FB236" s="343"/>
      <x:c r="FC236" s="343"/>
      <x:c r="FD236" s="343"/>
      <x:c r="FE236" s="343"/>
      <x:c r="FF236" s="343"/>
      <x:c r="FG236" s="343"/>
      <x:c r="FH236" s="343"/>
      <x:c r="FI236" s="343"/>
      <x:c r="FJ236" s="343"/>
      <x:c r="FK236" s="343"/>
      <x:c r="FL236" s="343"/>
      <x:c r="FM236" s="343"/>
      <x:c r="FN236" s="343"/>
      <x:c r="FO236" s="343"/>
      <x:c r="FP236" s="343"/>
      <x:c r="FQ236" s="343"/>
      <x:c r="FR236" s="343"/>
      <x:c r="FS236" s="343"/>
      <x:c r="FT236" s="343"/>
      <x:c r="FU236" s="343"/>
      <x:c r="FV236" s="343"/>
      <x:c r="FW236" s="343"/>
      <x:c r="FX236" s="343"/>
      <x:c r="FY236" s="343"/>
      <x:c r="FZ236" s="343"/>
      <x:c r="GA236" s="343"/>
      <x:c r="GB236" s="343"/>
      <x:c r="GC236" s="343"/>
      <x:c r="GD236" s="343"/>
      <x:c r="GE236" s="343"/>
      <x:c r="GF236" s="343"/>
      <x:c r="GG236" s="343"/>
    </x:row>
    <x:row r="237" spans="1:189" s="377" customFormat="1" hidden="1" customHeight="1">
      <x:c r="A237" s="267" t="s">
        <x:v>2439</x:v>
      </x:c>
      <x:c r="B237" s="312" t="s">
        <x:v>2820</x:v>
      </x:c>
      <x:c r="C237" s="296" t="s">
        <x:v>1552</x:v>
      </x:c>
      <x:c r="D237" s="443">
        <x:f t="shared" si="24"/>
        <x:v>1104.8</x:v>
      </x:c>
      <x:c r="E237" s="299" t="s">
        <x:v>1578</x:v>
      </x:c>
      <x:c r="F237" s="299" t="s">
        <x:v>1566</x:v>
      </x:c>
      <x:c r="G237" s="299" t="s">
        <x:v>1578</x:v>
      </x:c>
      <x:c r="H237" s="317">
        <x:v>2002</x:v>
      </x:c>
      <x:c r="I237" s="664"/>
      <x:c r="J237" s="322">
        <x:v>1104.8</x:v>
      </x:c>
      <x:c r="K237" s="322"/>
      <x:c r="L237" s="322">
        <x:v>1104.8</x:v>
      </x:c>
      <x:c r="M237" s="322"/>
      <x:c r="N237" s="272"/>
      <x:c r="O237" s="272"/>
      <x:c r="P237" s="322">
        <x:v>1104.8</x:v>
      </x:c>
      <x:c r="Q237" s="272"/>
      <x:c r="R237" s="217" t="s">
        <x:v>2537</x:v>
      </x:c>
      <x:c r="S237" s="447"/>
      <x:c r="T237" s="343"/>
      <x:c r="U237" s="343"/>
      <x:c r="V237" s="343"/>
      <x:c r="W237" s="343"/>
      <x:c r="X237" s="343"/>
      <x:c r="Y237" s="343"/>
      <x:c r="Z237" s="343"/>
      <x:c r="AA237" s="343"/>
      <x:c r="AB237" s="343"/>
      <x:c r="AC237" s="343"/>
      <x:c r="AD237" s="343"/>
      <x:c r="AE237" s="343"/>
      <x:c r="AF237" s="343"/>
      <x:c r="AG237" s="343"/>
      <x:c r="AH237" s="343"/>
      <x:c r="AI237" s="343"/>
      <x:c r="AJ237" s="343"/>
      <x:c r="AK237" s="343"/>
      <x:c r="AL237" s="343"/>
      <x:c r="AM237" s="343"/>
      <x:c r="AN237" s="343"/>
      <x:c r="AO237" s="343"/>
      <x:c r="AP237" s="343"/>
      <x:c r="AQ237" s="343"/>
      <x:c r="AR237" s="343"/>
      <x:c r="AS237" s="343"/>
      <x:c r="AT237" s="343"/>
      <x:c r="AU237" s="343"/>
      <x:c r="AV237" s="343"/>
      <x:c r="AW237" s="343"/>
      <x:c r="AX237" s="343"/>
      <x:c r="AY237" s="343"/>
      <x:c r="AZ237" s="343"/>
      <x:c r="BA237" s="343"/>
      <x:c r="BB237" s="343"/>
      <x:c r="BC237" s="343"/>
      <x:c r="BD237" s="343"/>
      <x:c r="BE237" s="343"/>
      <x:c r="BF237" s="343"/>
      <x:c r="BG237" s="343"/>
      <x:c r="BH237" s="343"/>
      <x:c r="BI237" s="343"/>
      <x:c r="BJ237" s="343"/>
      <x:c r="BK237" s="343"/>
      <x:c r="BL237" s="343"/>
      <x:c r="BM237" s="343"/>
      <x:c r="BN237" s="343"/>
      <x:c r="BO237" s="343"/>
      <x:c r="BP237" s="343"/>
      <x:c r="BQ237" s="343"/>
      <x:c r="BR237" s="343"/>
      <x:c r="BS237" s="343"/>
      <x:c r="BT237" s="343"/>
      <x:c r="BU237" s="343"/>
      <x:c r="BV237" s="343"/>
      <x:c r="BW237" s="343"/>
      <x:c r="BX237" s="343"/>
      <x:c r="BY237" s="343"/>
      <x:c r="BZ237" s="343"/>
      <x:c r="CA237" s="343"/>
      <x:c r="CB237" s="343"/>
      <x:c r="CC237" s="343"/>
      <x:c r="CD237" s="343"/>
      <x:c r="CE237" s="343"/>
      <x:c r="CF237" s="343"/>
      <x:c r="CG237" s="343"/>
      <x:c r="CH237" s="343"/>
      <x:c r="CI237" s="343"/>
      <x:c r="CJ237" s="343"/>
      <x:c r="CK237" s="343"/>
      <x:c r="CL237" s="343"/>
      <x:c r="CM237" s="343"/>
      <x:c r="CN237" s="343"/>
      <x:c r="CO237" s="343"/>
      <x:c r="CP237" s="343"/>
      <x:c r="CQ237" s="343"/>
      <x:c r="CR237" s="343"/>
      <x:c r="CS237" s="343"/>
      <x:c r="CT237" s="343"/>
      <x:c r="CU237" s="343"/>
      <x:c r="CV237" s="343"/>
      <x:c r="CW237" s="343"/>
      <x:c r="CX237" s="343"/>
      <x:c r="CY237" s="343"/>
      <x:c r="CZ237" s="343"/>
      <x:c r="DA237" s="343"/>
      <x:c r="DB237" s="343"/>
      <x:c r="DC237" s="343"/>
      <x:c r="DD237" s="343"/>
      <x:c r="DE237" s="343"/>
      <x:c r="DF237" s="343"/>
      <x:c r="DG237" s="343"/>
      <x:c r="DH237" s="343"/>
      <x:c r="DI237" s="343"/>
      <x:c r="DJ237" s="343"/>
      <x:c r="DK237" s="343"/>
      <x:c r="DL237" s="343"/>
      <x:c r="DM237" s="343"/>
      <x:c r="DN237" s="343"/>
      <x:c r="DO237" s="343"/>
      <x:c r="DP237" s="343"/>
      <x:c r="DQ237" s="343"/>
      <x:c r="DR237" s="343"/>
      <x:c r="DS237" s="343"/>
      <x:c r="DT237" s="343"/>
      <x:c r="DU237" s="343"/>
      <x:c r="DV237" s="343"/>
      <x:c r="DW237" s="343"/>
      <x:c r="DX237" s="343"/>
      <x:c r="DY237" s="343"/>
      <x:c r="DZ237" s="343"/>
      <x:c r="EA237" s="343"/>
      <x:c r="EB237" s="343"/>
      <x:c r="EC237" s="343"/>
      <x:c r="ED237" s="343"/>
      <x:c r="EE237" s="343"/>
      <x:c r="EF237" s="343"/>
      <x:c r="EG237" s="343"/>
      <x:c r="EH237" s="343"/>
      <x:c r="EI237" s="343"/>
      <x:c r="EJ237" s="343"/>
      <x:c r="EK237" s="343"/>
      <x:c r="EL237" s="343"/>
      <x:c r="EM237" s="343"/>
      <x:c r="EN237" s="343"/>
      <x:c r="EO237" s="343"/>
      <x:c r="EP237" s="343"/>
      <x:c r="EQ237" s="343"/>
      <x:c r="ER237" s="343"/>
      <x:c r="ES237" s="343"/>
      <x:c r="ET237" s="343"/>
      <x:c r="EU237" s="343"/>
      <x:c r="EV237" s="343"/>
      <x:c r="EW237" s="343"/>
      <x:c r="EX237" s="343"/>
      <x:c r="EY237" s="343"/>
      <x:c r="EZ237" s="343"/>
      <x:c r="FA237" s="343"/>
      <x:c r="FB237" s="343"/>
      <x:c r="FC237" s="343"/>
      <x:c r="FD237" s="343"/>
      <x:c r="FE237" s="343"/>
      <x:c r="FF237" s="343"/>
      <x:c r="FG237" s="343"/>
      <x:c r="FH237" s="343"/>
      <x:c r="FI237" s="343"/>
      <x:c r="FJ237" s="343"/>
      <x:c r="FK237" s="343"/>
      <x:c r="FL237" s="343"/>
      <x:c r="FM237" s="343"/>
      <x:c r="FN237" s="343"/>
      <x:c r="FO237" s="343"/>
      <x:c r="FP237" s="343"/>
      <x:c r="FQ237" s="343"/>
      <x:c r="FR237" s="343"/>
      <x:c r="FS237" s="343"/>
      <x:c r="FT237" s="343"/>
      <x:c r="FU237" s="343"/>
      <x:c r="FV237" s="343"/>
      <x:c r="FW237" s="343"/>
      <x:c r="FX237" s="343"/>
      <x:c r="FY237" s="343"/>
      <x:c r="FZ237" s="343"/>
      <x:c r="GA237" s="343"/>
      <x:c r="GB237" s="343"/>
      <x:c r="GC237" s="343"/>
      <x:c r="GD237" s="343"/>
      <x:c r="GE237" s="343"/>
      <x:c r="GF237" s="343"/>
      <x:c r="GG237" s="343"/>
    </x:row>
    <x:row r="238" spans="1:189" s="377" customFormat="1" hidden="1" customHeight="1">
      <x:c r="A238" s="267" t="s">
        <x:v>2439</x:v>
      </x:c>
      <x:c r="B238" s="312" t="s">
        <x:v>2561</x:v>
      </x:c>
      <x:c r="C238" s="296" t="s">
        <x:v>4045</x:v>
      </x:c>
      <x:c r="D238" s="443">
        <x:f t="shared" si="24"/>
        <x:v>2032.5</x:v>
      </x:c>
      <x:c r="E238" s="299" t="s">
        <x:v>1578</x:v>
      </x:c>
      <x:c r="F238" s="299" t="s">
        <x:v>1566</x:v>
      </x:c>
      <x:c r="G238" s="299" t="s">
        <x:v>1578</x:v>
      </x:c>
      <x:c r="H238" s="317">
        <x:v>2002</x:v>
      </x:c>
      <x:c r="I238" s="664"/>
      <x:c r="J238" s="322">
        <x:v>2032.5</x:v>
      </x:c>
      <x:c r="K238" s="322"/>
      <x:c r="L238" s="322">
        <x:v>2032.5</x:v>
      </x:c>
      <x:c r="M238" s="322"/>
      <x:c r="N238" s="272"/>
      <x:c r="O238" s="272"/>
      <x:c r="P238" s="322">
        <x:v>2032.5</x:v>
      </x:c>
      <x:c r="Q238" s="272"/>
      <x:c r="R238" s="217" t="s">
        <x:v>2537</x:v>
      </x:c>
      <x:c r="S238" s="447"/>
      <x:c r="T238" s="343"/>
      <x:c r="U238" s="343"/>
      <x:c r="V238" s="343"/>
      <x:c r="W238" s="343"/>
      <x:c r="X238" s="343"/>
      <x:c r="Y238" s="343"/>
      <x:c r="Z238" s="343"/>
      <x:c r="AA238" s="343"/>
      <x:c r="AB238" s="343"/>
      <x:c r="AC238" s="343"/>
      <x:c r="AD238" s="343"/>
      <x:c r="AE238" s="343"/>
      <x:c r="AF238" s="343"/>
      <x:c r="AG238" s="343"/>
      <x:c r="AH238" s="343"/>
      <x:c r="AI238" s="343"/>
      <x:c r="AJ238" s="343"/>
      <x:c r="AK238" s="343"/>
      <x:c r="AL238" s="343"/>
      <x:c r="AM238" s="343"/>
      <x:c r="AN238" s="343"/>
      <x:c r="AO238" s="343"/>
      <x:c r="AP238" s="343"/>
      <x:c r="AQ238" s="343"/>
      <x:c r="AR238" s="343"/>
      <x:c r="AS238" s="343"/>
      <x:c r="AT238" s="343"/>
      <x:c r="AU238" s="343"/>
      <x:c r="AV238" s="343"/>
      <x:c r="AW238" s="343"/>
      <x:c r="AX238" s="343"/>
      <x:c r="AY238" s="343"/>
      <x:c r="AZ238" s="343"/>
      <x:c r="BA238" s="343"/>
      <x:c r="BB238" s="343"/>
      <x:c r="BC238" s="343"/>
      <x:c r="BD238" s="343"/>
      <x:c r="BE238" s="343"/>
      <x:c r="BF238" s="343"/>
      <x:c r="BG238" s="343"/>
      <x:c r="BH238" s="343"/>
      <x:c r="BI238" s="343"/>
      <x:c r="BJ238" s="343"/>
      <x:c r="BK238" s="343"/>
      <x:c r="BL238" s="343"/>
      <x:c r="BM238" s="343"/>
      <x:c r="BN238" s="343"/>
      <x:c r="BO238" s="343"/>
      <x:c r="BP238" s="343"/>
      <x:c r="BQ238" s="343"/>
      <x:c r="BR238" s="343"/>
      <x:c r="BS238" s="343"/>
      <x:c r="BT238" s="343"/>
      <x:c r="BU238" s="343"/>
      <x:c r="BV238" s="343"/>
      <x:c r="BW238" s="343"/>
      <x:c r="BX238" s="343"/>
      <x:c r="BY238" s="343"/>
      <x:c r="BZ238" s="343"/>
      <x:c r="CA238" s="343"/>
      <x:c r="CB238" s="343"/>
      <x:c r="CC238" s="343"/>
      <x:c r="CD238" s="343"/>
      <x:c r="CE238" s="343"/>
      <x:c r="CF238" s="343"/>
      <x:c r="CG238" s="343"/>
      <x:c r="CH238" s="343"/>
      <x:c r="CI238" s="343"/>
      <x:c r="CJ238" s="343"/>
      <x:c r="CK238" s="343"/>
      <x:c r="CL238" s="343"/>
      <x:c r="CM238" s="343"/>
      <x:c r="CN238" s="343"/>
      <x:c r="CO238" s="343"/>
      <x:c r="CP238" s="343"/>
      <x:c r="CQ238" s="343"/>
      <x:c r="CR238" s="343"/>
      <x:c r="CS238" s="343"/>
      <x:c r="CT238" s="343"/>
      <x:c r="CU238" s="343"/>
      <x:c r="CV238" s="343"/>
      <x:c r="CW238" s="343"/>
      <x:c r="CX238" s="343"/>
      <x:c r="CY238" s="343"/>
      <x:c r="CZ238" s="343"/>
      <x:c r="DA238" s="343"/>
      <x:c r="DB238" s="343"/>
      <x:c r="DC238" s="343"/>
      <x:c r="DD238" s="343"/>
      <x:c r="DE238" s="343"/>
      <x:c r="DF238" s="343"/>
      <x:c r="DG238" s="343"/>
      <x:c r="DH238" s="343"/>
      <x:c r="DI238" s="343"/>
      <x:c r="DJ238" s="343"/>
      <x:c r="DK238" s="343"/>
      <x:c r="DL238" s="343"/>
      <x:c r="DM238" s="343"/>
      <x:c r="DN238" s="343"/>
      <x:c r="DO238" s="343"/>
      <x:c r="DP238" s="343"/>
      <x:c r="DQ238" s="343"/>
      <x:c r="DR238" s="343"/>
      <x:c r="DS238" s="343"/>
      <x:c r="DT238" s="343"/>
      <x:c r="DU238" s="343"/>
      <x:c r="DV238" s="343"/>
      <x:c r="DW238" s="343"/>
      <x:c r="DX238" s="343"/>
      <x:c r="DY238" s="343"/>
      <x:c r="DZ238" s="343"/>
      <x:c r="EA238" s="343"/>
      <x:c r="EB238" s="343"/>
      <x:c r="EC238" s="343"/>
      <x:c r="ED238" s="343"/>
      <x:c r="EE238" s="343"/>
      <x:c r="EF238" s="343"/>
      <x:c r="EG238" s="343"/>
      <x:c r="EH238" s="343"/>
      <x:c r="EI238" s="343"/>
      <x:c r="EJ238" s="343"/>
      <x:c r="EK238" s="343"/>
      <x:c r="EL238" s="343"/>
      <x:c r="EM238" s="343"/>
      <x:c r="EN238" s="343"/>
      <x:c r="EO238" s="343"/>
      <x:c r="EP238" s="343"/>
      <x:c r="EQ238" s="343"/>
      <x:c r="ER238" s="343"/>
      <x:c r="ES238" s="343"/>
      <x:c r="ET238" s="343"/>
      <x:c r="EU238" s="343"/>
      <x:c r="EV238" s="343"/>
      <x:c r="EW238" s="343"/>
      <x:c r="EX238" s="343"/>
      <x:c r="EY238" s="343"/>
      <x:c r="EZ238" s="343"/>
      <x:c r="FA238" s="343"/>
      <x:c r="FB238" s="343"/>
      <x:c r="FC238" s="343"/>
      <x:c r="FD238" s="343"/>
      <x:c r="FE238" s="343"/>
      <x:c r="FF238" s="343"/>
      <x:c r="FG238" s="343"/>
      <x:c r="FH238" s="343"/>
      <x:c r="FI238" s="343"/>
      <x:c r="FJ238" s="343"/>
      <x:c r="FK238" s="343"/>
      <x:c r="FL238" s="343"/>
      <x:c r="FM238" s="343"/>
      <x:c r="FN238" s="343"/>
      <x:c r="FO238" s="343"/>
      <x:c r="FP238" s="343"/>
      <x:c r="FQ238" s="343"/>
      <x:c r="FR238" s="343"/>
      <x:c r="FS238" s="343"/>
      <x:c r="FT238" s="343"/>
      <x:c r="FU238" s="343"/>
      <x:c r="FV238" s="343"/>
      <x:c r="FW238" s="343"/>
      <x:c r="FX238" s="343"/>
      <x:c r="FY238" s="343"/>
      <x:c r="FZ238" s="343"/>
      <x:c r="GA238" s="343"/>
      <x:c r="GB238" s="343"/>
      <x:c r="GC238" s="343"/>
      <x:c r="GD238" s="343"/>
      <x:c r="GE238" s="343"/>
      <x:c r="GF238" s="343"/>
      <x:c r="GG238" s="343"/>
    </x:row>
    <x:row r="239" spans="1:189" s="377" customFormat="1" hidden="1" customHeight="1">
      <x:c r="A239" s="267" t="s">
        <x:v>2439</x:v>
      </x:c>
      <x:c r="B239" s="312" t="s">
        <x:v>2569</x:v>
      </x:c>
      <x:c r="C239" s="296" t="s">
        <x:v>3637</x:v>
      </x:c>
      <x:c r="D239" s="443">
        <x:f t="shared" si="24"/>
        <x:v>9531</x:v>
      </x:c>
      <x:c r="E239" s="299" t="s">
        <x:v>1578</x:v>
      </x:c>
      <x:c r="F239" s="299" t="s">
        <x:v>3831</x:v>
      </x:c>
      <x:c r="G239" s="299" t="s">
        <x:v>1578</x:v>
      </x:c>
      <x:c r="H239" s="317"/>
      <x:c r="I239" s="664"/>
      <x:c r="J239" s="322">
        <x:v>9531</x:v>
      </x:c>
      <x:c r="K239" s="322"/>
      <x:c r="L239" s="322">
        <x:v>9531</x:v>
      </x:c>
      <x:c r="M239" s="322"/>
      <x:c r="N239" s="272"/>
      <x:c r="O239" s="272"/>
      <x:c r="P239" s="322">
        <x:v>9531</x:v>
      </x:c>
      <x:c r="Q239" s="272"/>
      <x:c r="R239" s="217" t="s">
        <x:v>2681</x:v>
      </x:c>
      <x:c r="S239" s="447"/>
      <x:c r="T239" s="343"/>
      <x:c r="U239" s="343"/>
      <x:c r="V239" s="343"/>
      <x:c r="W239" s="343"/>
      <x:c r="X239" s="343"/>
      <x:c r="Y239" s="343"/>
      <x:c r="Z239" s="343"/>
      <x:c r="AA239" s="343"/>
      <x:c r="AB239" s="343"/>
      <x:c r="AC239" s="343"/>
      <x:c r="AD239" s="343"/>
      <x:c r="AE239" s="343"/>
      <x:c r="AF239" s="343"/>
      <x:c r="AG239" s="343"/>
      <x:c r="AH239" s="343"/>
      <x:c r="AI239" s="343"/>
      <x:c r="AJ239" s="343"/>
      <x:c r="AK239" s="343"/>
      <x:c r="AL239" s="343"/>
      <x:c r="AM239" s="343"/>
      <x:c r="AN239" s="343"/>
      <x:c r="AO239" s="343"/>
      <x:c r="AP239" s="343"/>
      <x:c r="AQ239" s="343"/>
      <x:c r="AR239" s="343"/>
      <x:c r="AS239" s="343"/>
      <x:c r="AT239" s="343"/>
      <x:c r="AU239" s="343"/>
      <x:c r="AV239" s="343"/>
      <x:c r="AW239" s="343"/>
      <x:c r="AX239" s="343"/>
      <x:c r="AY239" s="343"/>
      <x:c r="AZ239" s="343"/>
      <x:c r="BA239" s="343"/>
      <x:c r="BB239" s="343"/>
      <x:c r="BC239" s="343"/>
      <x:c r="BD239" s="343"/>
      <x:c r="BE239" s="343"/>
      <x:c r="BF239" s="343"/>
      <x:c r="BG239" s="343"/>
      <x:c r="BH239" s="343"/>
      <x:c r="BI239" s="343"/>
      <x:c r="BJ239" s="343"/>
      <x:c r="BK239" s="343"/>
      <x:c r="BL239" s="343"/>
      <x:c r="BM239" s="343"/>
      <x:c r="BN239" s="343"/>
      <x:c r="BO239" s="343"/>
      <x:c r="BP239" s="343"/>
      <x:c r="BQ239" s="343"/>
      <x:c r="BR239" s="343"/>
      <x:c r="BS239" s="343"/>
      <x:c r="BT239" s="343"/>
      <x:c r="BU239" s="343"/>
      <x:c r="BV239" s="343"/>
      <x:c r="BW239" s="343"/>
      <x:c r="BX239" s="343"/>
      <x:c r="BY239" s="343"/>
      <x:c r="BZ239" s="343"/>
      <x:c r="CA239" s="343"/>
      <x:c r="CB239" s="343"/>
      <x:c r="CC239" s="343"/>
      <x:c r="CD239" s="343"/>
      <x:c r="CE239" s="343"/>
      <x:c r="CF239" s="343"/>
      <x:c r="CG239" s="343"/>
      <x:c r="CH239" s="343"/>
      <x:c r="CI239" s="343"/>
      <x:c r="CJ239" s="343"/>
      <x:c r="CK239" s="343"/>
      <x:c r="CL239" s="343"/>
      <x:c r="CM239" s="343"/>
      <x:c r="CN239" s="343"/>
      <x:c r="CO239" s="343"/>
      <x:c r="CP239" s="343"/>
      <x:c r="CQ239" s="343"/>
      <x:c r="CR239" s="343"/>
      <x:c r="CS239" s="343"/>
      <x:c r="CT239" s="343"/>
      <x:c r="CU239" s="343"/>
      <x:c r="CV239" s="343"/>
      <x:c r="CW239" s="343"/>
      <x:c r="CX239" s="343"/>
      <x:c r="CY239" s="343"/>
      <x:c r="CZ239" s="343"/>
      <x:c r="DA239" s="343"/>
      <x:c r="DB239" s="343"/>
      <x:c r="DC239" s="343"/>
      <x:c r="DD239" s="343"/>
      <x:c r="DE239" s="343"/>
      <x:c r="DF239" s="343"/>
      <x:c r="DG239" s="343"/>
      <x:c r="DH239" s="343"/>
      <x:c r="DI239" s="343"/>
      <x:c r="DJ239" s="343"/>
      <x:c r="DK239" s="343"/>
      <x:c r="DL239" s="343"/>
      <x:c r="DM239" s="343"/>
      <x:c r="DN239" s="343"/>
      <x:c r="DO239" s="343"/>
      <x:c r="DP239" s="343"/>
      <x:c r="DQ239" s="343"/>
      <x:c r="DR239" s="343"/>
      <x:c r="DS239" s="343"/>
      <x:c r="DT239" s="343"/>
      <x:c r="DU239" s="343"/>
      <x:c r="DV239" s="343"/>
      <x:c r="DW239" s="343"/>
      <x:c r="DX239" s="343"/>
      <x:c r="DY239" s="343"/>
      <x:c r="DZ239" s="343"/>
      <x:c r="EA239" s="343"/>
      <x:c r="EB239" s="343"/>
      <x:c r="EC239" s="343"/>
      <x:c r="ED239" s="343"/>
      <x:c r="EE239" s="343"/>
      <x:c r="EF239" s="343"/>
      <x:c r="EG239" s="343"/>
      <x:c r="EH239" s="343"/>
      <x:c r="EI239" s="343"/>
      <x:c r="EJ239" s="343"/>
      <x:c r="EK239" s="343"/>
      <x:c r="EL239" s="343"/>
      <x:c r="EM239" s="343"/>
      <x:c r="EN239" s="343"/>
      <x:c r="EO239" s="343"/>
      <x:c r="EP239" s="343"/>
      <x:c r="EQ239" s="343"/>
      <x:c r="ER239" s="343"/>
      <x:c r="ES239" s="343"/>
      <x:c r="ET239" s="343"/>
      <x:c r="EU239" s="343"/>
      <x:c r="EV239" s="343"/>
      <x:c r="EW239" s="343"/>
      <x:c r="EX239" s="343"/>
      <x:c r="EY239" s="343"/>
      <x:c r="EZ239" s="343"/>
      <x:c r="FA239" s="343"/>
      <x:c r="FB239" s="343"/>
      <x:c r="FC239" s="343"/>
      <x:c r="FD239" s="343"/>
      <x:c r="FE239" s="343"/>
      <x:c r="FF239" s="343"/>
      <x:c r="FG239" s="343"/>
      <x:c r="FH239" s="343"/>
      <x:c r="FI239" s="343"/>
      <x:c r="FJ239" s="343"/>
      <x:c r="FK239" s="343"/>
      <x:c r="FL239" s="343"/>
      <x:c r="FM239" s="343"/>
      <x:c r="FN239" s="343"/>
      <x:c r="FO239" s="343"/>
      <x:c r="FP239" s="343"/>
      <x:c r="FQ239" s="343"/>
      <x:c r="FR239" s="343"/>
      <x:c r="FS239" s="343"/>
      <x:c r="FT239" s="343"/>
      <x:c r="FU239" s="343"/>
      <x:c r="FV239" s="343"/>
      <x:c r="FW239" s="343"/>
      <x:c r="FX239" s="343"/>
      <x:c r="FY239" s="343"/>
      <x:c r="FZ239" s="343"/>
      <x:c r="GA239" s="343"/>
      <x:c r="GB239" s="343"/>
      <x:c r="GC239" s="343"/>
      <x:c r="GD239" s="343"/>
      <x:c r="GE239" s="343"/>
      <x:c r="GF239" s="343"/>
      <x:c r="GG239" s="343"/>
    </x:row>
    <x:row r="240" spans="1:189" s="377" customFormat="1" hidden="1" customHeight="1">
      <x:c r="A240" s="267" t="s">
        <x:v>2439</x:v>
      </x:c>
      <x:c r="B240" s="312" t="s">
        <x:v>6481</x:v>
      </x:c>
      <x:c r="C240" s="296" t="s">
        <x:v>3639</x:v>
      </x:c>
      <x:c r="D240" s="443">
        <x:f t="shared" si="24"/>
        <x:v>6683.6000000000004</x:v>
      </x:c>
      <x:c r="E240" s="299" t="s">
        <x:v>3802</x:v>
      </x:c>
      <x:c r="F240" s="299" t="s">
        <x:v>3812</x:v>
      </x:c>
      <x:c r="G240" s="299" t="s">
        <x:v>3802</x:v>
      </x:c>
      <x:c r="H240" s="317"/>
      <x:c r="I240" s="664"/>
      <x:c r="J240" s="322">
        <x:v>6683.6000000000004</x:v>
      </x:c>
      <x:c r="K240" s="322"/>
      <x:c r="L240" s="322">
        <x:v>6683.6000000000004</x:v>
      </x:c>
      <x:c r="M240" s="322"/>
      <x:c r="N240" s="272"/>
      <x:c r="O240" s="272"/>
      <x:c r="P240" s="322">
        <x:v>6683.6000000000004</x:v>
      </x:c>
      <x:c r="Q240" s="272"/>
      <x:c r="R240" s="217" t="s">
        <x:v>6510</x:v>
      </x:c>
      <x:c r="S240" s="447"/>
      <x:c r="T240" s="343"/>
      <x:c r="U240" s="343"/>
      <x:c r="V240" s="343"/>
      <x:c r="W240" s="343"/>
      <x:c r="X240" s="343"/>
      <x:c r="Y240" s="343"/>
      <x:c r="Z240" s="343"/>
      <x:c r="AA240" s="343"/>
      <x:c r="AB240" s="343"/>
      <x:c r="AC240" s="343"/>
      <x:c r="AD240" s="343"/>
      <x:c r="AE240" s="343"/>
      <x:c r="AF240" s="343"/>
      <x:c r="AG240" s="343"/>
      <x:c r="AH240" s="343"/>
      <x:c r="AI240" s="343"/>
      <x:c r="AJ240" s="343"/>
      <x:c r="AK240" s="343"/>
      <x:c r="AL240" s="343"/>
      <x:c r="AM240" s="343"/>
      <x:c r="AN240" s="343"/>
      <x:c r="AO240" s="343"/>
      <x:c r="AP240" s="343"/>
      <x:c r="AQ240" s="343"/>
      <x:c r="AR240" s="343"/>
      <x:c r="AS240" s="343"/>
      <x:c r="AT240" s="343"/>
      <x:c r="AU240" s="343"/>
      <x:c r="AV240" s="343"/>
      <x:c r="AW240" s="343"/>
      <x:c r="AX240" s="343"/>
      <x:c r="AY240" s="343"/>
      <x:c r="AZ240" s="343"/>
      <x:c r="BA240" s="343"/>
      <x:c r="BB240" s="343"/>
      <x:c r="BC240" s="343"/>
      <x:c r="BD240" s="343"/>
      <x:c r="BE240" s="343"/>
      <x:c r="BF240" s="343"/>
      <x:c r="BG240" s="343"/>
      <x:c r="BH240" s="343"/>
      <x:c r="BI240" s="343"/>
      <x:c r="BJ240" s="343"/>
      <x:c r="BK240" s="343"/>
      <x:c r="BL240" s="343"/>
      <x:c r="BM240" s="343"/>
      <x:c r="BN240" s="343"/>
      <x:c r="BO240" s="343"/>
      <x:c r="BP240" s="343"/>
      <x:c r="BQ240" s="343"/>
      <x:c r="BR240" s="343"/>
      <x:c r="BS240" s="343"/>
      <x:c r="BT240" s="343"/>
      <x:c r="BU240" s="343"/>
      <x:c r="BV240" s="343"/>
      <x:c r="BW240" s="343"/>
      <x:c r="BX240" s="343"/>
      <x:c r="BY240" s="343"/>
      <x:c r="BZ240" s="343"/>
      <x:c r="CA240" s="343"/>
      <x:c r="CB240" s="343"/>
      <x:c r="CC240" s="343"/>
      <x:c r="CD240" s="343"/>
      <x:c r="CE240" s="343"/>
      <x:c r="CF240" s="343"/>
      <x:c r="CG240" s="343"/>
      <x:c r="CH240" s="343"/>
      <x:c r="CI240" s="343"/>
      <x:c r="CJ240" s="343"/>
      <x:c r="CK240" s="343"/>
      <x:c r="CL240" s="343"/>
      <x:c r="CM240" s="343"/>
      <x:c r="CN240" s="343"/>
      <x:c r="CO240" s="343"/>
      <x:c r="CP240" s="343"/>
      <x:c r="CQ240" s="343"/>
      <x:c r="CR240" s="343"/>
      <x:c r="CS240" s="343"/>
      <x:c r="CT240" s="343"/>
      <x:c r="CU240" s="343"/>
      <x:c r="CV240" s="343"/>
      <x:c r="CW240" s="343"/>
      <x:c r="CX240" s="343"/>
      <x:c r="CY240" s="343"/>
      <x:c r="CZ240" s="343"/>
      <x:c r="DA240" s="343"/>
      <x:c r="DB240" s="343"/>
      <x:c r="DC240" s="343"/>
      <x:c r="DD240" s="343"/>
      <x:c r="DE240" s="343"/>
      <x:c r="DF240" s="343"/>
      <x:c r="DG240" s="343"/>
      <x:c r="DH240" s="343"/>
      <x:c r="DI240" s="343"/>
      <x:c r="DJ240" s="343"/>
      <x:c r="DK240" s="343"/>
      <x:c r="DL240" s="343"/>
      <x:c r="DM240" s="343"/>
      <x:c r="DN240" s="343"/>
      <x:c r="DO240" s="343"/>
      <x:c r="DP240" s="343"/>
      <x:c r="DQ240" s="343"/>
      <x:c r="DR240" s="343"/>
      <x:c r="DS240" s="343"/>
      <x:c r="DT240" s="343"/>
      <x:c r="DU240" s="343"/>
      <x:c r="DV240" s="343"/>
      <x:c r="DW240" s="343"/>
      <x:c r="DX240" s="343"/>
      <x:c r="DY240" s="343"/>
      <x:c r="DZ240" s="343"/>
      <x:c r="EA240" s="343"/>
      <x:c r="EB240" s="343"/>
      <x:c r="EC240" s="343"/>
      <x:c r="ED240" s="343"/>
      <x:c r="EE240" s="343"/>
      <x:c r="EF240" s="343"/>
      <x:c r="EG240" s="343"/>
      <x:c r="EH240" s="343"/>
      <x:c r="EI240" s="343"/>
      <x:c r="EJ240" s="343"/>
      <x:c r="EK240" s="343"/>
      <x:c r="EL240" s="343"/>
      <x:c r="EM240" s="343"/>
      <x:c r="EN240" s="343"/>
      <x:c r="EO240" s="343"/>
      <x:c r="EP240" s="343"/>
      <x:c r="EQ240" s="343"/>
      <x:c r="ER240" s="343"/>
      <x:c r="ES240" s="343"/>
      <x:c r="ET240" s="343"/>
      <x:c r="EU240" s="343"/>
      <x:c r="EV240" s="343"/>
      <x:c r="EW240" s="343"/>
      <x:c r="EX240" s="343"/>
      <x:c r="EY240" s="343"/>
      <x:c r="EZ240" s="343"/>
      <x:c r="FA240" s="343"/>
      <x:c r="FB240" s="343"/>
      <x:c r="FC240" s="343"/>
      <x:c r="FD240" s="343"/>
      <x:c r="FE240" s="343"/>
      <x:c r="FF240" s="343"/>
      <x:c r="FG240" s="343"/>
      <x:c r="FH240" s="343"/>
      <x:c r="FI240" s="343"/>
      <x:c r="FJ240" s="343"/>
      <x:c r="FK240" s="343"/>
      <x:c r="FL240" s="343"/>
      <x:c r="FM240" s="343"/>
      <x:c r="FN240" s="343"/>
      <x:c r="FO240" s="343"/>
      <x:c r="FP240" s="343"/>
      <x:c r="FQ240" s="343"/>
      <x:c r="FR240" s="343"/>
      <x:c r="FS240" s="343"/>
      <x:c r="FT240" s="343"/>
      <x:c r="FU240" s="343"/>
      <x:c r="FV240" s="343"/>
      <x:c r="FW240" s="343"/>
      <x:c r="FX240" s="343"/>
      <x:c r="FY240" s="343"/>
      <x:c r="FZ240" s="343"/>
      <x:c r="GA240" s="343"/>
      <x:c r="GB240" s="343"/>
      <x:c r="GC240" s="343"/>
      <x:c r="GD240" s="343"/>
      <x:c r="GE240" s="343"/>
      <x:c r="GF240" s="343"/>
      <x:c r="GG240" s="343"/>
    </x:row>
    <x:row r="241" spans="1:189" s="377" customFormat="1" hidden="1" customHeight="1">
      <x:c r="A241" s="267" t="s">
        <x:v>2439</x:v>
      </x:c>
      <x:c r="B241" s="295" t="s">
        <x:v>57</x:v>
      </x:c>
      <x:c r="C241" s="296" t="s">
        <x:v>3290</x:v>
      </x:c>
      <x:c r="D241" s="443">
        <x:f t="shared" si="24"/>
        <x:v>4494.5</x:v>
      </x:c>
      <x:c r="E241" s="299" t="s">
        <x:v>1080</x:v>
      </x:c>
      <x:c r="F241" s="299" t="s">
        <x:v>3793</x:v>
      </x:c>
      <x:c r="G241" s="664" t="s">
        <x:v>3670</x:v>
      </x:c>
      <x:c r="H241" s="317">
        <x:v>2008</x:v>
      </x:c>
      <x:c r="I241" s="664"/>
      <x:c r="J241" s="322">
        <x:v>4494.5</x:v>
      </x:c>
      <x:c r="K241" s="322"/>
      <x:c r="L241" s="322">
        <x:v>4494.5</x:v>
      </x:c>
      <x:c r="M241" s="322"/>
      <x:c r="N241" s="272"/>
      <x:c r="O241" s="272"/>
      <x:c r="P241" s="322">
        <x:v>4494.5</x:v>
      </x:c>
      <x:c r="Q241" s="272"/>
      <x:c r="R241" s="217" t="s">
        <x:v>6129</x:v>
      </x:c>
      <x:c r="S241" s="447"/>
      <x:c r="T241" s="343"/>
      <x:c r="U241" s="343"/>
      <x:c r="V241" s="343"/>
      <x:c r="W241" s="343"/>
      <x:c r="X241" s="343"/>
      <x:c r="Y241" s="343"/>
      <x:c r="Z241" s="343"/>
      <x:c r="AA241" s="343"/>
      <x:c r="AB241" s="343"/>
      <x:c r="AC241" s="343"/>
      <x:c r="AD241" s="343"/>
      <x:c r="AE241" s="343"/>
      <x:c r="AF241" s="343"/>
      <x:c r="AG241" s="343"/>
      <x:c r="AH241" s="343"/>
      <x:c r="AI241" s="343"/>
      <x:c r="AJ241" s="343"/>
      <x:c r="AK241" s="343"/>
      <x:c r="AL241" s="343"/>
      <x:c r="AM241" s="343"/>
      <x:c r="AN241" s="343"/>
      <x:c r="AO241" s="343"/>
      <x:c r="AP241" s="343"/>
      <x:c r="AQ241" s="343"/>
      <x:c r="AR241" s="343"/>
      <x:c r="AS241" s="343"/>
      <x:c r="AT241" s="343"/>
      <x:c r="AU241" s="343"/>
      <x:c r="AV241" s="343"/>
      <x:c r="AW241" s="343"/>
      <x:c r="AX241" s="343"/>
      <x:c r="AY241" s="343"/>
      <x:c r="AZ241" s="343"/>
      <x:c r="BA241" s="343"/>
      <x:c r="BB241" s="343"/>
      <x:c r="BC241" s="343"/>
      <x:c r="BD241" s="343"/>
      <x:c r="BE241" s="343"/>
      <x:c r="BF241" s="343"/>
      <x:c r="BG241" s="343"/>
      <x:c r="BH241" s="343"/>
      <x:c r="BI241" s="343"/>
      <x:c r="BJ241" s="343"/>
      <x:c r="BK241" s="343"/>
      <x:c r="BL241" s="343"/>
      <x:c r="BM241" s="343"/>
      <x:c r="BN241" s="343"/>
      <x:c r="BO241" s="343"/>
      <x:c r="BP241" s="343"/>
      <x:c r="BQ241" s="343"/>
      <x:c r="BR241" s="343"/>
      <x:c r="BS241" s="343"/>
      <x:c r="BT241" s="343"/>
      <x:c r="BU241" s="343"/>
      <x:c r="BV241" s="343"/>
      <x:c r="BW241" s="343"/>
      <x:c r="BX241" s="343"/>
      <x:c r="BY241" s="343"/>
      <x:c r="BZ241" s="343"/>
      <x:c r="CA241" s="343"/>
      <x:c r="CB241" s="343"/>
      <x:c r="CC241" s="343"/>
      <x:c r="CD241" s="343"/>
      <x:c r="CE241" s="343"/>
      <x:c r="CF241" s="343"/>
      <x:c r="CG241" s="343"/>
      <x:c r="CH241" s="343"/>
      <x:c r="CI241" s="343"/>
      <x:c r="CJ241" s="343"/>
      <x:c r="CK241" s="343"/>
      <x:c r="CL241" s="343"/>
      <x:c r="CM241" s="343"/>
      <x:c r="CN241" s="343"/>
      <x:c r="CO241" s="343"/>
      <x:c r="CP241" s="343"/>
      <x:c r="CQ241" s="343"/>
      <x:c r="CR241" s="343"/>
      <x:c r="CS241" s="343"/>
      <x:c r="CT241" s="343"/>
      <x:c r="CU241" s="343"/>
      <x:c r="CV241" s="343"/>
      <x:c r="CW241" s="343"/>
      <x:c r="CX241" s="343"/>
      <x:c r="CY241" s="343"/>
      <x:c r="CZ241" s="343"/>
      <x:c r="DA241" s="343"/>
      <x:c r="DB241" s="343"/>
      <x:c r="DC241" s="343"/>
      <x:c r="DD241" s="343"/>
      <x:c r="DE241" s="343"/>
      <x:c r="DF241" s="343"/>
      <x:c r="DG241" s="343"/>
      <x:c r="DH241" s="343"/>
      <x:c r="DI241" s="343"/>
      <x:c r="DJ241" s="343"/>
      <x:c r="DK241" s="343"/>
      <x:c r="DL241" s="343"/>
      <x:c r="DM241" s="343"/>
      <x:c r="DN241" s="343"/>
      <x:c r="DO241" s="343"/>
      <x:c r="DP241" s="343"/>
      <x:c r="DQ241" s="343"/>
      <x:c r="DR241" s="343"/>
      <x:c r="DS241" s="343"/>
      <x:c r="DT241" s="343"/>
      <x:c r="DU241" s="343"/>
      <x:c r="DV241" s="343"/>
      <x:c r="DW241" s="343"/>
      <x:c r="DX241" s="343"/>
      <x:c r="DY241" s="343"/>
      <x:c r="DZ241" s="343"/>
      <x:c r="EA241" s="343"/>
      <x:c r="EB241" s="343"/>
      <x:c r="EC241" s="343"/>
      <x:c r="ED241" s="343"/>
      <x:c r="EE241" s="343"/>
      <x:c r="EF241" s="343"/>
      <x:c r="EG241" s="343"/>
      <x:c r="EH241" s="343"/>
      <x:c r="EI241" s="343"/>
      <x:c r="EJ241" s="343"/>
      <x:c r="EK241" s="343"/>
      <x:c r="EL241" s="343"/>
      <x:c r="EM241" s="343"/>
      <x:c r="EN241" s="343"/>
      <x:c r="EO241" s="343"/>
      <x:c r="EP241" s="343"/>
      <x:c r="EQ241" s="343"/>
      <x:c r="ER241" s="343"/>
      <x:c r="ES241" s="343"/>
      <x:c r="ET241" s="343"/>
      <x:c r="EU241" s="343"/>
      <x:c r="EV241" s="343"/>
      <x:c r="EW241" s="343"/>
      <x:c r="EX241" s="343"/>
      <x:c r="EY241" s="343"/>
      <x:c r="EZ241" s="343"/>
      <x:c r="FA241" s="343"/>
      <x:c r="FB241" s="343"/>
      <x:c r="FC241" s="343"/>
      <x:c r="FD241" s="343"/>
      <x:c r="FE241" s="343"/>
      <x:c r="FF241" s="343"/>
      <x:c r="FG241" s="343"/>
      <x:c r="FH241" s="343"/>
      <x:c r="FI241" s="343"/>
      <x:c r="FJ241" s="343"/>
      <x:c r="FK241" s="343"/>
      <x:c r="FL241" s="343"/>
      <x:c r="FM241" s="343"/>
      <x:c r="FN241" s="343"/>
      <x:c r="FO241" s="343"/>
      <x:c r="FP241" s="343"/>
      <x:c r="FQ241" s="343"/>
      <x:c r="FR241" s="343"/>
      <x:c r="FS241" s="343"/>
      <x:c r="FT241" s="343"/>
      <x:c r="FU241" s="343"/>
      <x:c r="FV241" s="343"/>
      <x:c r="FW241" s="343"/>
      <x:c r="FX241" s="343"/>
      <x:c r="FY241" s="343"/>
      <x:c r="FZ241" s="343"/>
      <x:c r="GA241" s="343"/>
      <x:c r="GB241" s="343"/>
      <x:c r="GC241" s="343"/>
      <x:c r="GD241" s="343"/>
      <x:c r="GE241" s="343"/>
      <x:c r="GF241" s="343"/>
      <x:c r="GG241" s="343"/>
    </x:row>
    <x:row r="242" spans="1:189" s="377" customFormat="1" hidden="1" customHeight="1">
      <x:c r="A242" s="267" t="s">
        <x:v>2439</x:v>
      </x:c>
      <x:c r="B242" s="312" t="s">
        <x:v>2632</x:v>
      </x:c>
      <x:c r="C242" s="296" t="s">
        <x:v>4241</x:v>
      </x:c>
      <x:c r="D242" s="443">
        <x:f t="shared" si="24"/>
        <x:v>2118.8000000000002</x:v>
      </x:c>
      <x:c r="E242" s="299" t="s">
        <x:v>1242</x:v>
      </x:c>
      <x:c r="F242" s="299" t="s">
        <x:v>7434</x:v>
      </x:c>
      <x:c r="G242" s="664" t="s">
        <x:v>1258</x:v>
      </x:c>
      <x:c r="H242" s="317">
        <x:v>2011</x:v>
      </x:c>
      <x:c r="I242" s="664"/>
      <x:c r="J242" s="322">
        <x:v>2118.8000000000002</x:v>
      </x:c>
      <x:c r="K242" s="322"/>
      <x:c r="L242" s="322">
        <x:v>2118.8000000000002</x:v>
      </x:c>
      <x:c r="M242" s="322"/>
      <x:c r="N242" s="272"/>
      <x:c r="O242" s="272"/>
      <x:c r="P242" s="322">
        <x:v>2118.8000000000002</x:v>
      </x:c>
      <x:c r="Q242" s="272"/>
      <x:c r="R242" s="217" t="s">
        <x:v>358</x:v>
      </x:c>
      <x:c r="S242" s="447"/>
      <x:c r="T242" s="343"/>
      <x:c r="U242" s="343"/>
      <x:c r="V242" s="343"/>
      <x:c r="W242" s="343"/>
      <x:c r="X242" s="343"/>
      <x:c r="Y242" s="343"/>
      <x:c r="Z242" s="343"/>
      <x:c r="AA242" s="343"/>
      <x:c r="AB242" s="343"/>
      <x:c r="AC242" s="343"/>
      <x:c r="AD242" s="343"/>
      <x:c r="AE242" s="343"/>
      <x:c r="AF242" s="343"/>
      <x:c r="AG242" s="343"/>
      <x:c r="AH242" s="343"/>
      <x:c r="AI242" s="343"/>
      <x:c r="AJ242" s="343"/>
      <x:c r="AK242" s="343"/>
      <x:c r="AL242" s="343"/>
      <x:c r="AM242" s="343"/>
      <x:c r="AN242" s="343"/>
      <x:c r="AO242" s="343"/>
      <x:c r="AP242" s="343"/>
      <x:c r="AQ242" s="343"/>
      <x:c r="AR242" s="343"/>
      <x:c r="AS242" s="343"/>
      <x:c r="AT242" s="343"/>
      <x:c r="AU242" s="343"/>
      <x:c r="AV242" s="343"/>
      <x:c r="AW242" s="343"/>
      <x:c r="AX242" s="343"/>
      <x:c r="AY242" s="343"/>
      <x:c r="AZ242" s="343"/>
      <x:c r="BA242" s="343"/>
      <x:c r="BB242" s="343"/>
      <x:c r="BC242" s="343"/>
      <x:c r="BD242" s="343"/>
      <x:c r="BE242" s="343"/>
      <x:c r="BF242" s="343"/>
      <x:c r="BG242" s="343"/>
      <x:c r="BH242" s="343"/>
      <x:c r="BI242" s="343"/>
      <x:c r="BJ242" s="343"/>
      <x:c r="BK242" s="343"/>
      <x:c r="BL242" s="343"/>
      <x:c r="BM242" s="343"/>
      <x:c r="BN242" s="343"/>
      <x:c r="BO242" s="343"/>
      <x:c r="BP242" s="343"/>
      <x:c r="BQ242" s="343"/>
      <x:c r="BR242" s="343"/>
      <x:c r="BS242" s="343"/>
      <x:c r="BT242" s="343"/>
      <x:c r="BU242" s="343"/>
      <x:c r="BV242" s="343"/>
      <x:c r="BW242" s="343"/>
      <x:c r="BX242" s="343"/>
      <x:c r="BY242" s="343"/>
      <x:c r="BZ242" s="343"/>
      <x:c r="CA242" s="343"/>
      <x:c r="CB242" s="343"/>
      <x:c r="CC242" s="343"/>
      <x:c r="CD242" s="343"/>
      <x:c r="CE242" s="343"/>
      <x:c r="CF242" s="343"/>
      <x:c r="CG242" s="343"/>
      <x:c r="CH242" s="343"/>
      <x:c r="CI242" s="343"/>
      <x:c r="CJ242" s="343"/>
      <x:c r="CK242" s="343"/>
      <x:c r="CL242" s="343"/>
      <x:c r="CM242" s="343"/>
      <x:c r="CN242" s="343"/>
      <x:c r="CO242" s="343"/>
      <x:c r="CP242" s="343"/>
      <x:c r="CQ242" s="343"/>
      <x:c r="CR242" s="343"/>
      <x:c r="CS242" s="343"/>
      <x:c r="CT242" s="343"/>
      <x:c r="CU242" s="343"/>
      <x:c r="CV242" s="343"/>
      <x:c r="CW242" s="343"/>
      <x:c r="CX242" s="343"/>
      <x:c r="CY242" s="343"/>
      <x:c r="CZ242" s="343"/>
      <x:c r="DA242" s="343"/>
      <x:c r="DB242" s="343"/>
      <x:c r="DC242" s="343"/>
      <x:c r="DD242" s="343"/>
      <x:c r="DE242" s="343"/>
      <x:c r="DF242" s="343"/>
      <x:c r="DG242" s="343"/>
      <x:c r="DH242" s="343"/>
      <x:c r="DI242" s="343"/>
      <x:c r="DJ242" s="343"/>
      <x:c r="DK242" s="343"/>
      <x:c r="DL242" s="343"/>
      <x:c r="DM242" s="343"/>
      <x:c r="DN242" s="343"/>
      <x:c r="DO242" s="343"/>
      <x:c r="DP242" s="343"/>
      <x:c r="DQ242" s="343"/>
      <x:c r="DR242" s="343"/>
      <x:c r="DS242" s="343"/>
      <x:c r="DT242" s="343"/>
      <x:c r="DU242" s="343"/>
      <x:c r="DV242" s="343"/>
      <x:c r="DW242" s="343"/>
      <x:c r="DX242" s="343"/>
      <x:c r="DY242" s="343"/>
      <x:c r="DZ242" s="343"/>
      <x:c r="EA242" s="343"/>
      <x:c r="EB242" s="343"/>
      <x:c r="EC242" s="343"/>
      <x:c r="ED242" s="343"/>
      <x:c r="EE242" s="343"/>
      <x:c r="EF242" s="343"/>
      <x:c r="EG242" s="343"/>
      <x:c r="EH242" s="343"/>
      <x:c r="EI242" s="343"/>
      <x:c r="EJ242" s="343"/>
      <x:c r="EK242" s="343"/>
      <x:c r="EL242" s="343"/>
      <x:c r="EM242" s="343"/>
      <x:c r="EN242" s="343"/>
      <x:c r="EO242" s="343"/>
      <x:c r="EP242" s="343"/>
      <x:c r="EQ242" s="343"/>
      <x:c r="ER242" s="343"/>
      <x:c r="ES242" s="343"/>
      <x:c r="ET242" s="343"/>
      <x:c r="EU242" s="343"/>
      <x:c r="EV242" s="343"/>
      <x:c r="EW242" s="343"/>
      <x:c r="EX242" s="343"/>
      <x:c r="EY242" s="343"/>
      <x:c r="EZ242" s="343"/>
      <x:c r="FA242" s="343"/>
      <x:c r="FB242" s="343"/>
      <x:c r="FC242" s="343"/>
      <x:c r="FD242" s="343"/>
      <x:c r="FE242" s="343"/>
      <x:c r="FF242" s="343"/>
      <x:c r="FG242" s="343"/>
      <x:c r="FH242" s="343"/>
      <x:c r="FI242" s="343"/>
      <x:c r="FJ242" s="343"/>
      <x:c r="FK242" s="343"/>
      <x:c r="FL242" s="343"/>
      <x:c r="FM242" s="343"/>
      <x:c r="FN242" s="343"/>
      <x:c r="FO242" s="343"/>
      <x:c r="FP242" s="343"/>
      <x:c r="FQ242" s="343"/>
      <x:c r="FR242" s="343"/>
      <x:c r="FS242" s="343"/>
      <x:c r="FT242" s="343"/>
      <x:c r="FU242" s="343"/>
      <x:c r="FV242" s="343"/>
      <x:c r="FW242" s="343"/>
      <x:c r="FX242" s="343"/>
      <x:c r="FY242" s="343"/>
      <x:c r="FZ242" s="343"/>
      <x:c r="GA242" s="343"/>
      <x:c r="GB242" s="343"/>
      <x:c r="GC242" s="343"/>
      <x:c r="GD242" s="343"/>
      <x:c r="GE242" s="343"/>
      <x:c r="GF242" s="343"/>
      <x:c r="GG242" s="343"/>
    </x:row>
    <x:row r="243" spans="1:189" s="377" customFormat="1" hidden="1" customHeight="1">
      <x:c r="A243" s="267" t="s">
        <x:v>2439</x:v>
      </x:c>
      <x:c r="B243" s="312" t="s">
        <x:v>2573</x:v>
      </x:c>
      <x:c r="C243" s="296" t="s">
        <x:v>5901</x:v>
      </x:c>
      <x:c r="D243" s="443">
        <x:f t="shared" si="24"/>
        <x:v>3560.6999999999998</x:v>
      </x:c>
      <x:c r="E243" s="299" t="s">
        <x:v>3874</x:v>
      </x:c>
      <x:c r="F243" s="299" t="s">
        <x:v>7424</x:v>
      </x:c>
      <x:c r="G243" s="299" t="s">
        <x:v>7424</x:v>
      </x:c>
      <x:c r="H243" s="317">
        <x:v>2011</x:v>
      </x:c>
      <x:c r="I243" s="664"/>
      <x:c r="J243" s="322">
        <x:v>3560.6999999999998</x:v>
      </x:c>
      <x:c r="K243" s="322"/>
      <x:c r="L243" s="322">
        <x:v>3560.6999999999998</x:v>
      </x:c>
      <x:c r="M243" s="322"/>
      <x:c r="N243" s="272"/>
      <x:c r="O243" s="272"/>
      <x:c r="P243" s="322">
        <x:v>3560.6999999999998</x:v>
      </x:c>
      <x:c r="Q243" s="272"/>
      <x:c r="R243" s="217" t="s">
        <x:v>5374</x:v>
      </x:c>
      <x:c r="S243" s="447"/>
      <x:c r="T243" s="343"/>
      <x:c r="U243" s="343"/>
      <x:c r="V243" s="343"/>
      <x:c r="W243" s="343"/>
      <x:c r="X243" s="343"/>
      <x:c r="Y243" s="343"/>
      <x:c r="Z243" s="343"/>
      <x:c r="AA243" s="343"/>
      <x:c r="AB243" s="343"/>
      <x:c r="AC243" s="343"/>
      <x:c r="AD243" s="343"/>
      <x:c r="AE243" s="343"/>
      <x:c r="AF243" s="343"/>
      <x:c r="AG243" s="343"/>
      <x:c r="AH243" s="343"/>
      <x:c r="AI243" s="343"/>
      <x:c r="AJ243" s="343"/>
      <x:c r="AK243" s="343"/>
      <x:c r="AL243" s="343"/>
      <x:c r="AM243" s="343"/>
      <x:c r="AN243" s="343"/>
      <x:c r="AO243" s="343"/>
      <x:c r="AP243" s="343"/>
      <x:c r="AQ243" s="343"/>
      <x:c r="AR243" s="343"/>
      <x:c r="AS243" s="343"/>
      <x:c r="AT243" s="343"/>
      <x:c r="AU243" s="343"/>
      <x:c r="AV243" s="343"/>
      <x:c r="AW243" s="343"/>
      <x:c r="AX243" s="343"/>
      <x:c r="AY243" s="343"/>
      <x:c r="AZ243" s="343"/>
      <x:c r="BA243" s="343"/>
      <x:c r="BB243" s="343"/>
      <x:c r="BC243" s="343"/>
      <x:c r="BD243" s="343"/>
      <x:c r="BE243" s="343"/>
      <x:c r="BF243" s="343"/>
      <x:c r="BG243" s="343"/>
      <x:c r="BH243" s="343"/>
      <x:c r="BI243" s="343"/>
      <x:c r="BJ243" s="343"/>
      <x:c r="BK243" s="343"/>
      <x:c r="BL243" s="343"/>
      <x:c r="BM243" s="343"/>
      <x:c r="BN243" s="343"/>
      <x:c r="BO243" s="343"/>
      <x:c r="BP243" s="343"/>
      <x:c r="BQ243" s="343"/>
      <x:c r="BR243" s="343"/>
      <x:c r="BS243" s="343"/>
      <x:c r="BT243" s="343"/>
      <x:c r="BU243" s="343"/>
      <x:c r="BV243" s="343"/>
      <x:c r="BW243" s="343"/>
      <x:c r="BX243" s="343"/>
      <x:c r="BY243" s="343"/>
      <x:c r="BZ243" s="343"/>
      <x:c r="CA243" s="343"/>
      <x:c r="CB243" s="343"/>
      <x:c r="CC243" s="343"/>
      <x:c r="CD243" s="343"/>
      <x:c r="CE243" s="343"/>
      <x:c r="CF243" s="343"/>
      <x:c r="CG243" s="343"/>
      <x:c r="CH243" s="343"/>
      <x:c r="CI243" s="343"/>
      <x:c r="CJ243" s="343"/>
      <x:c r="CK243" s="343"/>
      <x:c r="CL243" s="343"/>
      <x:c r="CM243" s="343"/>
      <x:c r="CN243" s="343"/>
      <x:c r="CO243" s="343"/>
      <x:c r="CP243" s="343"/>
      <x:c r="CQ243" s="343"/>
      <x:c r="CR243" s="343"/>
      <x:c r="CS243" s="343"/>
      <x:c r="CT243" s="343"/>
      <x:c r="CU243" s="343"/>
      <x:c r="CV243" s="343"/>
      <x:c r="CW243" s="343"/>
      <x:c r="CX243" s="343"/>
      <x:c r="CY243" s="343"/>
      <x:c r="CZ243" s="343"/>
      <x:c r="DA243" s="343"/>
      <x:c r="DB243" s="343"/>
      <x:c r="DC243" s="343"/>
      <x:c r="DD243" s="343"/>
      <x:c r="DE243" s="343"/>
      <x:c r="DF243" s="343"/>
      <x:c r="DG243" s="343"/>
      <x:c r="DH243" s="343"/>
      <x:c r="DI243" s="343"/>
      <x:c r="DJ243" s="343"/>
      <x:c r="DK243" s="343"/>
      <x:c r="DL243" s="343"/>
      <x:c r="DM243" s="343"/>
      <x:c r="DN243" s="343"/>
      <x:c r="DO243" s="343"/>
      <x:c r="DP243" s="343"/>
      <x:c r="DQ243" s="343"/>
      <x:c r="DR243" s="343"/>
      <x:c r="DS243" s="343"/>
      <x:c r="DT243" s="343"/>
      <x:c r="DU243" s="343"/>
      <x:c r="DV243" s="343"/>
      <x:c r="DW243" s="343"/>
      <x:c r="DX243" s="343"/>
      <x:c r="DY243" s="343"/>
      <x:c r="DZ243" s="343"/>
      <x:c r="EA243" s="343"/>
      <x:c r="EB243" s="343"/>
      <x:c r="EC243" s="343"/>
      <x:c r="ED243" s="343"/>
      <x:c r="EE243" s="343"/>
      <x:c r="EF243" s="343"/>
      <x:c r="EG243" s="343"/>
      <x:c r="EH243" s="343"/>
      <x:c r="EI243" s="343"/>
      <x:c r="EJ243" s="343"/>
      <x:c r="EK243" s="343"/>
      <x:c r="EL243" s="343"/>
      <x:c r="EM243" s="343"/>
      <x:c r="EN243" s="343"/>
      <x:c r="EO243" s="343"/>
      <x:c r="EP243" s="343"/>
      <x:c r="EQ243" s="343"/>
      <x:c r="ER243" s="343"/>
      <x:c r="ES243" s="343"/>
      <x:c r="ET243" s="343"/>
      <x:c r="EU243" s="343"/>
      <x:c r="EV243" s="343"/>
      <x:c r="EW243" s="343"/>
      <x:c r="EX243" s="343"/>
      <x:c r="EY243" s="343"/>
      <x:c r="EZ243" s="343"/>
      <x:c r="FA243" s="343"/>
      <x:c r="FB243" s="343"/>
      <x:c r="FC243" s="343"/>
      <x:c r="FD243" s="343"/>
      <x:c r="FE243" s="343"/>
      <x:c r="FF243" s="343"/>
      <x:c r="FG243" s="343"/>
      <x:c r="FH243" s="343"/>
      <x:c r="FI243" s="343"/>
      <x:c r="FJ243" s="343"/>
      <x:c r="FK243" s="343"/>
      <x:c r="FL243" s="343"/>
      <x:c r="FM243" s="343"/>
      <x:c r="FN243" s="343"/>
      <x:c r="FO243" s="343"/>
      <x:c r="FP243" s="343"/>
      <x:c r="FQ243" s="343"/>
      <x:c r="FR243" s="343"/>
      <x:c r="FS243" s="343"/>
      <x:c r="FT243" s="343"/>
      <x:c r="FU243" s="343"/>
      <x:c r="FV243" s="343"/>
      <x:c r="FW243" s="343"/>
      <x:c r="FX243" s="343"/>
      <x:c r="FY243" s="343"/>
      <x:c r="FZ243" s="343"/>
      <x:c r="GA243" s="343"/>
      <x:c r="GB243" s="343"/>
      <x:c r="GC243" s="343"/>
      <x:c r="GD243" s="343"/>
      <x:c r="GE243" s="343"/>
      <x:c r="GF243" s="343"/>
      <x:c r="GG243" s="343"/>
    </x:row>
    <x:row r="244" spans="1:189" s="377" customFormat="1" hidden="1" customHeight="1">
      <x:c r="A244" s="267" t="s">
        <x:v>2439</x:v>
      </x:c>
      <x:c r="B244" s="312" t="s">
        <x:v>3674</x:v>
      </x:c>
      <x:c r="C244" s="296" t="s">
        <x:v>2621</x:v>
      </x:c>
      <x:c r="D244" s="443">
        <x:f t="shared" si="24"/>
        <x:v>3170.6999999999998</x:v>
      </x:c>
      <x:c r="E244" s="299" t="s">
        <x:v>4899</x:v>
      </x:c>
      <x:c r="F244" s="299" t="s">
        <x:v>4942</x:v>
      </x:c>
      <x:c r="G244" s="299" t="s">
        <x:v>4942</x:v>
      </x:c>
      <x:c r="H244" s="317" t="s">
        <x:v>6739</x:v>
      </x:c>
      <x:c r="I244" s="664"/>
      <x:c r="J244" s="322">
        <x:v>3170.6999999999998</x:v>
      </x:c>
      <x:c r="K244" s="322"/>
      <x:c r="L244" s="322">
        <x:v>3170.6999999999998</x:v>
      </x:c>
      <x:c r="M244" s="322"/>
      <x:c r="N244" s="272"/>
      <x:c r="O244" s="272"/>
      <x:c r="P244" s="322">
        <x:v>3170.6999999999998</x:v>
      </x:c>
      <x:c r="Q244" s="272"/>
      <x:c r="R244" s="217" t="s">
        <x:v>7539</x:v>
      </x:c>
      <x:c r="S244" s="447"/>
      <x:c r="T244" s="343"/>
      <x:c r="U244" s="343"/>
      <x:c r="V244" s="343"/>
      <x:c r="W244" s="343"/>
      <x:c r="X244" s="343"/>
      <x:c r="Y244" s="343"/>
      <x:c r="Z244" s="343"/>
      <x:c r="AA244" s="343"/>
      <x:c r="AB244" s="343"/>
      <x:c r="AC244" s="343"/>
      <x:c r="AD244" s="343"/>
      <x:c r="AE244" s="343"/>
      <x:c r="AF244" s="343"/>
      <x:c r="AG244" s="343"/>
      <x:c r="AH244" s="343"/>
      <x:c r="AI244" s="343"/>
      <x:c r="AJ244" s="343"/>
      <x:c r="AK244" s="343"/>
      <x:c r="AL244" s="343"/>
      <x:c r="AM244" s="343"/>
      <x:c r="AN244" s="343"/>
      <x:c r="AO244" s="343"/>
      <x:c r="AP244" s="343"/>
      <x:c r="AQ244" s="343"/>
      <x:c r="AR244" s="343"/>
      <x:c r="AS244" s="343"/>
      <x:c r="AT244" s="343"/>
      <x:c r="AU244" s="343"/>
      <x:c r="AV244" s="343"/>
      <x:c r="AW244" s="343"/>
      <x:c r="AX244" s="343"/>
      <x:c r="AY244" s="343"/>
      <x:c r="AZ244" s="343"/>
      <x:c r="BA244" s="343"/>
      <x:c r="BB244" s="343"/>
      <x:c r="BC244" s="343"/>
      <x:c r="BD244" s="343"/>
      <x:c r="BE244" s="343"/>
      <x:c r="BF244" s="343"/>
      <x:c r="BG244" s="343"/>
      <x:c r="BH244" s="343"/>
      <x:c r="BI244" s="343"/>
      <x:c r="BJ244" s="343"/>
      <x:c r="BK244" s="343"/>
      <x:c r="BL244" s="343"/>
      <x:c r="BM244" s="343"/>
      <x:c r="BN244" s="343"/>
      <x:c r="BO244" s="343"/>
      <x:c r="BP244" s="343"/>
      <x:c r="BQ244" s="343"/>
      <x:c r="BR244" s="343"/>
      <x:c r="BS244" s="343"/>
      <x:c r="BT244" s="343"/>
      <x:c r="BU244" s="343"/>
      <x:c r="BV244" s="343"/>
      <x:c r="BW244" s="343"/>
      <x:c r="BX244" s="343"/>
      <x:c r="BY244" s="343"/>
      <x:c r="BZ244" s="343"/>
      <x:c r="CA244" s="343"/>
      <x:c r="CB244" s="343"/>
      <x:c r="CC244" s="343"/>
      <x:c r="CD244" s="343"/>
      <x:c r="CE244" s="343"/>
      <x:c r="CF244" s="343"/>
      <x:c r="CG244" s="343"/>
      <x:c r="CH244" s="343"/>
      <x:c r="CI244" s="343"/>
      <x:c r="CJ244" s="343"/>
      <x:c r="CK244" s="343"/>
      <x:c r="CL244" s="343"/>
      <x:c r="CM244" s="343"/>
      <x:c r="CN244" s="343"/>
      <x:c r="CO244" s="343"/>
      <x:c r="CP244" s="343"/>
      <x:c r="CQ244" s="343"/>
      <x:c r="CR244" s="343"/>
      <x:c r="CS244" s="343"/>
      <x:c r="CT244" s="343"/>
      <x:c r="CU244" s="343"/>
      <x:c r="CV244" s="343"/>
      <x:c r="CW244" s="343"/>
      <x:c r="CX244" s="343"/>
      <x:c r="CY244" s="343"/>
      <x:c r="CZ244" s="343"/>
      <x:c r="DA244" s="343"/>
      <x:c r="DB244" s="343"/>
      <x:c r="DC244" s="343"/>
      <x:c r="DD244" s="343"/>
      <x:c r="DE244" s="343"/>
      <x:c r="DF244" s="343"/>
      <x:c r="DG244" s="343"/>
      <x:c r="DH244" s="343"/>
      <x:c r="DI244" s="343"/>
      <x:c r="DJ244" s="343"/>
      <x:c r="DK244" s="343"/>
      <x:c r="DL244" s="343"/>
      <x:c r="DM244" s="343"/>
      <x:c r="DN244" s="343"/>
      <x:c r="DO244" s="343"/>
      <x:c r="DP244" s="343"/>
      <x:c r="DQ244" s="343"/>
      <x:c r="DR244" s="343"/>
      <x:c r="DS244" s="343"/>
      <x:c r="DT244" s="343"/>
      <x:c r="DU244" s="343"/>
      <x:c r="DV244" s="343"/>
      <x:c r="DW244" s="343"/>
      <x:c r="DX244" s="343"/>
      <x:c r="DY244" s="343"/>
      <x:c r="DZ244" s="343"/>
      <x:c r="EA244" s="343"/>
      <x:c r="EB244" s="343"/>
      <x:c r="EC244" s="343"/>
      <x:c r="ED244" s="343"/>
      <x:c r="EE244" s="343"/>
      <x:c r="EF244" s="343"/>
      <x:c r="EG244" s="343"/>
      <x:c r="EH244" s="343"/>
      <x:c r="EI244" s="343"/>
      <x:c r="EJ244" s="343"/>
      <x:c r="EK244" s="343"/>
      <x:c r="EL244" s="343"/>
      <x:c r="EM244" s="343"/>
      <x:c r="EN244" s="343"/>
      <x:c r="EO244" s="343"/>
      <x:c r="EP244" s="343"/>
      <x:c r="EQ244" s="343"/>
      <x:c r="ER244" s="343"/>
      <x:c r="ES244" s="343"/>
      <x:c r="ET244" s="343"/>
      <x:c r="EU244" s="343"/>
      <x:c r="EV244" s="343"/>
      <x:c r="EW244" s="343"/>
      <x:c r="EX244" s="343"/>
      <x:c r="EY244" s="343"/>
      <x:c r="EZ244" s="343"/>
      <x:c r="FA244" s="343"/>
      <x:c r="FB244" s="343"/>
      <x:c r="FC244" s="343"/>
      <x:c r="FD244" s="343"/>
      <x:c r="FE244" s="343"/>
      <x:c r="FF244" s="343"/>
      <x:c r="FG244" s="343"/>
      <x:c r="FH244" s="343"/>
      <x:c r="FI244" s="343"/>
      <x:c r="FJ244" s="343"/>
      <x:c r="FK244" s="343"/>
      <x:c r="FL244" s="343"/>
      <x:c r="FM244" s="343"/>
      <x:c r="FN244" s="343"/>
      <x:c r="FO244" s="343"/>
      <x:c r="FP244" s="343"/>
      <x:c r="FQ244" s="343"/>
      <x:c r="FR244" s="343"/>
      <x:c r="FS244" s="343"/>
      <x:c r="FT244" s="343"/>
      <x:c r="FU244" s="343"/>
      <x:c r="FV244" s="343"/>
      <x:c r="FW244" s="343"/>
      <x:c r="FX244" s="343"/>
      <x:c r="FY244" s="343"/>
      <x:c r="FZ244" s="343"/>
      <x:c r="GA244" s="343"/>
      <x:c r="GB244" s="343"/>
      <x:c r="GC244" s="343"/>
      <x:c r="GD244" s="343"/>
      <x:c r="GE244" s="343"/>
      <x:c r="GF244" s="343"/>
      <x:c r="GG244" s="343"/>
    </x:row>
    <x:row r="245" spans="1:189" s="377" customFormat="1" hidden="1" customHeight="1">
      <x:c r="A245" s="267" t="s">
        <x:v>2439</x:v>
      </x:c>
      <x:c r="B245" s="312" t="s">
        <x:v>3641</x:v>
      </x:c>
      <x:c r="C245" s="296" t="s">
        <x:v>2615</x:v>
      </x:c>
      <x:c r="D245" s="443">
        <x:f t="shared" si="24"/>
        <x:v>3787.3000000000002</x:v>
      </x:c>
      <x:c r="E245" s="299" t="s">
        <x:v>4899</x:v>
      </x:c>
      <x:c r="F245" s="299" t="s">
        <x:v>4942</x:v>
      </x:c>
      <x:c r="G245" s="299" t="s">
        <x:v>4942</x:v>
      </x:c>
      <x:c r="H245" s="317" t="s">
        <x:v>6739</x:v>
      </x:c>
      <x:c r="I245" s="664"/>
      <x:c r="J245" s="322">
        <x:v>3787.3000000000002</x:v>
      </x:c>
      <x:c r="K245" s="322"/>
      <x:c r="L245" s="322">
        <x:v>3787.3000000000002</x:v>
      </x:c>
      <x:c r="M245" s="322"/>
      <x:c r="N245" s="272"/>
      <x:c r="O245" s="272"/>
      <x:c r="P245" s="322">
        <x:v>3787.3000000000002</x:v>
      </x:c>
      <x:c r="Q245" s="272"/>
      <x:c r="R245" s="217" t="s">
        <x:v>7539</x:v>
      </x:c>
      <x:c r="S245" s="447"/>
      <x:c r="T245" s="343"/>
      <x:c r="U245" s="343"/>
      <x:c r="V245" s="343"/>
      <x:c r="W245" s="343"/>
      <x:c r="X245" s="343"/>
      <x:c r="Y245" s="343"/>
      <x:c r="Z245" s="343"/>
      <x:c r="AA245" s="343"/>
      <x:c r="AB245" s="343"/>
      <x:c r="AC245" s="343"/>
      <x:c r="AD245" s="343"/>
      <x:c r="AE245" s="343"/>
      <x:c r="AF245" s="343"/>
      <x:c r="AG245" s="343"/>
      <x:c r="AH245" s="343"/>
      <x:c r="AI245" s="343"/>
      <x:c r="AJ245" s="343"/>
      <x:c r="AK245" s="343"/>
      <x:c r="AL245" s="343"/>
      <x:c r="AM245" s="343"/>
      <x:c r="AN245" s="343"/>
      <x:c r="AO245" s="343"/>
      <x:c r="AP245" s="343"/>
      <x:c r="AQ245" s="343"/>
      <x:c r="AR245" s="343"/>
      <x:c r="AS245" s="343"/>
      <x:c r="AT245" s="343"/>
      <x:c r="AU245" s="343"/>
      <x:c r="AV245" s="343"/>
      <x:c r="AW245" s="343"/>
      <x:c r="AX245" s="343"/>
      <x:c r="AY245" s="343"/>
      <x:c r="AZ245" s="343"/>
      <x:c r="BA245" s="343"/>
      <x:c r="BB245" s="343"/>
      <x:c r="BC245" s="343"/>
      <x:c r="BD245" s="343"/>
      <x:c r="BE245" s="343"/>
      <x:c r="BF245" s="343"/>
      <x:c r="BG245" s="343"/>
      <x:c r="BH245" s="343"/>
      <x:c r="BI245" s="343"/>
      <x:c r="BJ245" s="343"/>
      <x:c r="BK245" s="343"/>
      <x:c r="BL245" s="343"/>
      <x:c r="BM245" s="343"/>
      <x:c r="BN245" s="343"/>
      <x:c r="BO245" s="343"/>
      <x:c r="BP245" s="343"/>
      <x:c r="BQ245" s="343"/>
      <x:c r="BR245" s="343"/>
      <x:c r="BS245" s="343"/>
      <x:c r="BT245" s="343"/>
      <x:c r="BU245" s="343"/>
      <x:c r="BV245" s="343"/>
      <x:c r="BW245" s="343"/>
      <x:c r="BX245" s="343"/>
      <x:c r="BY245" s="343"/>
      <x:c r="BZ245" s="343"/>
      <x:c r="CA245" s="343"/>
      <x:c r="CB245" s="343"/>
      <x:c r="CC245" s="343"/>
      <x:c r="CD245" s="343"/>
      <x:c r="CE245" s="343"/>
      <x:c r="CF245" s="343"/>
      <x:c r="CG245" s="343"/>
      <x:c r="CH245" s="343"/>
      <x:c r="CI245" s="343"/>
      <x:c r="CJ245" s="343"/>
      <x:c r="CK245" s="343"/>
      <x:c r="CL245" s="343"/>
      <x:c r="CM245" s="343"/>
      <x:c r="CN245" s="343"/>
      <x:c r="CO245" s="343"/>
      <x:c r="CP245" s="343"/>
      <x:c r="CQ245" s="343"/>
      <x:c r="CR245" s="343"/>
      <x:c r="CS245" s="343"/>
      <x:c r="CT245" s="343"/>
      <x:c r="CU245" s="343"/>
      <x:c r="CV245" s="343"/>
      <x:c r="CW245" s="343"/>
      <x:c r="CX245" s="343"/>
      <x:c r="CY245" s="343"/>
      <x:c r="CZ245" s="343"/>
      <x:c r="DA245" s="343"/>
      <x:c r="DB245" s="343"/>
      <x:c r="DC245" s="343"/>
      <x:c r="DD245" s="343"/>
      <x:c r="DE245" s="343"/>
      <x:c r="DF245" s="343"/>
      <x:c r="DG245" s="343"/>
      <x:c r="DH245" s="343"/>
      <x:c r="DI245" s="343"/>
      <x:c r="DJ245" s="343"/>
      <x:c r="DK245" s="343"/>
      <x:c r="DL245" s="343"/>
      <x:c r="DM245" s="343"/>
      <x:c r="DN245" s="343"/>
      <x:c r="DO245" s="343"/>
      <x:c r="DP245" s="343"/>
      <x:c r="DQ245" s="343"/>
      <x:c r="DR245" s="343"/>
      <x:c r="DS245" s="343"/>
      <x:c r="DT245" s="343"/>
      <x:c r="DU245" s="343"/>
      <x:c r="DV245" s="343"/>
      <x:c r="DW245" s="343"/>
      <x:c r="DX245" s="343"/>
      <x:c r="DY245" s="343"/>
      <x:c r="DZ245" s="343"/>
      <x:c r="EA245" s="343"/>
      <x:c r="EB245" s="343"/>
      <x:c r="EC245" s="343"/>
      <x:c r="ED245" s="343"/>
      <x:c r="EE245" s="343"/>
      <x:c r="EF245" s="343"/>
      <x:c r="EG245" s="343"/>
      <x:c r="EH245" s="343"/>
      <x:c r="EI245" s="343"/>
      <x:c r="EJ245" s="343"/>
      <x:c r="EK245" s="343"/>
      <x:c r="EL245" s="343"/>
      <x:c r="EM245" s="343"/>
      <x:c r="EN245" s="343"/>
      <x:c r="EO245" s="343"/>
      <x:c r="EP245" s="343"/>
      <x:c r="EQ245" s="343"/>
      <x:c r="ER245" s="343"/>
      <x:c r="ES245" s="343"/>
      <x:c r="ET245" s="343"/>
      <x:c r="EU245" s="343"/>
      <x:c r="EV245" s="343"/>
      <x:c r="EW245" s="343"/>
      <x:c r="EX245" s="343"/>
      <x:c r="EY245" s="343"/>
      <x:c r="EZ245" s="343"/>
      <x:c r="FA245" s="343"/>
      <x:c r="FB245" s="343"/>
      <x:c r="FC245" s="343"/>
      <x:c r="FD245" s="343"/>
      <x:c r="FE245" s="343"/>
      <x:c r="FF245" s="343"/>
      <x:c r="FG245" s="343"/>
      <x:c r="FH245" s="343"/>
      <x:c r="FI245" s="343"/>
      <x:c r="FJ245" s="343"/>
      <x:c r="FK245" s="343"/>
      <x:c r="FL245" s="343"/>
      <x:c r="FM245" s="343"/>
      <x:c r="FN245" s="343"/>
      <x:c r="FO245" s="343"/>
      <x:c r="FP245" s="343"/>
      <x:c r="FQ245" s="343"/>
      <x:c r="FR245" s="343"/>
      <x:c r="FS245" s="343"/>
      <x:c r="FT245" s="343"/>
      <x:c r="FU245" s="343"/>
      <x:c r="FV245" s="343"/>
      <x:c r="FW245" s="343"/>
      <x:c r="FX245" s="343"/>
      <x:c r="FY245" s="343"/>
      <x:c r="FZ245" s="343"/>
      <x:c r="GA245" s="343"/>
      <x:c r="GB245" s="343"/>
      <x:c r="GC245" s="343"/>
      <x:c r="GD245" s="343"/>
      <x:c r="GE245" s="343"/>
      <x:c r="GF245" s="343"/>
      <x:c r="GG245" s="343"/>
    </x:row>
    <x:row r="246" spans="1:189" s="377" customFormat="1" hidden="1" customHeight="1">
      <x:c r="A246" s="267" t="s">
        <x:v>2439</x:v>
      </x:c>
      <x:c r="B246" s="312" t="s">
        <x:v>3666</x:v>
      </x:c>
      <x:c r="C246" s="296" t="s">
        <x:v>2570</x:v>
      </x:c>
      <x:c r="D246" s="443">
        <x:f t="shared" si="24"/>
        <x:v>34815.599999999999</x:v>
      </x:c>
      <x:c r="E246" s="299" t="s">
        <x:v>4899</x:v>
      </x:c>
      <x:c r="F246" s="299" t="s">
        <x:v>4942</x:v>
      </x:c>
      <x:c r="G246" s="299" t="s">
        <x:v>4942</x:v>
      </x:c>
      <x:c r="H246" s="317" t="s">
        <x:v>6739</x:v>
      </x:c>
      <x:c r="I246" s="664"/>
      <x:c r="J246" s="322">
        <x:v>34815.599999999999</x:v>
      </x:c>
      <x:c r="K246" s="322"/>
      <x:c r="L246" s="322">
        <x:v>34815.599999999999</x:v>
      </x:c>
      <x:c r="M246" s="322"/>
      <x:c r="N246" s="272"/>
      <x:c r="O246" s="272"/>
      <x:c r="P246" s="322">
        <x:v>34815.599999999999</x:v>
      </x:c>
      <x:c r="Q246" s="272"/>
      <x:c r="R246" s="217" t="s">
        <x:v>7539</x:v>
      </x:c>
      <x:c r="S246" s="447"/>
      <x:c r="T246" s="343"/>
      <x:c r="U246" s="343"/>
      <x:c r="V246" s="343"/>
      <x:c r="W246" s="343"/>
      <x:c r="X246" s="343"/>
      <x:c r="Y246" s="343"/>
      <x:c r="Z246" s="343"/>
      <x:c r="AA246" s="343"/>
      <x:c r="AB246" s="343"/>
      <x:c r="AC246" s="343"/>
      <x:c r="AD246" s="343"/>
      <x:c r="AE246" s="343"/>
      <x:c r="AF246" s="343"/>
      <x:c r="AG246" s="343"/>
      <x:c r="AH246" s="343"/>
      <x:c r="AI246" s="343"/>
      <x:c r="AJ246" s="343"/>
      <x:c r="AK246" s="343"/>
      <x:c r="AL246" s="343"/>
      <x:c r="AM246" s="343"/>
      <x:c r="AN246" s="343"/>
      <x:c r="AO246" s="343"/>
      <x:c r="AP246" s="343"/>
      <x:c r="AQ246" s="343"/>
      <x:c r="AR246" s="343"/>
      <x:c r="AS246" s="343"/>
      <x:c r="AT246" s="343"/>
      <x:c r="AU246" s="343"/>
      <x:c r="AV246" s="343"/>
      <x:c r="AW246" s="343"/>
      <x:c r="AX246" s="343"/>
      <x:c r="AY246" s="343"/>
      <x:c r="AZ246" s="343"/>
      <x:c r="BA246" s="343"/>
      <x:c r="BB246" s="343"/>
      <x:c r="BC246" s="343"/>
      <x:c r="BD246" s="343"/>
      <x:c r="BE246" s="343"/>
      <x:c r="BF246" s="343"/>
      <x:c r="BG246" s="343"/>
      <x:c r="BH246" s="343"/>
      <x:c r="BI246" s="343"/>
      <x:c r="BJ246" s="343"/>
      <x:c r="BK246" s="343"/>
      <x:c r="BL246" s="343"/>
      <x:c r="BM246" s="343"/>
      <x:c r="BN246" s="343"/>
      <x:c r="BO246" s="343"/>
      <x:c r="BP246" s="343"/>
      <x:c r="BQ246" s="343"/>
      <x:c r="BR246" s="343"/>
      <x:c r="BS246" s="343"/>
      <x:c r="BT246" s="343"/>
      <x:c r="BU246" s="343"/>
      <x:c r="BV246" s="343"/>
      <x:c r="BW246" s="343"/>
      <x:c r="BX246" s="343"/>
      <x:c r="BY246" s="343"/>
      <x:c r="BZ246" s="343"/>
      <x:c r="CA246" s="343"/>
      <x:c r="CB246" s="343"/>
      <x:c r="CC246" s="343"/>
      <x:c r="CD246" s="343"/>
      <x:c r="CE246" s="343"/>
      <x:c r="CF246" s="343"/>
      <x:c r="CG246" s="343"/>
      <x:c r="CH246" s="343"/>
      <x:c r="CI246" s="343"/>
      <x:c r="CJ246" s="343"/>
      <x:c r="CK246" s="343"/>
      <x:c r="CL246" s="343"/>
      <x:c r="CM246" s="343"/>
      <x:c r="CN246" s="343"/>
      <x:c r="CO246" s="343"/>
      <x:c r="CP246" s="343"/>
      <x:c r="CQ246" s="343"/>
      <x:c r="CR246" s="343"/>
      <x:c r="CS246" s="343"/>
      <x:c r="CT246" s="343"/>
      <x:c r="CU246" s="343"/>
      <x:c r="CV246" s="343"/>
      <x:c r="CW246" s="343"/>
      <x:c r="CX246" s="343"/>
      <x:c r="CY246" s="343"/>
      <x:c r="CZ246" s="343"/>
      <x:c r="DA246" s="343"/>
      <x:c r="DB246" s="343"/>
      <x:c r="DC246" s="343"/>
      <x:c r="DD246" s="343"/>
      <x:c r="DE246" s="343"/>
      <x:c r="DF246" s="343"/>
      <x:c r="DG246" s="343"/>
      <x:c r="DH246" s="343"/>
      <x:c r="DI246" s="343"/>
      <x:c r="DJ246" s="343"/>
      <x:c r="DK246" s="343"/>
      <x:c r="DL246" s="343"/>
      <x:c r="DM246" s="343"/>
      <x:c r="DN246" s="343"/>
      <x:c r="DO246" s="343"/>
      <x:c r="DP246" s="343"/>
      <x:c r="DQ246" s="343"/>
      <x:c r="DR246" s="343"/>
      <x:c r="DS246" s="343"/>
      <x:c r="DT246" s="343"/>
      <x:c r="DU246" s="343"/>
      <x:c r="DV246" s="343"/>
      <x:c r="DW246" s="343"/>
      <x:c r="DX246" s="343"/>
      <x:c r="DY246" s="343"/>
      <x:c r="DZ246" s="343"/>
      <x:c r="EA246" s="343"/>
      <x:c r="EB246" s="343"/>
      <x:c r="EC246" s="343"/>
      <x:c r="ED246" s="343"/>
      <x:c r="EE246" s="343"/>
      <x:c r="EF246" s="343"/>
      <x:c r="EG246" s="343"/>
      <x:c r="EH246" s="343"/>
      <x:c r="EI246" s="343"/>
      <x:c r="EJ246" s="343"/>
      <x:c r="EK246" s="343"/>
      <x:c r="EL246" s="343"/>
      <x:c r="EM246" s="343"/>
      <x:c r="EN246" s="343"/>
      <x:c r="EO246" s="343"/>
      <x:c r="EP246" s="343"/>
      <x:c r="EQ246" s="343"/>
      <x:c r="ER246" s="343"/>
      <x:c r="ES246" s="343"/>
      <x:c r="ET246" s="343"/>
      <x:c r="EU246" s="343"/>
      <x:c r="EV246" s="343"/>
      <x:c r="EW246" s="343"/>
      <x:c r="EX246" s="343"/>
      <x:c r="EY246" s="343"/>
      <x:c r="EZ246" s="343"/>
      <x:c r="FA246" s="343"/>
      <x:c r="FB246" s="343"/>
      <x:c r="FC246" s="343"/>
      <x:c r="FD246" s="343"/>
      <x:c r="FE246" s="343"/>
      <x:c r="FF246" s="343"/>
      <x:c r="FG246" s="343"/>
      <x:c r="FH246" s="343"/>
      <x:c r="FI246" s="343"/>
      <x:c r="FJ246" s="343"/>
      <x:c r="FK246" s="343"/>
      <x:c r="FL246" s="343"/>
      <x:c r="FM246" s="343"/>
      <x:c r="FN246" s="343"/>
      <x:c r="FO246" s="343"/>
      <x:c r="FP246" s="343"/>
      <x:c r="FQ246" s="343"/>
      <x:c r="FR246" s="343"/>
      <x:c r="FS246" s="343"/>
      <x:c r="FT246" s="343"/>
      <x:c r="FU246" s="343"/>
      <x:c r="FV246" s="343"/>
      <x:c r="FW246" s="343"/>
      <x:c r="FX246" s="343"/>
      <x:c r="FY246" s="343"/>
      <x:c r="FZ246" s="343"/>
      <x:c r="GA246" s="343"/>
      <x:c r="GB246" s="343"/>
      <x:c r="GC246" s="343"/>
      <x:c r="GD246" s="343"/>
      <x:c r="GE246" s="343"/>
      <x:c r="GF246" s="343"/>
      <x:c r="GG246" s="343"/>
    </x:row>
    <x:row r="247" spans="1:189" s="377" customFormat="1" hidden="1" customHeight="1">
      <x:c r="A247" s="267" t="s">
        <x:v>2439</x:v>
      </x:c>
      <x:c r="B247" s="312" t="s">
        <x:v>3691</x:v>
      </x:c>
      <x:c r="C247" s="296" t="s">
        <x:v>6485</x:v>
      </x:c>
      <x:c r="D247" s="443">
        <x:f t="shared" si="24"/>
        <x:v>3137.8000000000002</x:v>
      </x:c>
      <x:c r="E247" s="299" t="s">
        <x:v>4899</x:v>
      </x:c>
      <x:c r="F247" s="299" t="s">
        <x:v>4942</x:v>
      </x:c>
      <x:c r="G247" s="299" t="s">
        <x:v>4942</x:v>
      </x:c>
      <x:c r="H247" s="317" t="s">
        <x:v>6739</x:v>
      </x:c>
      <x:c r="I247" s="664"/>
      <x:c r="J247" s="322">
        <x:v>3137.8000000000002</x:v>
      </x:c>
      <x:c r="K247" s="322"/>
      <x:c r="L247" s="322">
        <x:v>3137.8000000000002</x:v>
      </x:c>
      <x:c r="M247" s="322"/>
      <x:c r="N247" s="272"/>
      <x:c r="O247" s="272"/>
      <x:c r="P247" s="322">
        <x:v>3137.8000000000002</x:v>
      </x:c>
      <x:c r="Q247" s="272"/>
      <x:c r="R247" s="217" t="s">
        <x:v>7539</x:v>
      </x:c>
      <x:c r="S247" s="447"/>
      <x:c r="T247" s="343"/>
      <x:c r="U247" s="343"/>
      <x:c r="V247" s="343"/>
      <x:c r="W247" s="343"/>
      <x:c r="X247" s="343"/>
      <x:c r="Y247" s="343"/>
      <x:c r="Z247" s="343"/>
      <x:c r="AA247" s="343"/>
      <x:c r="AB247" s="343"/>
      <x:c r="AC247" s="343"/>
      <x:c r="AD247" s="343"/>
      <x:c r="AE247" s="343"/>
      <x:c r="AF247" s="343"/>
      <x:c r="AG247" s="343"/>
      <x:c r="AH247" s="343"/>
      <x:c r="AI247" s="343"/>
      <x:c r="AJ247" s="343"/>
      <x:c r="AK247" s="343"/>
      <x:c r="AL247" s="343"/>
      <x:c r="AM247" s="343"/>
      <x:c r="AN247" s="343"/>
      <x:c r="AO247" s="343"/>
      <x:c r="AP247" s="343"/>
      <x:c r="AQ247" s="343"/>
      <x:c r="AR247" s="343"/>
      <x:c r="AS247" s="343"/>
      <x:c r="AT247" s="343"/>
      <x:c r="AU247" s="343"/>
      <x:c r="AV247" s="343"/>
      <x:c r="AW247" s="343"/>
      <x:c r="AX247" s="343"/>
      <x:c r="AY247" s="343"/>
      <x:c r="AZ247" s="343"/>
      <x:c r="BA247" s="343"/>
      <x:c r="BB247" s="343"/>
      <x:c r="BC247" s="343"/>
      <x:c r="BD247" s="343"/>
      <x:c r="BE247" s="343"/>
      <x:c r="BF247" s="343"/>
      <x:c r="BG247" s="343"/>
      <x:c r="BH247" s="343"/>
      <x:c r="BI247" s="343"/>
      <x:c r="BJ247" s="343"/>
      <x:c r="BK247" s="343"/>
      <x:c r="BL247" s="343"/>
      <x:c r="BM247" s="343"/>
      <x:c r="BN247" s="343"/>
      <x:c r="BO247" s="343"/>
      <x:c r="BP247" s="343"/>
      <x:c r="BQ247" s="343"/>
      <x:c r="BR247" s="343"/>
      <x:c r="BS247" s="343"/>
      <x:c r="BT247" s="343"/>
      <x:c r="BU247" s="343"/>
      <x:c r="BV247" s="343"/>
      <x:c r="BW247" s="343"/>
      <x:c r="BX247" s="343"/>
      <x:c r="BY247" s="343"/>
      <x:c r="BZ247" s="343"/>
      <x:c r="CA247" s="343"/>
      <x:c r="CB247" s="343"/>
      <x:c r="CC247" s="343"/>
      <x:c r="CD247" s="343"/>
      <x:c r="CE247" s="343"/>
      <x:c r="CF247" s="343"/>
      <x:c r="CG247" s="343"/>
      <x:c r="CH247" s="343"/>
      <x:c r="CI247" s="343"/>
      <x:c r="CJ247" s="343"/>
      <x:c r="CK247" s="343"/>
      <x:c r="CL247" s="343"/>
      <x:c r="CM247" s="343"/>
      <x:c r="CN247" s="343"/>
      <x:c r="CO247" s="343"/>
      <x:c r="CP247" s="343"/>
      <x:c r="CQ247" s="343"/>
      <x:c r="CR247" s="343"/>
      <x:c r="CS247" s="343"/>
      <x:c r="CT247" s="343"/>
      <x:c r="CU247" s="343"/>
      <x:c r="CV247" s="343"/>
      <x:c r="CW247" s="343"/>
      <x:c r="CX247" s="343"/>
      <x:c r="CY247" s="343"/>
      <x:c r="CZ247" s="343"/>
      <x:c r="DA247" s="343"/>
      <x:c r="DB247" s="343"/>
      <x:c r="DC247" s="343"/>
      <x:c r="DD247" s="343"/>
      <x:c r="DE247" s="343"/>
      <x:c r="DF247" s="343"/>
      <x:c r="DG247" s="343"/>
      <x:c r="DH247" s="343"/>
      <x:c r="DI247" s="343"/>
      <x:c r="DJ247" s="343"/>
      <x:c r="DK247" s="343"/>
      <x:c r="DL247" s="343"/>
      <x:c r="DM247" s="343"/>
      <x:c r="DN247" s="343"/>
      <x:c r="DO247" s="343"/>
      <x:c r="DP247" s="343"/>
      <x:c r="DQ247" s="343"/>
      <x:c r="DR247" s="343"/>
      <x:c r="DS247" s="343"/>
      <x:c r="DT247" s="343"/>
      <x:c r="DU247" s="343"/>
      <x:c r="DV247" s="343"/>
      <x:c r="DW247" s="343"/>
      <x:c r="DX247" s="343"/>
      <x:c r="DY247" s="343"/>
      <x:c r="DZ247" s="343"/>
      <x:c r="EA247" s="343"/>
      <x:c r="EB247" s="343"/>
      <x:c r="EC247" s="343"/>
      <x:c r="ED247" s="343"/>
      <x:c r="EE247" s="343"/>
      <x:c r="EF247" s="343"/>
      <x:c r="EG247" s="343"/>
      <x:c r="EH247" s="343"/>
      <x:c r="EI247" s="343"/>
      <x:c r="EJ247" s="343"/>
      <x:c r="EK247" s="343"/>
      <x:c r="EL247" s="343"/>
      <x:c r="EM247" s="343"/>
      <x:c r="EN247" s="343"/>
      <x:c r="EO247" s="343"/>
      <x:c r="EP247" s="343"/>
      <x:c r="EQ247" s="343"/>
      <x:c r="ER247" s="343"/>
      <x:c r="ES247" s="343"/>
      <x:c r="ET247" s="343"/>
      <x:c r="EU247" s="343"/>
      <x:c r="EV247" s="343"/>
      <x:c r="EW247" s="343"/>
      <x:c r="EX247" s="343"/>
      <x:c r="EY247" s="343"/>
      <x:c r="EZ247" s="343"/>
      <x:c r="FA247" s="343"/>
      <x:c r="FB247" s="343"/>
      <x:c r="FC247" s="343"/>
      <x:c r="FD247" s="343"/>
      <x:c r="FE247" s="343"/>
      <x:c r="FF247" s="343"/>
      <x:c r="FG247" s="343"/>
      <x:c r="FH247" s="343"/>
      <x:c r="FI247" s="343"/>
      <x:c r="FJ247" s="343"/>
      <x:c r="FK247" s="343"/>
      <x:c r="FL247" s="343"/>
      <x:c r="FM247" s="343"/>
      <x:c r="FN247" s="343"/>
      <x:c r="FO247" s="343"/>
      <x:c r="FP247" s="343"/>
      <x:c r="FQ247" s="343"/>
      <x:c r="FR247" s="343"/>
      <x:c r="FS247" s="343"/>
      <x:c r="FT247" s="343"/>
      <x:c r="FU247" s="343"/>
      <x:c r="FV247" s="343"/>
      <x:c r="FW247" s="343"/>
      <x:c r="FX247" s="343"/>
      <x:c r="FY247" s="343"/>
      <x:c r="FZ247" s="343"/>
      <x:c r="GA247" s="343"/>
      <x:c r="GB247" s="343"/>
      <x:c r="GC247" s="343"/>
      <x:c r="GD247" s="343"/>
      <x:c r="GE247" s="343"/>
      <x:c r="GF247" s="343"/>
      <x:c r="GG247" s="343"/>
    </x:row>
    <x:row r="248" spans="1:189" s="377" customFormat="1" hidden="1" customHeight="1">
      <x:c r="A248" s="267" t="s">
        <x:v>2439</x:v>
      </x:c>
      <x:c r="B248" s="312" t="s">
        <x:v>2116</x:v>
      </x:c>
      <x:c r="C248" s="296" t="s">
        <x:v>2541</x:v>
      </x:c>
      <x:c r="D248" s="443">
        <x:f t="shared" si="24"/>
        <x:v>1001</x:v>
      </x:c>
      <x:c r="E248" s="299" t="s">
        <x:v>4899</x:v>
      </x:c>
      <x:c r="F248" s="299" t="s">
        <x:v>4942</x:v>
      </x:c>
      <x:c r="G248" s="299" t="s">
        <x:v>4942</x:v>
      </x:c>
      <x:c r="H248" s="317" t="s">
        <x:v>6739</x:v>
      </x:c>
      <x:c r="I248" s="664"/>
      <x:c r="J248" s="322">
        <x:v>1001</x:v>
      </x:c>
      <x:c r="K248" s="322"/>
      <x:c r="L248" s="322">
        <x:v>1001</x:v>
      </x:c>
      <x:c r="M248" s="322"/>
      <x:c r="N248" s="272"/>
      <x:c r="O248" s="272"/>
      <x:c r="P248" s="322">
        <x:v>1001</x:v>
      </x:c>
      <x:c r="Q248" s="272"/>
      <x:c r="R248" s="217" t="s">
        <x:v>7539</x:v>
      </x:c>
      <x:c r="S248" s="447"/>
      <x:c r="T248" s="343"/>
      <x:c r="U248" s="343"/>
      <x:c r="V248" s="343"/>
      <x:c r="W248" s="343"/>
      <x:c r="X248" s="343"/>
      <x:c r="Y248" s="343"/>
      <x:c r="Z248" s="343"/>
      <x:c r="AA248" s="343"/>
      <x:c r="AB248" s="343"/>
      <x:c r="AC248" s="343"/>
      <x:c r="AD248" s="343"/>
      <x:c r="AE248" s="343"/>
      <x:c r="AF248" s="343"/>
      <x:c r="AG248" s="343"/>
      <x:c r="AH248" s="343"/>
      <x:c r="AI248" s="343"/>
      <x:c r="AJ248" s="343"/>
      <x:c r="AK248" s="343"/>
      <x:c r="AL248" s="343"/>
      <x:c r="AM248" s="343"/>
      <x:c r="AN248" s="343"/>
      <x:c r="AO248" s="343"/>
      <x:c r="AP248" s="343"/>
      <x:c r="AQ248" s="343"/>
      <x:c r="AR248" s="343"/>
      <x:c r="AS248" s="343"/>
      <x:c r="AT248" s="343"/>
      <x:c r="AU248" s="343"/>
      <x:c r="AV248" s="343"/>
      <x:c r="AW248" s="343"/>
      <x:c r="AX248" s="343"/>
      <x:c r="AY248" s="343"/>
      <x:c r="AZ248" s="343"/>
      <x:c r="BA248" s="343"/>
      <x:c r="BB248" s="343"/>
      <x:c r="BC248" s="343"/>
      <x:c r="BD248" s="343"/>
      <x:c r="BE248" s="343"/>
      <x:c r="BF248" s="343"/>
      <x:c r="BG248" s="343"/>
      <x:c r="BH248" s="343"/>
      <x:c r="BI248" s="343"/>
      <x:c r="BJ248" s="343"/>
      <x:c r="BK248" s="343"/>
      <x:c r="BL248" s="343"/>
      <x:c r="BM248" s="343"/>
      <x:c r="BN248" s="343"/>
      <x:c r="BO248" s="343"/>
      <x:c r="BP248" s="343"/>
      <x:c r="BQ248" s="343"/>
      <x:c r="BR248" s="343"/>
      <x:c r="BS248" s="343"/>
      <x:c r="BT248" s="343"/>
      <x:c r="BU248" s="343"/>
      <x:c r="BV248" s="343"/>
      <x:c r="BW248" s="343"/>
      <x:c r="BX248" s="343"/>
      <x:c r="BY248" s="343"/>
      <x:c r="BZ248" s="343"/>
      <x:c r="CA248" s="343"/>
      <x:c r="CB248" s="343"/>
      <x:c r="CC248" s="343"/>
      <x:c r="CD248" s="343"/>
      <x:c r="CE248" s="343"/>
      <x:c r="CF248" s="343"/>
      <x:c r="CG248" s="343"/>
      <x:c r="CH248" s="343"/>
      <x:c r="CI248" s="343"/>
      <x:c r="CJ248" s="343"/>
      <x:c r="CK248" s="343"/>
      <x:c r="CL248" s="343"/>
      <x:c r="CM248" s="343"/>
      <x:c r="CN248" s="343"/>
      <x:c r="CO248" s="343"/>
      <x:c r="CP248" s="343"/>
      <x:c r="CQ248" s="343"/>
      <x:c r="CR248" s="343"/>
      <x:c r="CS248" s="343"/>
      <x:c r="CT248" s="343"/>
      <x:c r="CU248" s="343"/>
      <x:c r="CV248" s="343"/>
      <x:c r="CW248" s="343"/>
      <x:c r="CX248" s="343"/>
      <x:c r="CY248" s="343"/>
      <x:c r="CZ248" s="343"/>
      <x:c r="DA248" s="343"/>
      <x:c r="DB248" s="343"/>
      <x:c r="DC248" s="343"/>
      <x:c r="DD248" s="343"/>
      <x:c r="DE248" s="343"/>
      <x:c r="DF248" s="343"/>
      <x:c r="DG248" s="343"/>
      <x:c r="DH248" s="343"/>
      <x:c r="DI248" s="343"/>
      <x:c r="DJ248" s="343"/>
      <x:c r="DK248" s="343"/>
      <x:c r="DL248" s="343"/>
      <x:c r="DM248" s="343"/>
      <x:c r="DN248" s="343"/>
      <x:c r="DO248" s="343"/>
      <x:c r="DP248" s="343"/>
      <x:c r="DQ248" s="343"/>
      <x:c r="DR248" s="343"/>
      <x:c r="DS248" s="343"/>
      <x:c r="DT248" s="343"/>
      <x:c r="DU248" s="343"/>
      <x:c r="DV248" s="343"/>
      <x:c r="DW248" s="343"/>
      <x:c r="DX248" s="343"/>
      <x:c r="DY248" s="343"/>
      <x:c r="DZ248" s="343"/>
      <x:c r="EA248" s="343"/>
      <x:c r="EB248" s="343"/>
      <x:c r="EC248" s="343"/>
      <x:c r="ED248" s="343"/>
      <x:c r="EE248" s="343"/>
      <x:c r="EF248" s="343"/>
      <x:c r="EG248" s="343"/>
      <x:c r="EH248" s="343"/>
      <x:c r="EI248" s="343"/>
      <x:c r="EJ248" s="343"/>
      <x:c r="EK248" s="343"/>
      <x:c r="EL248" s="343"/>
      <x:c r="EM248" s="343"/>
      <x:c r="EN248" s="343"/>
      <x:c r="EO248" s="343"/>
      <x:c r="EP248" s="343"/>
      <x:c r="EQ248" s="343"/>
      <x:c r="ER248" s="343"/>
      <x:c r="ES248" s="343"/>
      <x:c r="ET248" s="343"/>
      <x:c r="EU248" s="343"/>
      <x:c r="EV248" s="343"/>
      <x:c r="EW248" s="343"/>
      <x:c r="EX248" s="343"/>
      <x:c r="EY248" s="343"/>
      <x:c r="EZ248" s="343"/>
      <x:c r="FA248" s="343"/>
      <x:c r="FB248" s="343"/>
      <x:c r="FC248" s="343"/>
      <x:c r="FD248" s="343"/>
      <x:c r="FE248" s="343"/>
      <x:c r="FF248" s="343"/>
      <x:c r="FG248" s="343"/>
      <x:c r="FH248" s="343"/>
      <x:c r="FI248" s="343"/>
      <x:c r="FJ248" s="343"/>
      <x:c r="FK248" s="343"/>
      <x:c r="FL248" s="343"/>
      <x:c r="FM248" s="343"/>
      <x:c r="FN248" s="343"/>
      <x:c r="FO248" s="343"/>
      <x:c r="FP248" s="343"/>
      <x:c r="FQ248" s="343"/>
      <x:c r="FR248" s="343"/>
      <x:c r="FS248" s="343"/>
      <x:c r="FT248" s="343"/>
      <x:c r="FU248" s="343"/>
      <x:c r="FV248" s="343"/>
      <x:c r="FW248" s="343"/>
      <x:c r="FX248" s="343"/>
      <x:c r="FY248" s="343"/>
      <x:c r="FZ248" s="343"/>
      <x:c r="GA248" s="343"/>
      <x:c r="GB248" s="343"/>
      <x:c r="GC248" s="343"/>
      <x:c r="GD248" s="343"/>
      <x:c r="GE248" s="343"/>
      <x:c r="GF248" s="343"/>
      <x:c r="GG248" s="343"/>
    </x:row>
    <x:row r="249" spans="1:189" s="377" customFormat="1" hidden="1" customHeight="1">
      <x:c r="A249" s="267" t="s">
        <x:v>2439</x:v>
      </x:c>
      <x:c r="B249" s="312" t="s">
        <x:v>2576</x:v>
      </x:c>
      <x:c r="C249" s="296" t="s">
        <x:v>5860</x:v>
      </x:c>
      <x:c r="D249" s="443">
        <x:f t="shared" si="24"/>
        <x:v>2008</x:v>
      </x:c>
      <x:c r="E249" s="299" t="s">
        <x:v>3661</x:v>
      </x:c>
      <x:c r="F249" s="299" t="s">
        <x:v>4930</x:v>
      </x:c>
      <x:c r="G249" s="299" t="s">
        <x:v>4930</x:v>
      </x:c>
      <x:c r="H249" s="317" t="s">
        <x:v>6746</x:v>
      </x:c>
      <x:c r="I249" s="664"/>
      <x:c r="J249" s="322">
        <x:v>2008</x:v>
      </x:c>
      <x:c r="K249" s="322"/>
      <x:c r="L249" s="322">
        <x:v>2008</x:v>
      </x:c>
      <x:c r="M249" s="322"/>
      <x:c r="N249" s="272"/>
      <x:c r="O249" s="272"/>
      <x:c r="P249" s="322">
        <x:v>2008</x:v>
      </x:c>
      <x:c r="Q249" s="272"/>
      <x:c r="R249" s="217" t="s">
        <x:v>6511</x:v>
      </x:c>
      <x:c r="S249" s="447"/>
      <x:c r="T249" s="343"/>
      <x:c r="U249" s="343"/>
      <x:c r="V249" s="343"/>
      <x:c r="W249" s="343"/>
      <x:c r="X249" s="343"/>
      <x:c r="Y249" s="343"/>
      <x:c r="Z249" s="343"/>
      <x:c r="AA249" s="343"/>
      <x:c r="AB249" s="343"/>
      <x:c r="AC249" s="343"/>
      <x:c r="AD249" s="343"/>
      <x:c r="AE249" s="343"/>
      <x:c r="AF249" s="343"/>
      <x:c r="AG249" s="343"/>
      <x:c r="AH249" s="343"/>
      <x:c r="AI249" s="343"/>
      <x:c r="AJ249" s="343"/>
      <x:c r="AK249" s="343"/>
      <x:c r="AL249" s="343"/>
      <x:c r="AM249" s="343"/>
      <x:c r="AN249" s="343"/>
      <x:c r="AO249" s="343"/>
      <x:c r="AP249" s="343"/>
      <x:c r="AQ249" s="343"/>
      <x:c r="AR249" s="343"/>
      <x:c r="AS249" s="343"/>
      <x:c r="AT249" s="343"/>
      <x:c r="AU249" s="343"/>
      <x:c r="AV249" s="343"/>
      <x:c r="AW249" s="343"/>
      <x:c r="AX249" s="343"/>
      <x:c r="AY249" s="343"/>
      <x:c r="AZ249" s="343"/>
      <x:c r="BA249" s="343"/>
      <x:c r="BB249" s="343"/>
      <x:c r="BC249" s="343"/>
      <x:c r="BD249" s="343"/>
      <x:c r="BE249" s="343"/>
      <x:c r="BF249" s="343"/>
      <x:c r="BG249" s="343"/>
      <x:c r="BH249" s="343"/>
      <x:c r="BI249" s="343"/>
      <x:c r="BJ249" s="343"/>
      <x:c r="BK249" s="343"/>
      <x:c r="BL249" s="343"/>
      <x:c r="BM249" s="343"/>
      <x:c r="BN249" s="343"/>
      <x:c r="BO249" s="343"/>
      <x:c r="BP249" s="343"/>
      <x:c r="BQ249" s="343"/>
      <x:c r="BR249" s="343"/>
      <x:c r="BS249" s="343"/>
      <x:c r="BT249" s="343"/>
      <x:c r="BU249" s="343"/>
      <x:c r="BV249" s="343"/>
      <x:c r="BW249" s="343"/>
      <x:c r="BX249" s="343"/>
      <x:c r="BY249" s="343"/>
      <x:c r="BZ249" s="343"/>
      <x:c r="CA249" s="343"/>
      <x:c r="CB249" s="343"/>
      <x:c r="CC249" s="343"/>
      <x:c r="CD249" s="343"/>
      <x:c r="CE249" s="343"/>
      <x:c r="CF249" s="343"/>
      <x:c r="CG249" s="343"/>
      <x:c r="CH249" s="343"/>
      <x:c r="CI249" s="343"/>
      <x:c r="CJ249" s="343"/>
      <x:c r="CK249" s="343"/>
      <x:c r="CL249" s="343"/>
      <x:c r="CM249" s="343"/>
      <x:c r="CN249" s="343"/>
      <x:c r="CO249" s="343"/>
      <x:c r="CP249" s="343"/>
      <x:c r="CQ249" s="343"/>
      <x:c r="CR249" s="343"/>
      <x:c r="CS249" s="343"/>
      <x:c r="CT249" s="343"/>
      <x:c r="CU249" s="343"/>
      <x:c r="CV249" s="343"/>
      <x:c r="CW249" s="343"/>
      <x:c r="CX249" s="343"/>
      <x:c r="CY249" s="343"/>
      <x:c r="CZ249" s="343"/>
      <x:c r="DA249" s="343"/>
      <x:c r="DB249" s="343"/>
      <x:c r="DC249" s="343"/>
      <x:c r="DD249" s="343"/>
      <x:c r="DE249" s="343"/>
      <x:c r="DF249" s="343"/>
      <x:c r="DG249" s="343"/>
      <x:c r="DH249" s="343"/>
      <x:c r="DI249" s="343"/>
      <x:c r="DJ249" s="343"/>
      <x:c r="DK249" s="343"/>
      <x:c r="DL249" s="343"/>
      <x:c r="DM249" s="343"/>
      <x:c r="DN249" s="343"/>
      <x:c r="DO249" s="343"/>
      <x:c r="DP249" s="343"/>
      <x:c r="DQ249" s="343"/>
      <x:c r="DR249" s="343"/>
      <x:c r="DS249" s="343"/>
      <x:c r="DT249" s="343"/>
      <x:c r="DU249" s="343"/>
      <x:c r="DV249" s="343"/>
      <x:c r="DW249" s="343"/>
      <x:c r="DX249" s="343"/>
      <x:c r="DY249" s="343"/>
      <x:c r="DZ249" s="343"/>
      <x:c r="EA249" s="343"/>
      <x:c r="EB249" s="343"/>
      <x:c r="EC249" s="343"/>
      <x:c r="ED249" s="343"/>
      <x:c r="EE249" s="343"/>
      <x:c r="EF249" s="343"/>
      <x:c r="EG249" s="343"/>
      <x:c r="EH249" s="343"/>
      <x:c r="EI249" s="343"/>
      <x:c r="EJ249" s="343"/>
      <x:c r="EK249" s="343"/>
      <x:c r="EL249" s="343"/>
      <x:c r="EM249" s="343"/>
      <x:c r="EN249" s="343"/>
      <x:c r="EO249" s="343"/>
      <x:c r="EP249" s="343"/>
      <x:c r="EQ249" s="343"/>
      <x:c r="ER249" s="343"/>
      <x:c r="ES249" s="343"/>
      <x:c r="ET249" s="343"/>
      <x:c r="EU249" s="343"/>
      <x:c r="EV249" s="343"/>
      <x:c r="EW249" s="343"/>
      <x:c r="EX249" s="343"/>
      <x:c r="EY249" s="343"/>
      <x:c r="EZ249" s="343"/>
      <x:c r="FA249" s="343"/>
      <x:c r="FB249" s="343"/>
      <x:c r="FC249" s="343"/>
      <x:c r="FD249" s="343"/>
      <x:c r="FE249" s="343"/>
      <x:c r="FF249" s="343"/>
      <x:c r="FG249" s="343"/>
      <x:c r="FH249" s="343"/>
      <x:c r="FI249" s="343"/>
      <x:c r="FJ249" s="343"/>
      <x:c r="FK249" s="343"/>
      <x:c r="FL249" s="343"/>
      <x:c r="FM249" s="343"/>
      <x:c r="FN249" s="343"/>
      <x:c r="FO249" s="343"/>
      <x:c r="FP249" s="343"/>
      <x:c r="FQ249" s="343"/>
      <x:c r="FR249" s="343"/>
      <x:c r="FS249" s="343"/>
      <x:c r="FT249" s="343"/>
      <x:c r="FU249" s="343"/>
      <x:c r="FV249" s="343"/>
      <x:c r="FW249" s="343"/>
      <x:c r="FX249" s="343"/>
      <x:c r="FY249" s="343"/>
      <x:c r="FZ249" s="343"/>
      <x:c r="GA249" s="343"/>
      <x:c r="GB249" s="343"/>
      <x:c r="GC249" s="343"/>
      <x:c r="GD249" s="343"/>
      <x:c r="GE249" s="343"/>
      <x:c r="GF249" s="343"/>
      <x:c r="GG249" s="343"/>
    </x:row>
    <x:row r="250" spans="1:189" s="377" customFormat="1" hidden="1" customHeight="1">
      <x:c r="A250" s="267" t="s">
        <x:v>2439</x:v>
      </x:c>
      <x:c r="B250" s="312" t="s">
        <x:v>2808</x:v>
      </x:c>
      <x:c r="C250" s="296" t="s">
        <x:v>5846</x:v>
      </x:c>
      <x:c r="D250" s="443">
        <x:f t="shared" si="24"/>
        <x:v>2353.1999999999998</x:v>
      </x:c>
      <x:c r="E250" s="299" t="s">
        <x:v>3661</x:v>
      </x:c>
      <x:c r="F250" s="299" t="s">
        <x:v>4930</x:v>
      </x:c>
      <x:c r="G250" s="299" t="s">
        <x:v>4930</x:v>
      </x:c>
      <x:c r="H250" s="317" t="s">
        <x:v>6746</x:v>
      </x:c>
      <x:c r="I250" s="664"/>
      <x:c r="J250" s="322">
        <x:v>2353.1999999999998</x:v>
      </x:c>
      <x:c r="K250" s="322"/>
      <x:c r="L250" s="322">
        <x:v>2353.1999999999998</x:v>
      </x:c>
      <x:c r="M250" s="322"/>
      <x:c r="N250" s="272"/>
      <x:c r="O250" s="272"/>
      <x:c r="P250" s="322">
        <x:v>2353.1999999999998</x:v>
      </x:c>
      <x:c r="Q250" s="272"/>
      <x:c r="R250" s="217" t="s">
        <x:v>6511</x:v>
      </x:c>
      <x:c r="S250" s="447"/>
      <x:c r="T250" s="343"/>
      <x:c r="U250" s="343"/>
      <x:c r="V250" s="343"/>
      <x:c r="W250" s="343"/>
      <x:c r="X250" s="343"/>
      <x:c r="Y250" s="343"/>
      <x:c r="Z250" s="343"/>
      <x:c r="AA250" s="343"/>
      <x:c r="AB250" s="343"/>
      <x:c r="AC250" s="343"/>
      <x:c r="AD250" s="343"/>
      <x:c r="AE250" s="343"/>
      <x:c r="AF250" s="343"/>
      <x:c r="AG250" s="343"/>
      <x:c r="AH250" s="343"/>
      <x:c r="AI250" s="343"/>
      <x:c r="AJ250" s="343"/>
      <x:c r="AK250" s="343"/>
      <x:c r="AL250" s="343"/>
      <x:c r="AM250" s="343"/>
      <x:c r="AN250" s="343"/>
      <x:c r="AO250" s="343"/>
      <x:c r="AP250" s="343"/>
      <x:c r="AQ250" s="343"/>
      <x:c r="AR250" s="343"/>
      <x:c r="AS250" s="343"/>
      <x:c r="AT250" s="343"/>
      <x:c r="AU250" s="343"/>
      <x:c r="AV250" s="343"/>
      <x:c r="AW250" s="343"/>
      <x:c r="AX250" s="343"/>
      <x:c r="AY250" s="343"/>
      <x:c r="AZ250" s="343"/>
      <x:c r="BA250" s="343"/>
      <x:c r="BB250" s="343"/>
      <x:c r="BC250" s="343"/>
      <x:c r="BD250" s="343"/>
      <x:c r="BE250" s="343"/>
      <x:c r="BF250" s="343"/>
      <x:c r="BG250" s="343"/>
      <x:c r="BH250" s="343"/>
      <x:c r="BI250" s="343"/>
      <x:c r="BJ250" s="343"/>
      <x:c r="BK250" s="343"/>
      <x:c r="BL250" s="343"/>
      <x:c r="BM250" s="343"/>
      <x:c r="BN250" s="343"/>
      <x:c r="BO250" s="343"/>
      <x:c r="BP250" s="343"/>
      <x:c r="BQ250" s="343"/>
      <x:c r="BR250" s="343"/>
      <x:c r="BS250" s="343"/>
      <x:c r="BT250" s="343"/>
      <x:c r="BU250" s="343"/>
      <x:c r="BV250" s="343"/>
      <x:c r="BW250" s="343"/>
      <x:c r="BX250" s="343"/>
      <x:c r="BY250" s="343"/>
      <x:c r="BZ250" s="343"/>
      <x:c r="CA250" s="343"/>
      <x:c r="CB250" s="343"/>
      <x:c r="CC250" s="343"/>
      <x:c r="CD250" s="343"/>
      <x:c r="CE250" s="343"/>
      <x:c r="CF250" s="343"/>
      <x:c r="CG250" s="343"/>
      <x:c r="CH250" s="343"/>
      <x:c r="CI250" s="343"/>
      <x:c r="CJ250" s="343"/>
      <x:c r="CK250" s="343"/>
      <x:c r="CL250" s="343"/>
      <x:c r="CM250" s="343"/>
      <x:c r="CN250" s="343"/>
      <x:c r="CO250" s="343"/>
      <x:c r="CP250" s="343"/>
      <x:c r="CQ250" s="343"/>
      <x:c r="CR250" s="343"/>
      <x:c r="CS250" s="343"/>
      <x:c r="CT250" s="343"/>
      <x:c r="CU250" s="343"/>
      <x:c r="CV250" s="343"/>
      <x:c r="CW250" s="343"/>
      <x:c r="CX250" s="343"/>
      <x:c r="CY250" s="343"/>
      <x:c r="CZ250" s="343"/>
      <x:c r="DA250" s="343"/>
      <x:c r="DB250" s="343"/>
      <x:c r="DC250" s="343"/>
      <x:c r="DD250" s="343"/>
      <x:c r="DE250" s="343"/>
      <x:c r="DF250" s="343"/>
      <x:c r="DG250" s="343"/>
      <x:c r="DH250" s="343"/>
      <x:c r="DI250" s="343"/>
      <x:c r="DJ250" s="343"/>
      <x:c r="DK250" s="343"/>
      <x:c r="DL250" s="343"/>
      <x:c r="DM250" s="343"/>
      <x:c r="DN250" s="343"/>
      <x:c r="DO250" s="343"/>
      <x:c r="DP250" s="343"/>
      <x:c r="DQ250" s="343"/>
      <x:c r="DR250" s="343"/>
      <x:c r="DS250" s="343"/>
      <x:c r="DT250" s="343"/>
      <x:c r="DU250" s="343"/>
      <x:c r="DV250" s="343"/>
      <x:c r="DW250" s="343"/>
      <x:c r="DX250" s="343"/>
      <x:c r="DY250" s="343"/>
      <x:c r="DZ250" s="343"/>
      <x:c r="EA250" s="343"/>
      <x:c r="EB250" s="343"/>
      <x:c r="EC250" s="343"/>
      <x:c r="ED250" s="343"/>
      <x:c r="EE250" s="343"/>
      <x:c r="EF250" s="343"/>
      <x:c r="EG250" s="343"/>
      <x:c r="EH250" s="343"/>
      <x:c r="EI250" s="343"/>
      <x:c r="EJ250" s="343"/>
      <x:c r="EK250" s="343"/>
      <x:c r="EL250" s="343"/>
      <x:c r="EM250" s="343"/>
      <x:c r="EN250" s="343"/>
      <x:c r="EO250" s="343"/>
      <x:c r="EP250" s="343"/>
      <x:c r="EQ250" s="343"/>
      <x:c r="ER250" s="343"/>
      <x:c r="ES250" s="343"/>
      <x:c r="ET250" s="343"/>
      <x:c r="EU250" s="343"/>
      <x:c r="EV250" s="343"/>
      <x:c r="EW250" s="343"/>
      <x:c r="EX250" s="343"/>
      <x:c r="EY250" s="343"/>
      <x:c r="EZ250" s="343"/>
      <x:c r="FA250" s="343"/>
      <x:c r="FB250" s="343"/>
      <x:c r="FC250" s="343"/>
      <x:c r="FD250" s="343"/>
      <x:c r="FE250" s="343"/>
      <x:c r="FF250" s="343"/>
      <x:c r="FG250" s="343"/>
      <x:c r="FH250" s="343"/>
      <x:c r="FI250" s="343"/>
      <x:c r="FJ250" s="343"/>
      <x:c r="FK250" s="343"/>
      <x:c r="FL250" s="343"/>
      <x:c r="FM250" s="343"/>
      <x:c r="FN250" s="343"/>
      <x:c r="FO250" s="343"/>
      <x:c r="FP250" s="343"/>
      <x:c r="FQ250" s="343"/>
      <x:c r="FR250" s="343"/>
      <x:c r="FS250" s="343"/>
      <x:c r="FT250" s="343"/>
      <x:c r="FU250" s="343"/>
      <x:c r="FV250" s="343"/>
      <x:c r="FW250" s="343"/>
      <x:c r="FX250" s="343"/>
      <x:c r="FY250" s="343"/>
      <x:c r="FZ250" s="343"/>
      <x:c r="GA250" s="343"/>
      <x:c r="GB250" s="343"/>
      <x:c r="GC250" s="343"/>
      <x:c r="GD250" s="343"/>
      <x:c r="GE250" s="343"/>
      <x:c r="GF250" s="343"/>
      <x:c r="GG250" s="343"/>
    </x:row>
    <x:row r="251" spans="1:189" s="377" customFormat="1" hidden="1" customHeight="1">
      <x:c r="A251" s="267" t="s">
        <x:v>2439</x:v>
      </x:c>
      <x:c r="B251" s="312" t="s">
        <x:v>2779</x:v>
      </x:c>
      <x:c r="C251" s="296" t="s">
        <x:v>4923</x:v>
      </x:c>
      <x:c r="D251" s="443">
        <x:f t="shared" si="24"/>
        <x:v>618.70000000000005</x:v>
      </x:c>
      <x:c r="E251" s="299" t="s">
        <x:v>3661</x:v>
      </x:c>
      <x:c r="F251" s="299" t="s">
        <x:v>4930</x:v>
      </x:c>
      <x:c r="G251" s="299" t="s">
        <x:v>4930</x:v>
      </x:c>
      <x:c r="H251" s="317" t="s">
        <x:v>6746</x:v>
      </x:c>
      <x:c r="I251" s="701"/>
      <x:c r="J251" s="322">
        <x:v>618.70000000000005</x:v>
      </x:c>
      <x:c r="K251" s="322"/>
      <x:c r="L251" s="322">
        <x:v>618.70000000000005</x:v>
      </x:c>
      <x:c r="M251" s="322"/>
      <x:c r="N251" s="272"/>
      <x:c r="O251" s="272"/>
      <x:c r="P251" s="322">
        <x:v>618.70000000000005</x:v>
      </x:c>
      <x:c r="Q251" s="272"/>
      <x:c r="R251" s="217" t="s">
        <x:v>6511</x:v>
      </x:c>
      <x:c r="S251" s="447"/>
      <x:c r="T251" s="343"/>
      <x:c r="U251" s="343"/>
      <x:c r="V251" s="343"/>
      <x:c r="W251" s="343"/>
      <x:c r="X251" s="343"/>
      <x:c r="Y251" s="343"/>
      <x:c r="Z251" s="343"/>
      <x:c r="AA251" s="343"/>
      <x:c r="AB251" s="343"/>
      <x:c r="AC251" s="343"/>
      <x:c r="AD251" s="343"/>
      <x:c r="AE251" s="343"/>
      <x:c r="AF251" s="343"/>
      <x:c r="AG251" s="343"/>
      <x:c r="AH251" s="343"/>
      <x:c r="AI251" s="343"/>
      <x:c r="AJ251" s="343"/>
      <x:c r="AK251" s="343"/>
      <x:c r="AL251" s="343"/>
      <x:c r="AM251" s="343"/>
      <x:c r="AN251" s="343"/>
      <x:c r="AO251" s="343"/>
      <x:c r="AP251" s="343"/>
      <x:c r="AQ251" s="343"/>
      <x:c r="AR251" s="343"/>
      <x:c r="AS251" s="343"/>
      <x:c r="AT251" s="343"/>
      <x:c r="AU251" s="343"/>
      <x:c r="AV251" s="343"/>
      <x:c r="AW251" s="343"/>
      <x:c r="AX251" s="343"/>
      <x:c r="AY251" s="343"/>
      <x:c r="AZ251" s="343"/>
      <x:c r="BA251" s="343"/>
      <x:c r="BB251" s="343"/>
      <x:c r="BC251" s="343"/>
      <x:c r="BD251" s="343"/>
      <x:c r="BE251" s="343"/>
      <x:c r="BF251" s="343"/>
      <x:c r="BG251" s="343"/>
      <x:c r="BH251" s="343"/>
      <x:c r="BI251" s="343"/>
      <x:c r="BJ251" s="343"/>
      <x:c r="BK251" s="343"/>
      <x:c r="BL251" s="343"/>
      <x:c r="BM251" s="343"/>
      <x:c r="BN251" s="343"/>
      <x:c r="BO251" s="343"/>
      <x:c r="BP251" s="343"/>
      <x:c r="BQ251" s="343"/>
      <x:c r="BR251" s="343"/>
      <x:c r="BS251" s="343"/>
      <x:c r="BT251" s="343"/>
      <x:c r="BU251" s="343"/>
      <x:c r="BV251" s="343"/>
      <x:c r="BW251" s="343"/>
      <x:c r="BX251" s="343"/>
      <x:c r="BY251" s="343"/>
      <x:c r="BZ251" s="343"/>
      <x:c r="CA251" s="343"/>
      <x:c r="CB251" s="343"/>
      <x:c r="CC251" s="343"/>
      <x:c r="CD251" s="343"/>
      <x:c r="CE251" s="343"/>
      <x:c r="CF251" s="343"/>
      <x:c r="CG251" s="343"/>
      <x:c r="CH251" s="343"/>
      <x:c r="CI251" s="343"/>
      <x:c r="CJ251" s="343"/>
      <x:c r="CK251" s="343"/>
      <x:c r="CL251" s="343"/>
      <x:c r="CM251" s="343"/>
      <x:c r="CN251" s="343"/>
      <x:c r="CO251" s="343"/>
      <x:c r="CP251" s="343"/>
      <x:c r="CQ251" s="343"/>
      <x:c r="CR251" s="343"/>
      <x:c r="CS251" s="343"/>
      <x:c r="CT251" s="343"/>
      <x:c r="CU251" s="343"/>
      <x:c r="CV251" s="343"/>
      <x:c r="CW251" s="343"/>
      <x:c r="CX251" s="343"/>
      <x:c r="CY251" s="343"/>
      <x:c r="CZ251" s="343"/>
      <x:c r="DA251" s="343"/>
      <x:c r="DB251" s="343"/>
      <x:c r="DC251" s="343"/>
      <x:c r="DD251" s="343"/>
      <x:c r="DE251" s="343"/>
      <x:c r="DF251" s="343"/>
      <x:c r="DG251" s="343"/>
      <x:c r="DH251" s="343"/>
      <x:c r="DI251" s="343"/>
      <x:c r="DJ251" s="343"/>
      <x:c r="DK251" s="343"/>
      <x:c r="DL251" s="343"/>
      <x:c r="DM251" s="343"/>
      <x:c r="DN251" s="343"/>
      <x:c r="DO251" s="343"/>
      <x:c r="DP251" s="343"/>
      <x:c r="DQ251" s="343"/>
      <x:c r="DR251" s="343"/>
      <x:c r="DS251" s="343"/>
      <x:c r="DT251" s="343"/>
      <x:c r="DU251" s="343"/>
      <x:c r="DV251" s="343"/>
      <x:c r="DW251" s="343"/>
      <x:c r="DX251" s="343"/>
      <x:c r="DY251" s="343"/>
      <x:c r="DZ251" s="343"/>
      <x:c r="EA251" s="343"/>
      <x:c r="EB251" s="343"/>
      <x:c r="EC251" s="343"/>
      <x:c r="ED251" s="343"/>
      <x:c r="EE251" s="343"/>
      <x:c r="EF251" s="343"/>
      <x:c r="EG251" s="343"/>
      <x:c r="EH251" s="343"/>
      <x:c r="EI251" s="343"/>
      <x:c r="EJ251" s="343"/>
      <x:c r="EK251" s="343"/>
      <x:c r="EL251" s="343"/>
      <x:c r="EM251" s="343"/>
      <x:c r="EN251" s="343"/>
      <x:c r="EO251" s="343"/>
      <x:c r="EP251" s="343"/>
      <x:c r="EQ251" s="343"/>
      <x:c r="ER251" s="343"/>
      <x:c r="ES251" s="343"/>
      <x:c r="ET251" s="343"/>
      <x:c r="EU251" s="343"/>
      <x:c r="EV251" s="343"/>
      <x:c r="EW251" s="343"/>
      <x:c r="EX251" s="343"/>
      <x:c r="EY251" s="343"/>
      <x:c r="EZ251" s="343"/>
      <x:c r="FA251" s="343"/>
      <x:c r="FB251" s="343"/>
      <x:c r="FC251" s="343"/>
      <x:c r="FD251" s="343"/>
      <x:c r="FE251" s="343"/>
      <x:c r="FF251" s="343"/>
      <x:c r="FG251" s="343"/>
      <x:c r="FH251" s="343"/>
      <x:c r="FI251" s="343"/>
      <x:c r="FJ251" s="343"/>
      <x:c r="FK251" s="343"/>
      <x:c r="FL251" s="343"/>
      <x:c r="FM251" s="343"/>
      <x:c r="FN251" s="343"/>
      <x:c r="FO251" s="343"/>
      <x:c r="FP251" s="343"/>
      <x:c r="FQ251" s="343"/>
      <x:c r="FR251" s="343"/>
      <x:c r="FS251" s="343"/>
      <x:c r="FT251" s="343"/>
      <x:c r="FU251" s="343"/>
      <x:c r="FV251" s="343"/>
      <x:c r="FW251" s="343"/>
      <x:c r="FX251" s="343"/>
      <x:c r="FY251" s="343"/>
      <x:c r="FZ251" s="343"/>
      <x:c r="GA251" s="343"/>
      <x:c r="GB251" s="343"/>
      <x:c r="GC251" s="343"/>
      <x:c r="GD251" s="343"/>
      <x:c r="GE251" s="343"/>
      <x:c r="GF251" s="343"/>
      <x:c r="GG251" s="343"/>
    </x:row>
    <x:row r="252" spans="1:189" s="377" customFormat="1" hidden="1" customHeight="1">
      <x:c r="A252" s="267" t="s">
        <x:v>2439</x:v>
      </x:c>
      <x:c r="B252" s="312" t="s">
        <x:v>2852</x:v>
      </x:c>
      <x:c r="C252" s="296" t="s">
        <x:v>4897</x:v>
      </x:c>
      <x:c r="D252" s="443">
        <x:f t="shared" si="24"/>
        <x:v>1579.3</x:v>
      </x:c>
      <x:c r="E252" s="299" t="s">
        <x:v>3661</x:v>
      </x:c>
      <x:c r="F252" s="299" t="s">
        <x:v>4930</x:v>
      </x:c>
      <x:c r="G252" s="299" t="s">
        <x:v>4930</x:v>
      </x:c>
      <x:c r="H252" s="317" t="s">
        <x:v>6746</x:v>
      </x:c>
      <x:c r="I252" s="701"/>
      <x:c r="J252" s="322">
        <x:v>1579.3</x:v>
      </x:c>
      <x:c r="K252" s="322"/>
      <x:c r="L252" s="322">
        <x:v>1579.3</x:v>
      </x:c>
      <x:c r="M252" s="322"/>
      <x:c r="N252" s="272"/>
      <x:c r="O252" s="272"/>
      <x:c r="P252" s="322">
        <x:v>1579.3</x:v>
      </x:c>
      <x:c r="Q252" s="272"/>
      <x:c r="R252" s="217" t="s">
        <x:v>6511</x:v>
      </x:c>
      <x:c r="S252" s="447"/>
      <x:c r="T252" s="343"/>
      <x:c r="U252" s="343"/>
      <x:c r="V252" s="343"/>
      <x:c r="W252" s="343"/>
      <x:c r="X252" s="343"/>
      <x:c r="Y252" s="343"/>
      <x:c r="Z252" s="343"/>
      <x:c r="AA252" s="343"/>
      <x:c r="AB252" s="343"/>
      <x:c r="AC252" s="343"/>
      <x:c r="AD252" s="343"/>
      <x:c r="AE252" s="343"/>
      <x:c r="AF252" s="343"/>
      <x:c r="AG252" s="343"/>
      <x:c r="AH252" s="343"/>
      <x:c r="AI252" s="343"/>
      <x:c r="AJ252" s="343"/>
      <x:c r="AK252" s="343"/>
      <x:c r="AL252" s="343"/>
      <x:c r="AM252" s="343"/>
      <x:c r="AN252" s="343"/>
      <x:c r="AO252" s="343"/>
      <x:c r="AP252" s="343"/>
      <x:c r="AQ252" s="343"/>
      <x:c r="AR252" s="343"/>
      <x:c r="AS252" s="343"/>
      <x:c r="AT252" s="343"/>
      <x:c r="AU252" s="343"/>
      <x:c r="AV252" s="343"/>
      <x:c r="AW252" s="343"/>
      <x:c r="AX252" s="343"/>
      <x:c r="AY252" s="343"/>
      <x:c r="AZ252" s="343"/>
      <x:c r="BA252" s="343"/>
      <x:c r="BB252" s="343"/>
      <x:c r="BC252" s="343"/>
      <x:c r="BD252" s="343"/>
      <x:c r="BE252" s="343"/>
      <x:c r="BF252" s="343"/>
      <x:c r="BG252" s="343"/>
      <x:c r="BH252" s="343"/>
      <x:c r="BI252" s="343"/>
      <x:c r="BJ252" s="343"/>
      <x:c r="BK252" s="343"/>
      <x:c r="BL252" s="343"/>
      <x:c r="BM252" s="343"/>
      <x:c r="BN252" s="343"/>
      <x:c r="BO252" s="343"/>
      <x:c r="BP252" s="343"/>
      <x:c r="BQ252" s="343"/>
      <x:c r="BR252" s="343"/>
      <x:c r="BS252" s="343"/>
      <x:c r="BT252" s="343"/>
      <x:c r="BU252" s="343"/>
      <x:c r="BV252" s="343"/>
      <x:c r="BW252" s="343"/>
      <x:c r="BX252" s="343"/>
      <x:c r="BY252" s="343"/>
      <x:c r="BZ252" s="343"/>
      <x:c r="CA252" s="343"/>
      <x:c r="CB252" s="343"/>
      <x:c r="CC252" s="343"/>
      <x:c r="CD252" s="343"/>
      <x:c r="CE252" s="343"/>
      <x:c r="CF252" s="343"/>
      <x:c r="CG252" s="343"/>
      <x:c r="CH252" s="343"/>
      <x:c r="CI252" s="343"/>
      <x:c r="CJ252" s="343"/>
      <x:c r="CK252" s="343"/>
      <x:c r="CL252" s="343"/>
      <x:c r="CM252" s="343"/>
      <x:c r="CN252" s="343"/>
      <x:c r="CO252" s="343"/>
      <x:c r="CP252" s="343"/>
      <x:c r="CQ252" s="343"/>
      <x:c r="CR252" s="343"/>
      <x:c r="CS252" s="343"/>
      <x:c r="CT252" s="343"/>
      <x:c r="CU252" s="343"/>
      <x:c r="CV252" s="343"/>
      <x:c r="CW252" s="343"/>
      <x:c r="CX252" s="343"/>
      <x:c r="CY252" s="343"/>
      <x:c r="CZ252" s="343"/>
      <x:c r="DA252" s="343"/>
      <x:c r="DB252" s="343"/>
      <x:c r="DC252" s="343"/>
      <x:c r="DD252" s="343"/>
      <x:c r="DE252" s="343"/>
      <x:c r="DF252" s="343"/>
      <x:c r="DG252" s="343"/>
      <x:c r="DH252" s="343"/>
      <x:c r="DI252" s="343"/>
      <x:c r="DJ252" s="343"/>
      <x:c r="DK252" s="343"/>
      <x:c r="DL252" s="343"/>
      <x:c r="DM252" s="343"/>
      <x:c r="DN252" s="343"/>
      <x:c r="DO252" s="343"/>
      <x:c r="DP252" s="343"/>
      <x:c r="DQ252" s="343"/>
      <x:c r="DR252" s="343"/>
      <x:c r="DS252" s="343"/>
      <x:c r="DT252" s="343"/>
      <x:c r="DU252" s="343"/>
      <x:c r="DV252" s="343"/>
      <x:c r="DW252" s="343"/>
      <x:c r="DX252" s="343"/>
      <x:c r="DY252" s="343"/>
      <x:c r="DZ252" s="343"/>
      <x:c r="EA252" s="343"/>
      <x:c r="EB252" s="343"/>
      <x:c r="EC252" s="343"/>
      <x:c r="ED252" s="343"/>
      <x:c r="EE252" s="343"/>
      <x:c r="EF252" s="343"/>
      <x:c r="EG252" s="343"/>
      <x:c r="EH252" s="343"/>
      <x:c r="EI252" s="343"/>
      <x:c r="EJ252" s="343"/>
      <x:c r="EK252" s="343"/>
      <x:c r="EL252" s="343"/>
      <x:c r="EM252" s="343"/>
      <x:c r="EN252" s="343"/>
      <x:c r="EO252" s="343"/>
      <x:c r="EP252" s="343"/>
      <x:c r="EQ252" s="343"/>
      <x:c r="ER252" s="343"/>
      <x:c r="ES252" s="343"/>
      <x:c r="ET252" s="343"/>
      <x:c r="EU252" s="343"/>
      <x:c r="EV252" s="343"/>
      <x:c r="EW252" s="343"/>
      <x:c r="EX252" s="343"/>
      <x:c r="EY252" s="343"/>
      <x:c r="EZ252" s="343"/>
      <x:c r="FA252" s="343"/>
      <x:c r="FB252" s="343"/>
      <x:c r="FC252" s="343"/>
      <x:c r="FD252" s="343"/>
      <x:c r="FE252" s="343"/>
      <x:c r="FF252" s="343"/>
      <x:c r="FG252" s="343"/>
      <x:c r="FH252" s="343"/>
      <x:c r="FI252" s="343"/>
      <x:c r="FJ252" s="343"/>
      <x:c r="FK252" s="343"/>
      <x:c r="FL252" s="343"/>
      <x:c r="FM252" s="343"/>
      <x:c r="FN252" s="343"/>
      <x:c r="FO252" s="343"/>
      <x:c r="FP252" s="343"/>
      <x:c r="FQ252" s="343"/>
      <x:c r="FR252" s="343"/>
      <x:c r="FS252" s="343"/>
      <x:c r="FT252" s="343"/>
      <x:c r="FU252" s="343"/>
      <x:c r="FV252" s="343"/>
      <x:c r="FW252" s="343"/>
      <x:c r="FX252" s="343"/>
      <x:c r="FY252" s="343"/>
      <x:c r="FZ252" s="343"/>
      <x:c r="GA252" s="343"/>
      <x:c r="GB252" s="343"/>
      <x:c r="GC252" s="343"/>
      <x:c r="GD252" s="343"/>
      <x:c r="GE252" s="343"/>
      <x:c r="GF252" s="343"/>
      <x:c r="GG252" s="343"/>
    </x:row>
    <x:row r="253" spans="1:189" s="377" customFormat="1" hidden="1" customHeight="1">
      <x:c r="A253" s="267" t="s">
        <x:v>2439</x:v>
      </x:c>
      <x:c r="B253" s="312" t="s">
        <x:v>2583</x:v>
      </x:c>
      <x:c r="C253" s="296" t="s">
        <x:v>4985</x:v>
      </x:c>
      <x:c r="D253" s="443">
        <x:f t="shared" si="24"/>
        <x:v>8017.8000000000002</x:v>
      </x:c>
      <x:c r="E253" s="299" t="s">
        <x:v>3661</x:v>
      </x:c>
      <x:c r="F253" s="299" t="s">
        <x:v>4930</x:v>
      </x:c>
      <x:c r="G253" s="299" t="s">
        <x:v>4930</x:v>
      </x:c>
      <x:c r="H253" s="317" t="s">
        <x:v>6746</x:v>
      </x:c>
      <x:c r="I253" s="701"/>
      <x:c r="J253" s="322">
        <x:v>8017.8000000000002</x:v>
      </x:c>
      <x:c r="K253" s="322"/>
      <x:c r="L253" s="322">
        <x:v>8017.8000000000002</x:v>
      </x:c>
      <x:c r="M253" s="322"/>
      <x:c r="N253" s="272"/>
      <x:c r="O253" s="272"/>
      <x:c r="P253" s="322">
        <x:v>8017.8000000000002</x:v>
      </x:c>
      <x:c r="Q253" s="272"/>
      <x:c r="R253" s="217" t="s">
        <x:v>6511</x:v>
      </x:c>
      <x:c r="S253" s="447"/>
      <x:c r="T253" s="343"/>
      <x:c r="U253" s="343"/>
      <x:c r="V253" s="343"/>
      <x:c r="W253" s="343"/>
      <x:c r="X253" s="343"/>
      <x:c r="Y253" s="343"/>
      <x:c r="Z253" s="343"/>
      <x:c r="AA253" s="343"/>
      <x:c r="AB253" s="343"/>
      <x:c r="AC253" s="343"/>
      <x:c r="AD253" s="343"/>
      <x:c r="AE253" s="343"/>
      <x:c r="AF253" s="343"/>
      <x:c r="AG253" s="343"/>
      <x:c r="AH253" s="343"/>
      <x:c r="AI253" s="343"/>
      <x:c r="AJ253" s="343"/>
      <x:c r="AK253" s="343"/>
      <x:c r="AL253" s="343"/>
      <x:c r="AM253" s="343"/>
      <x:c r="AN253" s="343"/>
      <x:c r="AO253" s="343"/>
      <x:c r="AP253" s="343"/>
      <x:c r="AQ253" s="343"/>
      <x:c r="AR253" s="343"/>
      <x:c r="AS253" s="343"/>
      <x:c r="AT253" s="343"/>
      <x:c r="AU253" s="343"/>
      <x:c r="AV253" s="343"/>
      <x:c r="AW253" s="343"/>
      <x:c r="AX253" s="343"/>
      <x:c r="AY253" s="343"/>
      <x:c r="AZ253" s="343"/>
      <x:c r="BA253" s="343"/>
      <x:c r="BB253" s="343"/>
      <x:c r="BC253" s="343"/>
      <x:c r="BD253" s="343"/>
      <x:c r="BE253" s="343"/>
      <x:c r="BF253" s="343"/>
      <x:c r="BG253" s="343"/>
      <x:c r="BH253" s="343"/>
      <x:c r="BI253" s="343"/>
      <x:c r="BJ253" s="343"/>
      <x:c r="BK253" s="343"/>
      <x:c r="BL253" s="343"/>
      <x:c r="BM253" s="343"/>
      <x:c r="BN253" s="343"/>
      <x:c r="BO253" s="343"/>
      <x:c r="BP253" s="343"/>
      <x:c r="BQ253" s="343"/>
      <x:c r="BR253" s="343"/>
      <x:c r="BS253" s="343"/>
      <x:c r="BT253" s="343"/>
      <x:c r="BU253" s="343"/>
      <x:c r="BV253" s="343"/>
      <x:c r="BW253" s="343"/>
      <x:c r="BX253" s="343"/>
      <x:c r="BY253" s="343"/>
      <x:c r="BZ253" s="343"/>
      <x:c r="CA253" s="343"/>
      <x:c r="CB253" s="343"/>
      <x:c r="CC253" s="343"/>
      <x:c r="CD253" s="343"/>
      <x:c r="CE253" s="343"/>
      <x:c r="CF253" s="343"/>
      <x:c r="CG253" s="343"/>
      <x:c r="CH253" s="343"/>
      <x:c r="CI253" s="343"/>
      <x:c r="CJ253" s="343"/>
      <x:c r="CK253" s="343"/>
      <x:c r="CL253" s="343"/>
      <x:c r="CM253" s="343"/>
      <x:c r="CN253" s="343"/>
      <x:c r="CO253" s="343"/>
      <x:c r="CP253" s="343"/>
      <x:c r="CQ253" s="343"/>
      <x:c r="CR253" s="343"/>
      <x:c r="CS253" s="343"/>
      <x:c r="CT253" s="343"/>
      <x:c r="CU253" s="343"/>
      <x:c r="CV253" s="343"/>
      <x:c r="CW253" s="343"/>
      <x:c r="CX253" s="343"/>
      <x:c r="CY253" s="343"/>
      <x:c r="CZ253" s="343"/>
      <x:c r="DA253" s="343"/>
      <x:c r="DB253" s="343"/>
      <x:c r="DC253" s="343"/>
      <x:c r="DD253" s="343"/>
      <x:c r="DE253" s="343"/>
      <x:c r="DF253" s="343"/>
      <x:c r="DG253" s="343"/>
      <x:c r="DH253" s="343"/>
      <x:c r="DI253" s="343"/>
      <x:c r="DJ253" s="343"/>
      <x:c r="DK253" s="343"/>
      <x:c r="DL253" s="343"/>
      <x:c r="DM253" s="343"/>
      <x:c r="DN253" s="343"/>
      <x:c r="DO253" s="343"/>
      <x:c r="DP253" s="343"/>
      <x:c r="DQ253" s="343"/>
      <x:c r="DR253" s="343"/>
      <x:c r="DS253" s="343"/>
      <x:c r="DT253" s="343"/>
      <x:c r="DU253" s="343"/>
      <x:c r="DV253" s="343"/>
      <x:c r="DW253" s="343"/>
      <x:c r="DX253" s="343"/>
      <x:c r="DY253" s="343"/>
      <x:c r="DZ253" s="343"/>
      <x:c r="EA253" s="343"/>
      <x:c r="EB253" s="343"/>
      <x:c r="EC253" s="343"/>
      <x:c r="ED253" s="343"/>
      <x:c r="EE253" s="343"/>
      <x:c r="EF253" s="343"/>
      <x:c r="EG253" s="343"/>
      <x:c r="EH253" s="343"/>
      <x:c r="EI253" s="343"/>
      <x:c r="EJ253" s="343"/>
      <x:c r="EK253" s="343"/>
      <x:c r="EL253" s="343"/>
      <x:c r="EM253" s="343"/>
      <x:c r="EN253" s="343"/>
      <x:c r="EO253" s="343"/>
      <x:c r="EP253" s="343"/>
      <x:c r="EQ253" s="343"/>
      <x:c r="ER253" s="343"/>
      <x:c r="ES253" s="343"/>
      <x:c r="ET253" s="343"/>
      <x:c r="EU253" s="343"/>
      <x:c r="EV253" s="343"/>
      <x:c r="EW253" s="343"/>
      <x:c r="EX253" s="343"/>
      <x:c r="EY253" s="343"/>
      <x:c r="EZ253" s="343"/>
      <x:c r="FA253" s="343"/>
      <x:c r="FB253" s="343"/>
      <x:c r="FC253" s="343"/>
      <x:c r="FD253" s="343"/>
      <x:c r="FE253" s="343"/>
      <x:c r="FF253" s="343"/>
      <x:c r="FG253" s="343"/>
      <x:c r="FH253" s="343"/>
      <x:c r="FI253" s="343"/>
      <x:c r="FJ253" s="343"/>
      <x:c r="FK253" s="343"/>
      <x:c r="FL253" s="343"/>
      <x:c r="FM253" s="343"/>
      <x:c r="FN253" s="343"/>
      <x:c r="FO253" s="343"/>
      <x:c r="FP253" s="343"/>
      <x:c r="FQ253" s="343"/>
      <x:c r="FR253" s="343"/>
      <x:c r="FS253" s="343"/>
      <x:c r="FT253" s="343"/>
      <x:c r="FU253" s="343"/>
      <x:c r="FV253" s="343"/>
      <x:c r="FW253" s="343"/>
      <x:c r="FX253" s="343"/>
      <x:c r="FY253" s="343"/>
      <x:c r="FZ253" s="343"/>
      <x:c r="GA253" s="343"/>
      <x:c r="GB253" s="343"/>
      <x:c r="GC253" s="343"/>
      <x:c r="GD253" s="343"/>
      <x:c r="GE253" s="343"/>
      <x:c r="GF253" s="343"/>
      <x:c r="GG253" s="343"/>
    </x:row>
    <x:row r="254" spans="1:189" s="377" customFormat="1" hidden="1" customHeight="1">
      <x:c r="A254" s="267" t="s">
        <x:v>2439</x:v>
      </x:c>
      <x:c r="B254" s="312" t="s">
        <x:v>2813</x:v>
      </x:c>
      <x:c r="C254" s="296" t="s">
        <x:v>5186</x:v>
      </x:c>
      <x:c r="D254" s="443">
        <x:f t="shared" si="24"/>
        <x:v>2251.5</x:v>
      </x:c>
      <x:c r="E254" s="299" t="s">
        <x:v>3661</x:v>
      </x:c>
      <x:c r="F254" s="299" t="s">
        <x:v>4930</x:v>
      </x:c>
      <x:c r="G254" s="299" t="s">
        <x:v>4930</x:v>
      </x:c>
      <x:c r="H254" s="317" t="s">
        <x:v>6746</x:v>
      </x:c>
      <x:c r="I254" s="701"/>
      <x:c r="J254" s="322">
        <x:v>2251.5</x:v>
      </x:c>
      <x:c r="K254" s="322"/>
      <x:c r="L254" s="322">
        <x:v>2251.5</x:v>
      </x:c>
      <x:c r="M254" s="322"/>
      <x:c r="N254" s="272"/>
      <x:c r="O254" s="272"/>
      <x:c r="P254" s="322">
        <x:v>2251.5</x:v>
      </x:c>
      <x:c r="Q254" s="272"/>
      <x:c r="R254" s="217" t="s">
        <x:v>6511</x:v>
      </x:c>
      <x:c r="S254" s="447"/>
      <x:c r="T254" s="343"/>
      <x:c r="U254" s="343"/>
      <x:c r="V254" s="343"/>
      <x:c r="W254" s="343"/>
      <x:c r="X254" s="343"/>
      <x:c r="Y254" s="343"/>
      <x:c r="Z254" s="343"/>
      <x:c r="AA254" s="343"/>
      <x:c r="AB254" s="343"/>
      <x:c r="AC254" s="343"/>
      <x:c r="AD254" s="343"/>
      <x:c r="AE254" s="343"/>
      <x:c r="AF254" s="343"/>
      <x:c r="AG254" s="343"/>
      <x:c r="AH254" s="343"/>
      <x:c r="AI254" s="343"/>
      <x:c r="AJ254" s="343"/>
      <x:c r="AK254" s="343"/>
      <x:c r="AL254" s="343"/>
      <x:c r="AM254" s="343"/>
      <x:c r="AN254" s="343"/>
      <x:c r="AO254" s="343"/>
      <x:c r="AP254" s="343"/>
      <x:c r="AQ254" s="343"/>
      <x:c r="AR254" s="343"/>
      <x:c r="AS254" s="343"/>
      <x:c r="AT254" s="343"/>
      <x:c r="AU254" s="343"/>
      <x:c r="AV254" s="343"/>
      <x:c r="AW254" s="343"/>
      <x:c r="AX254" s="343"/>
      <x:c r="AY254" s="343"/>
      <x:c r="AZ254" s="343"/>
      <x:c r="BA254" s="343"/>
      <x:c r="BB254" s="343"/>
      <x:c r="BC254" s="343"/>
      <x:c r="BD254" s="343"/>
      <x:c r="BE254" s="343"/>
      <x:c r="BF254" s="343"/>
      <x:c r="BG254" s="343"/>
      <x:c r="BH254" s="343"/>
      <x:c r="BI254" s="343"/>
      <x:c r="BJ254" s="343"/>
      <x:c r="BK254" s="343"/>
      <x:c r="BL254" s="343"/>
      <x:c r="BM254" s="343"/>
      <x:c r="BN254" s="343"/>
      <x:c r="BO254" s="343"/>
      <x:c r="BP254" s="343"/>
      <x:c r="BQ254" s="343"/>
      <x:c r="BR254" s="343"/>
      <x:c r="BS254" s="343"/>
      <x:c r="BT254" s="343"/>
      <x:c r="BU254" s="343"/>
      <x:c r="BV254" s="343"/>
      <x:c r="BW254" s="343"/>
      <x:c r="BX254" s="343"/>
      <x:c r="BY254" s="343"/>
      <x:c r="BZ254" s="343"/>
      <x:c r="CA254" s="343"/>
      <x:c r="CB254" s="343"/>
      <x:c r="CC254" s="343"/>
      <x:c r="CD254" s="343"/>
      <x:c r="CE254" s="343"/>
      <x:c r="CF254" s="343"/>
      <x:c r="CG254" s="343"/>
      <x:c r="CH254" s="343"/>
      <x:c r="CI254" s="343"/>
      <x:c r="CJ254" s="343"/>
      <x:c r="CK254" s="343"/>
      <x:c r="CL254" s="343"/>
      <x:c r="CM254" s="343"/>
      <x:c r="CN254" s="343"/>
      <x:c r="CO254" s="343"/>
      <x:c r="CP254" s="343"/>
      <x:c r="CQ254" s="343"/>
      <x:c r="CR254" s="343"/>
      <x:c r="CS254" s="343"/>
      <x:c r="CT254" s="343"/>
      <x:c r="CU254" s="343"/>
      <x:c r="CV254" s="343"/>
      <x:c r="CW254" s="343"/>
      <x:c r="CX254" s="343"/>
      <x:c r="CY254" s="343"/>
      <x:c r="CZ254" s="343"/>
      <x:c r="DA254" s="343"/>
      <x:c r="DB254" s="343"/>
      <x:c r="DC254" s="343"/>
      <x:c r="DD254" s="343"/>
      <x:c r="DE254" s="343"/>
      <x:c r="DF254" s="343"/>
      <x:c r="DG254" s="343"/>
      <x:c r="DH254" s="343"/>
      <x:c r="DI254" s="343"/>
      <x:c r="DJ254" s="343"/>
      <x:c r="DK254" s="343"/>
      <x:c r="DL254" s="343"/>
      <x:c r="DM254" s="343"/>
      <x:c r="DN254" s="343"/>
      <x:c r="DO254" s="343"/>
      <x:c r="DP254" s="343"/>
      <x:c r="DQ254" s="343"/>
      <x:c r="DR254" s="343"/>
      <x:c r="DS254" s="343"/>
      <x:c r="DT254" s="343"/>
      <x:c r="DU254" s="343"/>
      <x:c r="DV254" s="343"/>
      <x:c r="DW254" s="343"/>
      <x:c r="DX254" s="343"/>
      <x:c r="DY254" s="343"/>
      <x:c r="DZ254" s="343"/>
      <x:c r="EA254" s="343"/>
      <x:c r="EB254" s="343"/>
      <x:c r="EC254" s="343"/>
      <x:c r="ED254" s="343"/>
      <x:c r="EE254" s="343"/>
      <x:c r="EF254" s="343"/>
      <x:c r="EG254" s="343"/>
      <x:c r="EH254" s="343"/>
      <x:c r="EI254" s="343"/>
      <x:c r="EJ254" s="343"/>
      <x:c r="EK254" s="343"/>
      <x:c r="EL254" s="343"/>
      <x:c r="EM254" s="343"/>
      <x:c r="EN254" s="343"/>
      <x:c r="EO254" s="343"/>
      <x:c r="EP254" s="343"/>
      <x:c r="EQ254" s="343"/>
      <x:c r="ER254" s="343"/>
      <x:c r="ES254" s="343"/>
      <x:c r="ET254" s="343"/>
      <x:c r="EU254" s="343"/>
      <x:c r="EV254" s="343"/>
      <x:c r="EW254" s="343"/>
      <x:c r="EX254" s="343"/>
      <x:c r="EY254" s="343"/>
      <x:c r="EZ254" s="343"/>
      <x:c r="FA254" s="343"/>
      <x:c r="FB254" s="343"/>
      <x:c r="FC254" s="343"/>
      <x:c r="FD254" s="343"/>
      <x:c r="FE254" s="343"/>
      <x:c r="FF254" s="343"/>
      <x:c r="FG254" s="343"/>
      <x:c r="FH254" s="343"/>
      <x:c r="FI254" s="343"/>
      <x:c r="FJ254" s="343"/>
      <x:c r="FK254" s="343"/>
      <x:c r="FL254" s="343"/>
      <x:c r="FM254" s="343"/>
      <x:c r="FN254" s="343"/>
      <x:c r="FO254" s="343"/>
      <x:c r="FP254" s="343"/>
      <x:c r="FQ254" s="343"/>
      <x:c r="FR254" s="343"/>
      <x:c r="FS254" s="343"/>
      <x:c r="FT254" s="343"/>
      <x:c r="FU254" s="343"/>
      <x:c r="FV254" s="343"/>
      <x:c r="FW254" s="343"/>
      <x:c r="FX254" s="343"/>
      <x:c r="FY254" s="343"/>
      <x:c r="FZ254" s="343"/>
      <x:c r="GA254" s="343"/>
      <x:c r="GB254" s="343"/>
      <x:c r="GC254" s="343"/>
      <x:c r="GD254" s="343"/>
      <x:c r="GE254" s="343"/>
      <x:c r="GF254" s="343"/>
      <x:c r="GG254" s="343"/>
    </x:row>
    <x:row r="255" spans="1:189" s="377" customFormat="1" hidden="1" customHeight="1">
      <x:c r="A255" s="267" t="s">
        <x:v>2439</x:v>
      </x:c>
      <x:c r="B255" s="312" t="s">
        <x:v>2802</x:v>
      </x:c>
      <x:c r="C255" s="296" t="s">
        <x:v>3635</x:v>
      </x:c>
      <x:c r="D255" s="443">
        <x:f>IF(SUM(I255:K255)=SUM(L255:M255),SUM(I255:K255),"오답")</x:f>
        <x:v>4298.3000000000002</x:v>
      </x:c>
      <x:c r="E255" s="299" t="s">
        <x:v>1153</x:v>
      </x:c>
      <x:c r="F255" s="504" t="s">
        <x:v>3376</x:v>
      </x:c>
      <x:c r="G255" s="298" t="s">
        <x:v>3451</x:v>
      </x:c>
      <x:c r="H255" s="701"/>
      <x:c r="I255" s="701"/>
      <x:c r="J255" s="322"/>
      <x:c r="K255" s="322">
        <x:v>4298.3000000000002</x:v>
      </x:c>
      <x:c r="L255" s="322"/>
      <x:c r="M255" s="322">
        <x:v>4298.3000000000002</x:v>
      </x:c>
      <x:c r="N255" s="272"/>
      <x:c r="O255" s="322"/>
      <x:c r="P255" s="322">
        <x:v>4298.3000000000002</x:v>
      </x:c>
      <x:c r="Q255" s="322"/>
      <x:c r="R255" s="246" t="s">
        <x:v>5278</x:v>
      </x:c>
      <x:c r="S255" s="447"/>
      <x:c r="T255" s="343"/>
      <x:c r="U255" s="343"/>
      <x:c r="V255" s="343"/>
      <x:c r="W255" s="343"/>
      <x:c r="X255" s="343"/>
      <x:c r="Y255" s="343"/>
      <x:c r="Z255" s="343"/>
      <x:c r="AA255" s="343"/>
      <x:c r="AB255" s="343"/>
      <x:c r="AC255" s="343"/>
      <x:c r="AD255" s="343"/>
      <x:c r="AE255" s="343"/>
      <x:c r="AF255" s="343"/>
      <x:c r="AG255" s="343"/>
      <x:c r="AH255" s="343"/>
      <x:c r="AI255" s="343"/>
      <x:c r="AJ255" s="343"/>
      <x:c r="AK255" s="343"/>
      <x:c r="AL255" s="343"/>
      <x:c r="AM255" s="343"/>
      <x:c r="AN255" s="343"/>
      <x:c r="AO255" s="343"/>
      <x:c r="AP255" s="343"/>
      <x:c r="AQ255" s="343"/>
      <x:c r="AR255" s="343"/>
      <x:c r="AS255" s="343"/>
      <x:c r="AT255" s="343"/>
      <x:c r="AU255" s="343"/>
      <x:c r="AV255" s="343"/>
      <x:c r="AW255" s="343"/>
      <x:c r="AX255" s="343"/>
      <x:c r="AY255" s="343"/>
      <x:c r="AZ255" s="343"/>
      <x:c r="BA255" s="343"/>
      <x:c r="BB255" s="343"/>
      <x:c r="BC255" s="343"/>
      <x:c r="BD255" s="343"/>
      <x:c r="BE255" s="343"/>
      <x:c r="BF255" s="343"/>
      <x:c r="BG255" s="343"/>
      <x:c r="BH255" s="343"/>
      <x:c r="BI255" s="343"/>
      <x:c r="BJ255" s="343"/>
      <x:c r="BK255" s="343"/>
      <x:c r="BL255" s="343"/>
      <x:c r="BM255" s="343"/>
      <x:c r="BN255" s="343"/>
      <x:c r="BO255" s="343"/>
      <x:c r="BP255" s="343"/>
      <x:c r="BQ255" s="343"/>
      <x:c r="BR255" s="343"/>
      <x:c r="BS255" s="343"/>
      <x:c r="BT255" s="343"/>
      <x:c r="BU255" s="343"/>
      <x:c r="BV255" s="343"/>
      <x:c r="BW255" s="343"/>
      <x:c r="BX255" s="343"/>
      <x:c r="BY255" s="343"/>
      <x:c r="BZ255" s="343"/>
      <x:c r="CA255" s="343"/>
      <x:c r="CB255" s="343"/>
      <x:c r="CC255" s="343"/>
      <x:c r="CD255" s="343"/>
      <x:c r="CE255" s="343"/>
      <x:c r="CF255" s="343"/>
      <x:c r="CG255" s="343"/>
      <x:c r="CH255" s="343"/>
      <x:c r="CI255" s="343"/>
      <x:c r="CJ255" s="343"/>
      <x:c r="CK255" s="343"/>
      <x:c r="CL255" s="343"/>
      <x:c r="CM255" s="343"/>
      <x:c r="CN255" s="343"/>
      <x:c r="CO255" s="343"/>
      <x:c r="CP255" s="343"/>
      <x:c r="CQ255" s="343"/>
      <x:c r="CR255" s="343"/>
      <x:c r="CS255" s="343"/>
      <x:c r="CT255" s="343"/>
      <x:c r="CU255" s="343"/>
      <x:c r="CV255" s="343"/>
      <x:c r="CW255" s="343"/>
      <x:c r="CX255" s="343"/>
      <x:c r="CY255" s="343"/>
      <x:c r="CZ255" s="343"/>
      <x:c r="DA255" s="343"/>
      <x:c r="DB255" s="343"/>
      <x:c r="DC255" s="343"/>
      <x:c r="DD255" s="343"/>
      <x:c r="DE255" s="343"/>
      <x:c r="DF255" s="343"/>
      <x:c r="DG255" s="343"/>
      <x:c r="DH255" s="343"/>
      <x:c r="DI255" s="343"/>
      <x:c r="DJ255" s="343"/>
      <x:c r="DK255" s="343"/>
      <x:c r="DL255" s="343"/>
      <x:c r="DM255" s="343"/>
      <x:c r="DN255" s="343"/>
      <x:c r="DO255" s="343"/>
      <x:c r="DP255" s="343"/>
      <x:c r="DQ255" s="343"/>
      <x:c r="DR255" s="343"/>
      <x:c r="DS255" s="343"/>
      <x:c r="DT255" s="343"/>
      <x:c r="DU255" s="343"/>
      <x:c r="DV255" s="343"/>
      <x:c r="DW255" s="343"/>
      <x:c r="DX255" s="343"/>
      <x:c r="DY255" s="343"/>
      <x:c r="DZ255" s="343"/>
      <x:c r="EA255" s="343"/>
      <x:c r="EB255" s="343"/>
      <x:c r="EC255" s="343"/>
      <x:c r="ED255" s="343"/>
      <x:c r="EE255" s="343"/>
      <x:c r="EF255" s="343"/>
      <x:c r="EG255" s="343"/>
      <x:c r="EH255" s="343"/>
      <x:c r="EI255" s="343"/>
      <x:c r="EJ255" s="343"/>
      <x:c r="EK255" s="343"/>
      <x:c r="EL255" s="343"/>
      <x:c r="EM255" s="343"/>
      <x:c r="EN255" s="343"/>
      <x:c r="EO255" s="343"/>
      <x:c r="EP255" s="343"/>
      <x:c r="EQ255" s="343"/>
      <x:c r="ER255" s="343"/>
      <x:c r="ES255" s="343"/>
      <x:c r="ET255" s="343"/>
      <x:c r="EU255" s="343"/>
      <x:c r="EV255" s="343"/>
      <x:c r="EW255" s="343"/>
      <x:c r="EX255" s="343"/>
      <x:c r="EY255" s="343"/>
      <x:c r="EZ255" s="343"/>
      <x:c r="FA255" s="343"/>
      <x:c r="FB255" s="343"/>
      <x:c r="FC255" s="343"/>
      <x:c r="FD255" s="343"/>
      <x:c r="FE255" s="343"/>
      <x:c r="FF255" s="343"/>
      <x:c r="FG255" s="343"/>
      <x:c r="FH255" s="343"/>
      <x:c r="FI255" s="343"/>
      <x:c r="FJ255" s="343"/>
      <x:c r="FK255" s="343"/>
      <x:c r="FL255" s="343"/>
      <x:c r="FM255" s="343"/>
      <x:c r="FN255" s="343"/>
      <x:c r="FO255" s="343"/>
      <x:c r="FP255" s="343"/>
      <x:c r="FQ255" s="343"/>
      <x:c r="FR255" s="343"/>
      <x:c r="FS255" s="343"/>
      <x:c r="FT255" s="343"/>
      <x:c r="FU255" s="343"/>
      <x:c r="FV255" s="343"/>
      <x:c r="FW255" s="343"/>
      <x:c r="FX255" s="343"/>
      <x:c r="FY255" s="343"/>
      <x:c r="FZ255" s="343"/>
      <x:c r="GA255" s="343"/>
      <x:c r="GB255" s="343"/>
      <x:c r="GC255" s="343"/>
      <x:c r="GD255" s="343"/>
      <x:c r="GE255" s="343"/>
      <x:c r="GF255" s="343"/>
      <x:c r="GG255" s="343"/>
    </x:row>
    <x:row r="256" spans="1:189" s="377" customFormat="1" hidden="1" customHeight="1">
      <x:c r="A256" s="267" t="s">
        <x:v>2439</x:v>
      </x:c>
      <x:c r="B256" s="312" t="s">
        <x:v>2816</x:v>
      </x:c>
      <x:c r="C256" s="296" t="s">
        <x:v>4934</x:v>
      </x:c>
      <x:c r="D256" s="443">
        <x:f t="shared" si="24"/>
        <x:v>1045</x:v>
      </x:c>
      <x:c r="E256" s="507" t="s">
        <x:v>5568</x:v>
      </x:c>
      <x:c r="F256" s="507" t="s">
        <x:v>5568</x:v>
      </x:c>
      <x:c r="G256" s="507" t="s">
        <x:v>5568</x:v>
      </x:c>
      <x:c r="H256" s="701"/>
      <x:c r="I256" s="701"/>
      <x:c r="J256" s="322"/>
      <x:c r="K256" s="322">
        <x:v>1045</x:v>
      </x:c>
      <x:c r="L256" s="322"/>
      <x:c r="M256" s="322">
        <x:v>1045</x:v>
      </x:c>
      <x:c r="N256" s="272"/>
      <x:c r="O256" s="322"/>
      <x:c r="P256" s="322">
        <x:v>1045</x:v>
      </x:c>
      <x:c r="Q256" s="322"/>
      <x:c r="R256" s="217" t="s">
        <x:v>6513</x:v>
      </x:c>
      <x:c r="S256" s="447"/>
      <x:c r="T256" s="343"/>
      <x:c r="U256" s="343"/>
      <x:c r="V256" s="343"/>
      <x:c r="W256" s="343"/>
      <x:c r="X256" s="343"/>
      <x:c r="Y256" s="343"/>
      <x:c r="Z256" s="343"/>
      <x:c r="AA256" s="343"/>
      <x:c r="AB256" s="343"/>
      <x:c r="AC256" s="343"/>
      <x:c r="AD256" s="343"/>
      <x:c r="AE256" s="343"/>
      <x:c r="AF256" s="343"/>
      <x:c r="AG256" s="343"/>
      <x:c r="AH256" s="343"/>
      <x:c r="AI256" s="343"/>
      <x:c r="AJ256" s="343"/>
      <x:c r="AK256" s="343"/>
      <x:c r="AL256" s="343"/>
      <x:c r="AM256" s="343"/>
      <x:c r="AN256" s="343"/>
      <x:c r="AO256" s="343"/>
      <x:c r="AP256" s="343"/>
      <x:c r="AQ256" s="343"/>
      <x:c r="AR256" s="343"/>
      <x:c r="AS256" s="343"/>
      <x:c r="AT256" s="343"/>
      <x:c r="AU256" s="343"/>
      <x:c r="AV256" s="343"/>
      <x:c r="AW256" s="343"/>
      <x:c r="AX256" s="343"/>
      <x:c r="AY256" s="343"/>
      <x:c r="AZ256" s="343"/>
      <x:c r="BA256" s="343"/>
      <x:c r="BB256" s="343"/>
      <x:c r="BC256" s="343"/>
      <x:c r="BD256" s="343"/>
      <x:c r="BE256" s="343"/>
      <x:c r="BF256" s="343"/>
      <x:c r="BG256" s="343"/>
      <x:c r="BH256" s="343"/>
      <x:c r="BI256" s="343"/>
      <x:c r="BJ256" s="343"/>
      <x:c r="BK256" s="343"/>
      <x:c r="BL256" s="343"/>
      <x:c r="BM256" s="343"/>
      <x:c r="BN256" s="343"/>
      <x:c r="BO256" s="343"/>
      <x:c r="BP256" s="343"/>
      <x:c r="BQ256" s="343"/>
      <x:c r="BR256" s="343"/>
      <x:c r="BS256" s="343"/>
      <x:c r="BT256" s="343"/>
      <x:c r="BU256" s="343"/>
      <x:c r="BV256" s="343"/>
      <x:c r="BW256" s="343"/>
      <x:c r="BX256" s="343"/>
      <x:c r="BY256" s="343"/>
      <x:c r="BZ256" s="343"/>
      <x:c r="CA256" s="343"/>
      <x:c r="CB256" s="343"/>
      <x:c r="CC256" s="343"/>
      <x:c r="CD256" s="343"/>
      <x:c r="CE256" s="343"/>
      <x:c r="CF256" s="343"/>
      <x:c r="CG256" s="343"/>
      <x:c r="CH256" s="343"/>
      <x:c r="CI256" s="343"/>
      <x:c r="CJ256" s="343"/>
      <x:c r="CK256" s="343"/>
      <x:c r="CL256" s="343"/>
      <x:c r="CM256" s="343"/>
      <x:c r="CN256" s="343"/>
      <x:c r="CO256" s="343"/>
      <x:c r="CP256" s="343"/>
      <x:c r="CQ256" s="343"/>
      <x:c r="CR256" s="343"/>
      <x:c r="CS256" s="343"/>
      <x:c r="CT256" s="343"/>
      <x:c r="CU256" s="343"/>
      <x:c r="CV256" s="343"/>
      <x:c r="CW256" s="343"/>
      <x:c r="CX256" s="343"/>
      <x:c r="CY256" s="343"/>
      <x:c r="CZ256" s="343"/>
      <x:c r="DA256" s="343"/>
      <x:c r="DB256" s="343"/>
      <x:c r="DC256" s="343"/>
      <x:c r="DD256" s="343"/>
      <x:c r="DE256" s="343"/>
      <x:c r="DF256" s="343"/>
      <x:c r="DG256" s="343"/>
      <x:c r="DH256" s="343"/>
      <x:c r="DI256" s="343"/>
      <x:c r="DJ256" s="343"/>
      <x:c r="DK256" s="343"/>
      <x:c r="DL256" s="343"/>
      <x:c r="DM256" s="343"/>
      <x:c r="DN256" s="343"/>
      <x:c r="DO256" s="343"/>
      <x:c r="DP256" s="343"/>
      <x:c r="DQ256" s="343"/>
      <x:c r="DR256" s="343"/>
      <x:c r="DS256" s="343"/>
      <x:c r="DT256" s="343"/>
      <x:c r="DU256" s="343"/>
      <x:c r="DV256" s="343"/>
      <x:c r="DW256" s="343"/>
      <x:c r="DX256" s="343"/>
      <x:c r="DY256" s="343"/>
      <x:c r="DZ256" s="343"/>
      <x:c r="EA256" s="343"/>
      <x:c r="EB256" s="343"/>
      <x:c r="EC256" s="343"/>
      <x:c r="ED256" s="343"/>
      <x:c r="EE256" s="343"/>
      <x:c r="EF256" s="343"/>
      <x:c r="EG256" s="343"/>
      <x:c r="EH256" s="343"/>
      <x:c r="EI256" s="343"/>
      <x:c r="EJ256" s="343"/>
      <x:c r="EK256" s="343"/>
      <x:c r="EL256" s="343"/>
      <x:c r="EM256" s="343"/>
      <x:c r="EN256" s="343"/>
      <x:c r="EO256" s="343"/>
      <x:c r="EP256" s="343"/>
      <x:c r="EQ256" s="343"/>
      <x:c r="ER256" s="343"/>
      <x:c r="ES256" s="343"/>
      <x:c r="ET256" s="343"/>
      <x:c r="EU256" s="343"/>
      <x:c r="EV256" s="343"/>
      <x:c r="EW256" s="343"/>
      <x:c r="EX256" s="343"/>
      <x:c r="EY256" s="343"/>
      <x:c r="EZ256" s="343"/>
      <x:c r="FA256" s="343"/>
      <x:c r="FB256" s="343"/>
      <x:c r="FC256" s="343"/>
      <x:c r="FD256" s="343"/>
      <x:c r="FE256" s="343"/>
      <x:c r="FF256" s="343"/>
      <x:c r="FG256" s="343"/>
      <x:c r="FH256" s="343"/>
      <x:c r="FI256" s="343"/>
      <x:c r="FJ256" s="343"/>
      <x:c r="FK256" s="343"/>
      <x:c r="FL256" s="343"/>
      <x:c r="FM256" s="343"/>
      <x:c r="FN256" s="343"/>
      <x:c r="FO256" s="343"/>
      <x:c r="FP256" s="343"/>
      <x:c r="FQ256" s="343"/>
      <x:c r="FR256" s="343"/>
      <x:c r="FS256" s="343"/>
      <x:c r="FT256" s="343"/>
      <x:c r="FU256" s="343"/>
      <x:c r="FV256" s="343"/>
      <x:c r="FW256" s="343"/>
      <x:c r="FX256" s="343"/>
      <x:c r="FY256" s="343"/>
      <x:c r="FZ256" s="343"/>
      <x:c r="GA256" s="343"/>
      <x:c r="GB256" s="343"/>
      <x:c r="GC256" s="343"/>
      <x:c r="GD256" s="343"/>
      <x:c r="GE256" s="343"/>
      <x:c r="GF256" s="343"/>
      <x:c r="GG256" s="343"/>
    </x:row>
    <x:row r="257" spans="1:189" s="377" customFormat="1" hidden="1" customHeight="1">
      <x:c r="A257" s="267" t="s">
        <x:v>2439</x:v>
      </x:c>
      <x:c r="B257" s="312" t="s">
        <x:v>2759</x:v>
      </x:c>
      <x:c r="C257" s="296" t="s">
        <x:v>5270</x:v>
      </x:c>
      <x:c r="D257" s="443">
        <x:f t="shared" si="24"/>
        <x:v>3775</x:v>
      </x:c>
      <x:c r="E257" s="507" t="s">
        <x:v>5568</x:v>
      </x:c>
      <x:c r="F257" s="507" t="s">
        <x:v>5568</x:v>
      </x:c>
      <x:c r="G257" s="507" t="s">
        <x:v>5568</x:v>
      </x:c>
      <x:c r="H257" s="701"/>
      <x:c r="I257" s="701"/>
      <x:c r="J257" s="322"/>
      <x:c r="K257" s="322">
        <x:v>3775</x:v>
      </x:c>
      <x:c r="L257" s="322"/>
      <x:c r="M257" s="322">
        <x:v>3775</x:v>
      </x:c>
      <x:c r="N257" s="272"/>
      <x:c r="O257" s="322"/>
      <x:c r="P257" s="322">
        <x:v>3775</x:v>
      </x:c>
      <x:c r="Q257" s="322"/>
      <x:c r="R257" s="217" t="s">
        <x:v>6513</x:v>
      </x:c>
      <x:c r="S257" s="447"/>
      <x:c r="T257" s="343"/>
      <x:c r="U257" s="343"/>
      <x:c r="V257" s="343"/>
      <x:c r="W257" s="343"/>
      <x:c r="X257" s="343"/>
      <x:c r="Y257" s="343"/>
      <x:c r="Z257" s="343"/>
      <x:c r="AA257" s="343"/>
      <x:c r="AB257" s="343"/>
      <x:c r="AC257" s="343"/>
      <x:c r="AD257" s="343"/>
      <x:c r="AE257" s="343"/>
      <x:c r="AF257" s="343"/>
      <x:c r="AG257" s="343"/>
      <x:c r="AH257" s="343"/>
      <x:c r="AI257" s="343"/>
      <x:c r="AJ257" s="343"/>
      <x:c r="AK257" s="343"/>
      <x:c r="AL257" s="343"/>
      <x:c r="AM257" s="343"/>
      <x:c r="AN257" s="343"/>
      <x:c r="AO257" s="343"/>
      <x:c r="AP257" s="343"/>
      <x:c r="AQ257" s="343"/>
      <x:c r="AR257" s="343"/>
      <x:c r="AS257" s="343"/>
      <x:c r="AT257" s="343"/>
      <x:c r="AU257" s="343"/>
      <x:c r="AV257" s="343"/>
      <x:c r="AW257" s="343"/>
      <x:c r="AX257" s="343"/>
      <x:c r="AY257" s="343"/>
      <x:c r="AZ257" s="343"/>
      <x:c r="BA257" s="343"/>
      <x:c r="BB257" s="343"/>
      <x:c r="BC257" s="343"/>
      <x:c r="BD257" s="343"/>
      <x:c r="BE257" s="343"/>
      <x:c r="BF257" s="343"/>
      <x:c r="BG257" s="343"/>
      <x:c r="BH257" s="343"/>
      <x:c r="BI257" s="343"/>
      <x:c r="BJ257" s="343"/>
      <x:c r="BK257" s="343"/>
      <x:c r="BL257" s="343"/>
      <x:c r="BM257" s="343"/>
      <x:c r="BN257" s="343"/>
      <x:c r="BO257" s="343"/>
      <x:c r="BP257" s="343"/>
      <x:c r="BQ257" s="343"/>
      <x:c r="BR257" s="343"/>
      <x:c r="BS257" s="343"/>
      <x:c r="BT257" s="343"/>
      <x:c r="BU257" s="343"/>
      <x:c r="BV257" s="343"/>
      <x:c r="BW257" s="343"/>
      <x:c r="BX257" s="343"/>
      <x:c r="BY257" s="343"/>
      <x:c r="BZ257" s="343"/>
      <x:c r="CA257" s="343"/>
      <x:c r="CB257" s="343"/>
      <x:c r="CC257" s="343"/>
      <x:c r="CD257" s="343"/>
      <x:c r="CE257" s="343"/>
      <x:c r="CF257" s="343"/>
      <x:c r="CG257" s="343"/>
      <x:c r="CH257" s="343"/>
      <x:c r="CI257" s="343"/>
      <x:c r="CJ257" s="343"/>
      <x:c r="CK257" s="343"/>
      <x:c r="CL257" s="343"/>
      <x:c r="CM257" s="343"/>
      <x:c r="CN257" s="343"/>
      <x:c r="CO257" s="343"/>
      <x:c r="CP257" s="343"/>
      <x:c r="CQ257" s="343"/>
      <x:c r="CR257" s="343"/>
      <x:c r="CS257" s="343"/>
      <x:c r="CT257" s="343"/>
      <x:c r="CU257" s="343"/>
      <x:c r="CV257" s="343"/>
      <x:c r="CW257" s="343"/>
      <x:c r="CX257" s="343"/>
      <x:c r="CY257" s="343"/>
      <x:c r="CZ257" s="343"/>
      <x:c r="DA257" s="343"/>
      <x:c r="DB257" s="343"/>
      <x:c r="DC257" s="343"/>
      <x:c r="DD257" s="343"/>
      <x:c r="DE257" s="343"/>
      <x:c r="DF257" s="343"/>
      <x:c r="DG257" s="343"/>
      <x:c r="DH257" s="343"/>
      <x:c r="DI257" s="343"/>
      <x:c r="DJ257" s="343"/>
      <x:c r="DK257" s="343"/>
      <x:c r="DL257" s="343"/>
      <x:c r="DM257" s="343"/>
      <x:c r="DN257" s="343"/>
      <x:c r="DO257" s="343"/>
      <x:c r="DP257" s="343"/>
      <x:c r="DQ257" s="343"/>
      <x:c r="DR257" s="343"/>
      <x:c r="DS257" s="343"/>
      <x:c r="DT257" s="343"/>
      <x:c r="DU257" s="343"/>
      <x:c r="DV257" s="343"/>
      <x:c r="DW257" s="343"/>
      <x:c r="DX257" s="343"/>
      <x:c r="DY257" s="343"/>
      <x:c r="DZ257" s="343"/>
      <x:c r="EA257" s="343"/>
      <x:c r="EB257" s="343"/>
      <x:c r="EC257" s="343"/>
      <x:c r="ED257" s="343"/>
      <x:c r="EE257" s="343"/>
      <x:c r="EF257" s="343"/>
      <x:c r="EG257" s="343"/>
      <x:c r="EH257" s="343"/>
      <x:c r="EI257" s="343"/>
      <x:c r="EJ257" s="343"/>
      <x:c r="EK257" s="343"/>
      <x:c r="EL257" s="343"/>
      <x:c r="EM257" s="343"/>
      <x:c r="EN257" s="343"/>
      <x:c r="EO257" s="343"/>
      <x:c r="EP257" s="343"/>
      <x:c r="EQ257" s="343"/>
      <x:c r="ER257" s="343"/>
      <x:c r="ES257" s="343"/>
      <x:c r="ET257" s="343"/>
      <x:c r="EU257" s="343"/>
      <x:c r="EV257" s="343"/>
      <x:c r="EW257" s="343"/>
      <x:c r="EX257" s="343"/>
      <x:c r="EY257" s="343"/>
      <x:c r="EZ257" s="343"/>
      <x:c r="FA257" s="343"/>
      <x:c r="FB257" s="343"/>
      <x:c r="FC257" s="343"/>
      <x:c r="FD257" s="343"/>
      <x:c r="FE257" s="343"/>
      <x:c r="FF257" s="343"/>
      <x:c r="FG257" s="343"/>
      <x:c r="FH257" s="343"/>
      <x:c r="FI257" s="343"/>
      <x:c r="FJ257" s="343"/>
      <x:c r="FK257" s="343"/>
      <x:c r="FL257" s="343"/>
      <x:c r="FM257" s="343"/>
      <x:c r="FN257" s="343"/>
      <x:c r="FO257" s="343"/>
      <x:c r="FP257" s="343"/>
      <x:c r="FQ257" s="343"/>
      <x:c r="FR257" s="343"/>
      <x:c r="FS257" s="343"/>
      <x:c r="FT257" s="343"/>
      <x:c r="FU257" s="343"/>
      <x:c r="FV257" s="343"/>
      <x:c r="FW257" s="343"/>
      <x:c r="FX257" s="343"/>
      <x:c r="FY257" s="343"/>
      <x:c r="FZ257" s="343"/>
      <x:c r="GA257" s="343"/>
      <x:c r="GB257" s="343"/>
      <x:c r="GC257" s="343"/>
      <x:c r="GD257" s="343"/>
      <x:c r="GE257" s="343"/>
      <x:c r="GF257" s="343"/>
      <x:c r="GG257" s="343"/>
    </x:row>
    <x:row r="258" spans="1:189" s="377" customFormat="1" hidden="1" customHeight="1">
      <x:c r="A258" s="267" t="s">
        <x:v>2439</x:v>
      </x:c>
      <x:c r="B258" s="312" t="s">
        <x:v>2814</x:v>
      </x:c>
      <x:c r="C258" s="296" t="s">
        <x:v>4943</x:v>
      </x:c>
      <x:c r="D258" s="443">
        <x:f t="shared" si="24"/>
        <x:v>2572</x:v>
      </x:c>
      <x:c r="E258" s="507" t="s">
        <x:v>5568</x:v>
      </x:c>
      <x:c r="F258" s="507" t="s">
        <x:v>5568</x:v>
      </x:c>
      <x:c r="G258" s="507" t="s">
        <x:v>5568</x:v>
      </x:c>
      <x:c r="H258" s="701"/>
      <x:c r="I258" s="701"/>
      <x:c r="J258" s="322"/>
      <x:c r="K258" s="322">
        <x:v>2572</x:v>
      </x:c>
      <x:c r="L258" s="322"/>
      <x:c r="M258" s="322">
        <x:v>2572</x:v>
      </x:c>
      <x:c r="N258" s="272"/>
      <x:c r="O258" s="322"/>
      <x:c r="P258" s="322">
        <x:v>2572</x:v>
      </x:c>
      <x:c r="Q258" s="322"/>
      <x:c r="R258" s="217" t="s">
        <x:v>6513</x:v>
      </x:c>
      <x:c r="S258" s="447"/>
      <x:c r="T258" s="343"/>
      <x:c r="U258" s="343"/>
      <x:c r="V258" s="343"/>
      <x:c r="W258" s="343"/>
      <x:c r="X258" s="343"/>
      <x:c r="Y258" s="343"/>
      <x:c r="Z258" s="343"/>
      <x:c r="AA258" s="343"/>
      <x:c r="AB258" s="343"/>
      <x:c r="AC258" s="343"/>
      <x:c r="AD258" s="343"/>
      <x:c r="AE258" s="343"/>
      <x:c r="AF258" s="343"/>
      <x:c r="AG258" s="343"/>
      <x:c r="AH258" s="343"/>
      <x:c r="AI258" s="343"/>
      <x:c r="AJ258" s="343"/>
      <x:c r="AK258" s="343"/>
      <x:c r="AL258" s="343"/>
      <x:c r="AM258" s="343"/>
      <x:c r="AN258" s="343"/>
      <x:c r="AO258" s="343"/>
      <x:c r="AP258" s="343"/>
      <x:c r="AQ258" s="343"/>
      <x:c r="AR258" s="343"/>
      <x:c r="AS258" s="343"/>
      <x:c r="AT258" s="343"/>
      <x:c r="AU258" s="343"/>
      <x:c r="AV258" s="343"/>
      <x:c r="AW258" s="343"/>
      <x:c r="AX258" s="343"/>
      <x:c r="AY258" s="343"/>
      <x:c r="AZ258" s="343"/>
      <x:c r="BA258" s="343"/>
      <x:c r="BB258" s="343"/>
      <x:c r="BC258" s="343"/>
      <x:c r="BD258" s="343"/>
      <x:c r="BE258" s="343"/>
      <x:c r="BF258" s="343"/>
      <x:c r="BG258" s="343"/>
      <x:c r="BH258" s="343"/>
      <x:c r="BI258" s="343"/>
      <x:c r="BJ258" s="343"/>
      <x:c r="BK258" s="343"/>
      <x:c r="BL258" s="343"/>
      <x:c r="BM258" s="343"/>
      <x:c r="BN258" s="343"/>
      <x:c r="BO258" s="343"/>
      <x:c r="BP258" s="343"/>
      <x:c r="BQ258" s="343"/>
      <x:c r="BR258" s="343"/>
      <x:c r="BS258" s="343"/>
      <x:c r="BT258" s="343"/>
      <x:c r="BU258" s="343"/>
      <x:c r="BV258" s="343"/>
      <x:c r="BW258" s="343"/>
      <x:c r="BX258" s="343"/>
      <x:c r="BY258" s="343"/>
      <x:c r="BZ258" s="343"/>
      <x:c r="CA258" s="343"/>
      <x:c r="CB258" s="343"/>
      <x:c r="CC258" s="343"/>
      <x:c r="CD258" s="343"/>
      <x:c r="CE258" s="343"/>
      <x:c r="CF258" s="343"/>
      <x:c r="CG258" s="343"/>
      <x:c r="CH258" s="343"/>
      <x:c r="CI258" s="343"/>
      <x:c r="CJ258" s="343"/>
      <x:c r="CK258" s="343"/>
      <x:c r="CL258" s="343"/>
      <x:c r="CM258" s="343"/>
      <x:c r="CN258" s="343"/>
      <x:c r="CO258" s="343"/>
      <x:c r="CP258" s="343"/>
      <x:c r="CQ258" s="343"/>
      <x:c r="CR258" s="343"/>
      <x:c r="CS258" s="343"/>
      <x:c r="CT258" s="343"/>
      <x:c r="CU258" s="343"/>
      <x:c r="CV258" s="343"/>
      <x:c r="CW258" s="343"/>
      <x:c r="CX258" s="343"/>
      <x:c r="CY258" s="343"/>
      <x:c r="CZ258" s="343"/>
      <x:c r="DA258" s="343"/>
      <x:c r="DB258" s="343"/>
      <x:c r="DC258" s="343"/>
      <x:c r="DD258" s="343"/>
      <x:c r="DE258" s="343"/>
      <x:c r="DF258" s="343"/>
      <x:c r="DG258" s="343"/>
      <x:c r="DH258" s="343"/>
      <x:c r="DI258" s="343"/>
      <x:c r="DJ258" s="343"/>
      <x:c r="DK258" s="343"/>
      <x:c r="DL258" s="343"/>
      <x:c r="DM258" s="343"/>
      <x:c r="DN258" s="343"/>
      <x:c r="DO258" s="343"/>
      <x:c r="DP258" s="343"/>
      <x:c r="DQ258" s="343"/>
      <x:c r="DR258" s="343"/>
      <x:c r="DS258" s="343"/>
      <x:c r="DT258" s="343"/>
      <x:c r="DU258" s="343"/>
      <x:c r="DV258" s="343"/>
      <x:c r="DW258" s="343"/>
      <x:c r="DX258" s="343"/>
      <x:c r="DY258" s="343"/>
      <x:c r="DZ258" s="343"/>
      <x:c r="EA258" s="343"/>
      <x:c r="EB258" s="343"/>
      <x:c r="EC258" s="343"/>
      <x:c r="ED258" s="343"/>
      <x:c r="EE258" s="343"/>
      <x:c r="EF258" s="343"/>
      <x:c r="EG258" s="343"/>
      <x:c r="EH258" s="343"/>
      <x:c r="EI258" s="343"/>
      <x:c r="EJ258" s="343"/>
      <x:c r="EK258" s="343"/>
      <x:c r="EL258" s="343"/>
      <x:c r="EM258" s="343"/>
      <x:c r="EN258" s="343"/>
      <x:c r="EO258" s="343"/>
      <x:c r="EP258" s="343"/>
      <x:c r="EQ258" s="343"/>
      <x:c r="ER258" s="343"/>
      <x:c r="ES258" s="343"/>
      <x:c r="ET258" s="343"/>
      <x:c r="EU258" s="343"/>
      <x:c r="EV258" s="343"/>
      <x:c r="EW258" s="343"/>
      <x:c r="EX258" s="343"/>
      <x:c r="EY258" s="343"/>
      <x:c r="EZ258" s="343"/>
      <x:c r="FA258" s="343"/>
      <x:c r="FB258" s="343"/>
      <x:c r="FC258" s="343"/>
      <x:c r="FD258" s="343"/>
      <x:c r="FE258" s="343"/>
      <x:c r="FF258" s="343"/>
      <x:c r="FG258" s="343"/>
      <x:c r="FH258" s="343"/>
      <x:c r="FI258" s="343"/>
      <x:c r="FJ258" s="343"/>
      <x:c r="FK258" s="343"/>
      <x:c r="FL258" s="343"/>
      <x:c r="FM258" s="343"/>
      <x:c r="FN258" s="343"/>
      <x:c r="FO258" s="343"/>
      <x:c r="FP258" s="343"/>
      <x:c r="FQ258" s="343"/>
      <x:c r="FR258" s="343"/>
      <x:c r="FS258" s="343"/>
      <x:c r="FT258" s="343"/>
      <x:c r="FU258" s="343"/>
      <x:c r="FV258" s="343"/>
      <x:c r="FW258" s="343"/>
      <x:c r="FX258" s="343"/>
      <x:c r="FY258" s="343"/>
      <x:c r="FZ258" s="343"/>
      <x:c r="GA258" s="343"/>
      <x:c r="GB258" s="343"/>
      <x:c r="GC258" s="343"/>
      <x:c r="GD258" s="343"/>
      <x:c r="GE258" s="343"/>
      <x:c r="GF258" s="343"/>
      <x:c r="GG258" s="343"/>
    </x:row>
    <x:row r="259" spans="1:189" s="377" customFormat="1" hidden="1" customHeight="1">
      <x:c r="A259" s="267" t="s">
        <x:v>2439</x:v>
      </x:c>
      <x:c r="B259" s="312" t="s">
        <x:v>2834</x:v>
      </x:c>
      <x:c r="C259" s="296" t="s">
        <x:v>4537</x:v>
      </x:c>
      <x:c r="D259" s="443">
        <x:f t="shared" si="24"/>
        <x:v>181</x:v>
      </x:c>
      <x:c r="E259" s="507" t="s">
        <x:v>5568</x:v>
      </x:c>
      <x:c r="F259" s="507" t="s">
        <x:v>5568</x:v>
      </x:c>
      <x:c r="G259" s="507" t="s">
        <x:v>5568</x:v>
      </x:c>
      <x:c r="H259" s="701"/>
      <x:c r="I259" s="701"/>
      <x:c r="J259" s="322"/>
      <x:c r="K259" s="322">
        <x:v>181</x:v>
      </x:c>
      <x:c r="L259" s="322"/>
      <x:c r="M259" s="322">
        <x:v>181</x:v>
      </x:c>
      <x:c r="N259" s="272"/>
      <x:c r="O259" s="322"/>
      <x:c r="P259" s="322">
        <x:v>181</x:v>
      </x:c>
      <x:c r="Q259" s="322"/>
      <x:c r="R259" s="217" t="s">
        <x:v>6513</x:v>
      </x:c>
      <x:c r="S259" s="447"/>
      <x:c r="T259" s="343"/>
      <x:c r="U259" s="343"/>
      <x:c r="V259" s="343"/>
      <x:c r="W259" s="343"/>
      <x:c r="X259" s="343"/>
      <x:c r="Y259" s="343"/>
      <x:c r="Z259" s="343"/>
      <x:c r="AA259" s="343"/>
      <x:c r="AB259" s="343"/>
      <x:c r="AC259" s="343"/>
      <x:c r="AD259" s="343"/>
      <x:c r="AE259" s="343"/>
      <x:c r="AF259" s="343"/>
      <x:c r="AG259" s="343"/>
      <x:c r="AH259" s="343"/>
      <x:c r="AI259" s="343"/>
      <x:c r="AJ259" s="343"/>
      <x:c r="AK259" s="343"/>
      <x:c r="AL259" s="343"/>
      <x:c r="AM259" s="343"/>
      <x:c r="AN259" s="343"/>
      <x:c r="AO259" s="343"/>
      <x:c r="AP259" s="343"/>
      <x:c r="AQ259" s="343"/>
      <x:c r="AR259" s="343"/>
      <x:c r="AS259" s="343"/>
      <x:c r="AT259" s="343"/>
      <x:c r="AU259" s="343"/>
      <x:c r="AV259" s="343"/>
      <x:c r="AW259" s="343"/>
      <x:c r="AX259" s="343"/>
      <x:c r="AY259" s="343"/>
      <x:c r="AZ259" s="343"/>
      <x:c r="BA259" s="343"/>
      <x:c r="BB259" s="343"/>
      <x:c r="BC259" s="343"/>
      <x:c r="BD259" s="343"/>
      <x:c r="BE259" s="343"/>
      <x:c r="BF259" s="343"/>
      <x:c r="BG259" s="343"/>
      <x:c r="BH259" s="343"/>
      <x:c r="BI259" s="343"/>
      <x:c r="BJ259" s="343"/>
      <x:c r="BK259" s="343"/>
      <x:c r="BL259" s="343"/>
      <x:c r="BM259" s="343"/>
      <x:c r="BN259" s="343"/>
      <x:c r="BO259" s="343"/>
      <x:c r="BP259" s="343"/>
      <x:c r="BQ259" s="343"/>
      <x:c r="BR259" s="343"/>
      <x:c r="BS259" s="343"/>
      <x:c r="BT259" s="343"/>
      <x:c r="BU259" s="343"/>
      <x:c r="BV259" s="343"/>
      <x:c r="BW259" s="343"/>
      <x:c r="BX259" s="343"/>
      <x:c r="BY259" s="343"/>
      <x:c r="BZ259" s="343"/>
      <x:c r="CA259" s="343"/>
      <x:c r="CB259" s="343"/>
      <x:c r="CC259" s="343"/>
      <x:c r="CD259" s="343"/>
      <x:c r="CE259" s="343"/>
      <x:c r="CF259" s="343"/>
      <x:c r="CG259" s="343"/>
      <x:c r="CH259" s="343"/>
      <x:c r="CI259" s="343"/>
      <x:c r="CJ259" s="343"/>
      <x:c r="CK259" s="343"/>
      <x:c r="CL259" s="343"/>
      <x:c r="CM259" s="343"/>
      <x:c r="CN259" s="343"/>
      <x:c r="CO259" s="343"/>
      <x:c r="CP259" s="343"/>
      <x:c r="CQ259" s="343"/>
      <x:c r="CR259" s="343"/>
      <x:c r="CS259" s="343"/>
      <x:c r="CT259" s="343"/>
      <x:c r="CU259" s="343"/>
      <x:c r="CV259" s="343"/>
      <x:c r="CW259" s="343"/>
      <x:c r="CX259" s="343"/>
      <x:c r="CY259" s="343"/>
      <x:c r="CZ259" s="343"/>
      <x:c r="DA259" s="343"/>
      <x:c r="DB259" s="343"/>
      <x:c r="DC259" s="343"/>
      <x:c r="DD259" s="343"/>
      <x:c r="DE259" s="343"/>
      <x:c r="DF259" s="343"/>
      <x:c r="DG259" s="343"/>
      <x:c r="DH259" s="343"/>
      <x:c r="DI259" s="343"/>
      <x:c r="DJ259" s="343"/>
      <x:c r="DK259" s="343"/>
      <x:c r="DL259" s="343"/>
      <x:c r="DM259" s="343"/>
      <x:c r="DN259" s="343"/>
      <x:c r="DO259" s="343"/>
      <x:c r="DP259" s="343"/>
      <x:c r="DQ259" s="343"/>
      <x:c r="DR259" s="343"/>
      <x:c r="DS259" s="343"/>
      <x:c r="DT259" s="343"/>
      <x:c r="DU259" s="343"/>
      <x:c r="DV259" s="343"/>
      <x:c r="DW259" s="343"/>
      <x:c r="DX259" s="343"/>
      <x:c r="DY259" s="343"/>
      <x:c r="DZ259" s="343"/>
      <x:c r="EA259" s="343"/>
      <x:c r="EB259" s="343"/>
      <x:c r="EC259" s="343"/>
      <x:c r="ED259" s="343"/>
      <x:c r="EE259" s="343"/>
      <x:c r="EF259" s="343"/>
      <x:c r="EG259" s="343"/>
      <x:c r="EH259" s="343"/>
      <x:c r="EI259" s="343"/>
      <x:c r="EJ259" s="343"/>
      <x:c r="EK259" s="343"/>
      <x:c r="EL259" s="343"/>
      <x:c r="EM259" s="343"/>
      <x:c r="EN259" s="343"/>
      <x:c r="EO259" s="343"/>
      <x:c r="EP259" s="343"/>
      <x:c r="EQ259" s="343"/>
      <x:c r="ER259" s="343"/>
      <x:c r="ES259" s="343"/>
      <x:c r="ET259" s="343"/>
      <x:c r="EU259" s="343"/>
      <x:c r="EV259" s="343"/>
      <x:c r="EW259" s="343"/>
      <x:c r="EX259" s="343"/>
      <x:c r="EY259" s="343"/>
      <x:c r="EZ259" s="343"/>
      <x:c r="FA259" s="343"/>
      <x:c r="FB259" s="343"/>
      <x:c r="FC259" s="343"/>
      <x:c r="FD259" s="343"/>
      <x:c r="FE259" s="343"/>
      <x:c r="FF259" s="343"/>
      <x:c r="FG259" s="343"/>
      <x:c r="FH259" s="343"/>
      <x:c r="FI259" s="343"/>
      <x:c r="FJ259" s="343"/>
      <x:c r="FK259" s="343"/>
      <x:c r="FL259" s="343"/>
      <x:c r="FM259" s="343"/>
      <x:c r="FN259" s="343"/>
      <x:c r="FO259" s="343"/>
      <x:c r="FP259" s="343"/>
      <x:c r="FQ259" s="343"/>
      <x:c r="FR259" s="343"/>
      <x:c r="FS259" s="343"/>
      <x:c r="FT259" s="343"/>
      <x:c r="FU259" s="343"/>
      <x:c r="FV259" s="343"/>
      <x:c r="FW259" s="343"/>
      <x:c r="FX259" s="343"/>
      <x:c r="FY259" s="343"/>
      <x:c r="FZ259" s="343"/>
      <x:c r="GA259" s="343"/>
      <x:c r="GB259" s="343"/>
      <x:c r="GC259" s="343"/>
      <x:c r="GD259" s="343"/>
      <x:c r="GE259" s="343"/>
      <x:c r="GF259" s="343"/>
      <x:c r="GG259" s="343"/>
    </x:row>
    <x:row r="260" spans="1:189" s="377" customFormat="1" hidden="1" customHeight="1">
      <x:c r="A260" s="736" t="s">
        <x:v>2439</x:v>
      </x:c>
      <x:c r="B260" s="750" t="s">
        <x:v>2821</x:v>
      </x:c>
      <x:c r="C260" s="722" t="s">
        <x:v>3649</x:v>
      </x:c>
      <x:c r="D260" s="915">
        <x:f t="shared" si="24"/>
        <x:v>2753</x:v>
      </x:c>
      <x:c r="E260" s="858" t="s">
        <x:v>5284</x:v>
      </x:c>
      <x:c r="F260" s="858" t="s">
        <x:v>4453</x:v>
      </x:c>
      <x:c r="G260" s="769" t="s">
        <x:v>5421</x:v>
      </x:c>
      <x:c r="H260" s="769"/>
      <x:c r="I260" s="769"/>
      <x:c r="J260" s="848">
        <x:v>1130</x:v>
      </x:c>
      <x:c r="K260" s="848">
        <x:v>1623</x:v>
      </x:c>
      <x:c r="L260" s="848"/>
      <x:c r="M260" s="848">
        <x:v>2753</x:v>
      </x:c>
      <x:c r="N260" s="732"/>
      <x:c r="O260" s="848">
        <x:v>2753</x:v>
      </x:c>
      <x:c r="P260" s="848">
        <x:v>2753</x:v>
      </x:c>
      <x:c r="Q260" s="848"/>
      <x:c r="R260" s="919" t="s">
        <x:v>6487</x:v>
      </x:c>
      <x:c r="S260" s="447"/>
      <x:c r="T260" s="343"/>
      <x:c r="U260" s="343"/>
      <x:c r="V260" s="343"/>
      <x:c r="W260" s="343"/>
      <x:c r="X260" s="343"/>
      <x:c r="Y260" s="343"/>
      <x:c r="Z260" s="343"/>
      <x:c r="AA260" s="343"/>
      <x:c r="AB260" s="343"/>
      <x:c r="AC260" s="343"/>
      <x:c r="AD260" s="343"/>
      <x:c r="AE260" s="343"/>
      <x:c r="AF260" s="343"/>
      <x:c r="AG260" s="343"/>
      <x:c r="AH260" s="343"/>
      <x:c r="AI260" s="343"/>
      <x:c r="AJ260" s="343"/>
      <x:c r="AK260" s="343"/>
      <x:c r="AL260" s="343"/>
      <x:c r="AM260" s="343"/>
      <x:c r="AN260" s="343"/>
      <x:c r="AO260" s="343"/>
      <x:c r="AP260" s="343"/>
      <x:c r="AQ260" s="343"/>
      <x:c r="AR260" s="343"/>
      <x:c r="AS260" s="343"/>
      <x:c r="AT260" s="343"/>
      <x:c r="AU260" s="343"/>
      <x:c r="AV260" s="343"/>
      <x:c r="AW260" s="343"/>
      <x:c r="AX260" s="343"/>
      <x:c r="AY260" s="343"/>
      <x:c r="AZ260" s="343"/>
      <x:c r="BA260" s="343"/>
      <x:c r="BB260" s="343"/>
      <x:c r="BC260" s="343"/>
      <x:c r="BD260" s="343"/>
      <x:c r="BE260" s="343"/>
      <x:c r="BF260" s="343"/>
      <x:c r="BG260" s="343"/>
      <x:c r="BH260" s="343"/>
      <x:c r="BI260" s="343"/>
      <x:c r="BJ260" s="343"/>
      <x:c r="BK260" s="343"/>
      <x:c r="BL260" s="343"/>
      <x:c r="BM260" s="343"/>
      <x:c r="BN260" s="343"/>
      <x:c r="BO260" s="343"/>
      <x:c r="BP260" s="343"/>
      <x:c r="BQ260" s="343"/>
      <x:c r="BR260" s="343"/>
      <x:c r="BS260" s="343"/>
      <x:c r="BT260" s="343"/>
      <x:c r="BU260" s="343"/>
      <x:c r="BV260" s="343"/>
      <x:c r="BW260" s="343"/>
      <x:c r="BX260" s="343"/>
      <x:c r="BY260" s="343"/>
      <x:c r="BZ260" s="343"/>
      <x:c r="CA260" s="343"/>
      <x:c r="CB260" s="343"/>
      <x:c r="CC260" s="343"/>
      <x:c r="CD260" s="343"/>
      <x:c r="CE260" s="343"/>
      <x:c r="CF260" s="343"/>
      <x:c r="CG260" s="343"/>
      <x:c r="CH260" s="343"/>
      <x:c r="CI260" s="343"/>
      <x:c r="CJ260" s="343"/>
      <x:c r="CK260" s="343"/>
      <x:c r="CL260" s="343"/>
      <x:c r="CM260" s="343"/>
      <x:c r="CN260" s="343"/>
      <x:c r="CO260" s="343"/>
      <x:c r="CP260" s="343"/>
      <x:c r="CQ260" s="343"/>
      <x:c r="CR260" s="343"/>
      <x:c r="CS260" s="343"/>
      <x:c r="CT260" s="343"/>
      <x:c r="CU260" s="343"/>
      <x:c r="CV260" s="343"/>
      <x:c r="CW260" s="343"/>
      <x:c r="CX260" s="343"/>
      <x:c r="CY260" s="343"/>
      <x:c r="CZ260" s="343"/>
      <x:c r="DA260" s="343"/>
      <x:c r="DB260" s="343"/>
      <x:c r="DC260" s="343"/>
      <x:c r="DD260" s="343"/>
      <x:c r="DE260" s="343"/>
      <x:c r="DF260" s="343"/>
      <x:c r="DG260" s="343"/>
      <x:c r="DH260" s="343"/>
      <x:c r="DI260" s="343"/>
      <x:c r="DJ260" s="343"/>
      <x:c r="DK260" s="343"/>
      <x:c r="DL260" s="343"/>
      <x:c r="DM260" s="343"/>
      <x:c r="DN260" s="343"/>
      <x:c r="DO260" s="343"/>
      <x:c r="DP260" s="343"/>
      <x:c r="DQ260" s="343"/>
      <x:c r="DR260" s="343"/>
      <x:c r="DS260" s="343"/>
      <x:c r="DT260" s="343"/>
      <x:c r="DU260" s="343"/>
      <x:c r="DV260" s="343"/>
      <x:c r="DW260" s="343"/>
      <x:c r="DX260" s="343"/>
      <x:c r="DY260" s="343"/>
      <x:c r="DZ260" s="343"/>
      <x:c r="EA260" s="343"/>
      <x:c r="EB260" s="343"/>
      <x:c r="EC260" s="343"/>
      <x:c r="ED260" s="343"/>
      <x:c r="EE260" s="343"/>
      <x:c r="EF260" s="343"/>
      <x:c r="EG260" s="343"/>
      <x:c r="EH260" s="343"/>
      <x:c r="EI260" s="343"/>
      <x:c r="EJ260" s="343"/>
      <x:c r="EK260" s="343"/>
      <x:c r="EL260" s="343"/>
      <x:c r="EM260" s="343"/>
      <x:c r="EN260" s="343"/>
      <x:c r="EO260" s="343"/>
      <x:c r="EP260" s="343"/>
      <x:c r="EQ260" s="343"/>
      <x:c r="ER260" s="343"/>
      <x:c r="ES260" s="343"/>
      <x:c r="ET260" s="343"/>
      <x:c r="EU260" s="343"/>
      <x:c r="EV260" s="343"/>
      <x:c r="EW260" s="343"/>
      <x:c r="EX260" s="343"/>
      <x:c r="EY260" s="343"/>
      <x:c r="EZ260" s="343"/>
      <x:c r="FA260" s="343"/>
      <x:c r="FB260" s="343"/>
      <x:c r="FC260" s="343"/>
      <x:c r="FD260" s="343"/>
      <x:c r="FE260" s="343"/>
      <x:c r="FF260" s="343"/>
      <x:c r="FG260" s="343"/>
      <x:c r="FH260" s="343"/>
      <x:c r="FI260" s="343"/>
      <x:c r="FJ260" s="343"/>
      <x:c r="FK260" s="343"/>
      <x:c r="FL260" s="343"/>
      <x:c r="FM260" s="343"/>
      <x:c r="FN260" s="343"/>
      <x:c r="FO260" s="343"/>
      <x:c r="FP260" s="343"/>
      <x:c r="FQ260" s="343"/>
      <x:c r="FR260" s="343"/>
      <x:c r="FS260" s="343"/>
      <x:c r="FT260" s="343"/>
      <x:c r="FU260" s="343"/>
      <x:c r="FV260" s="343"/>
      <x:c r="FW260" s="343"/>
      <x:c r="FX260" s="343"/>
      <x:c r="FY260" s="343"/>
      <x:c r="FZ260" s="343"/>
      <x:c r="GA260" s="343"/>
      <x:c r="GB260" s="343"/>
      <x:c r="GC260" s="343"/>
      <x:c r="GD260" s="343"/>
      <x:c r="GE260" s="343"/>
      <x:c r="GF260" s="343"/>
      <x:c r="GG260" s="343"/>
    </x:row>
    <x:row r="261" spans="1:189" s="377" customFormat="1" hidden="1" customHeight="1">
      <x:c r="A261" s="267" t="s">
        <x:v>2439</x:v>
      </x:c>
      <x:c r="B261" s="312" t="s">
        <x:v>2788</x:v>
      </x:c>
      <x:c r="C261" s="296" t="s">
        <x:v>5793</x:v>
      </x:c>
      <x:c r="D261" s="443">
        <x:f>IF(SUM(I261:K261)=SUM(L261:M261),SUM(I261:K261),"오답")</x:f>
        <x:v>4132</x:v>
      </x:c>
      <x:c r="E261" s="299" t="s">
        <x:v>5284</x:v>
      </x:c>
      <x:c r="F261" s="299" t="s">
        <x:v>5331</x:v>
      </x:c>
      <x:c r="G261" s="701"/>
      <x:c r="H261" s="701"/>
      <x:c r="I261" s="701"/>
      <x:c r="J261" s="322">
        <x:v>193</x:v>
      </x:c>
      <x:c r="K261" s="322">
        <x:v>3939</x:v>
      </x:c>
      <x:c r="L261" s="322"/>
      <x:c r="M261" s="322">
        <x:v>4132</x:v>
      </x:c>
      <x:c r="N261" s="272"/>
      <x:c r="O261" s="322">
        <x:v>4132</x:v>
      </x:c>
      <x:c r="P261" s="272"/>
      <x:c r="Q261" s="322">
        <x:v>4132</x:v>
      </x:c>
      <x:c r="R261" s="246" t="s">
        <x:v>6480</x:v>
      </x:c>
      <x:c r="S261" s="447"/>
      <x:c r="T261" s="343"/>
      <x:c r="U261" s="343"/>
      <x:c r="V261" s="343"/>
      <x:c r="W261" s="343"/>
      <x:c r="X261" s="343"/>
      <x:c r="Y261" s="343"/>
      <x:c r="Z261" s="343"/>
      <x:c r="AA261" s="343"/>
      <x:c r="AB261" s="343"/>
      <x:c r="AC261" s="343"/>
      <x:c r="AD261" s="343"/>
      <x:c r="AE261" s="343"/>
      <x:c r="AF261" s="343"/>
      <x:c r="AG261" s="343"/>
      <x:c r="AH261" s="343"/>
      <x:c r="AI261" s="343"/>
      <x:c r="AJ261" s="343"/>
      <x:c r="AK261" s="343"/>
      <x:c r="AL261" s="343"/>
      <x:c r="AM261" s="343"/>
      <x:c r="AN261" s="343"/>
      <x:c r="AO261" s="343"/>
      <x:c r="AP261" s="343"/>
      <x:c r="AQ261" s="343"/>
      <x:c r="AR261" s="343"/>
      <x:c r="AS261" s="343"/>
      <x:c r="AT261" s="343"/>
      <x:c r="AU261" s="343"/>
      <x:c r="AV261" s="343"/>
      <x:c r="AW261" s="343"/>
      <x:c r="AX261" s="343"/>
      <x:c r="AY261" s="343"/>
      <x:c r="AZ261" s="343"/>
      <x:c r="BA261" s="343"/>
      <x:c r="BB261" s="343"/>
      <x:c r="BC261" s="343"/>
      <x:c r="BD261" s="343"/>
      <x:c r="BE261" s="343"/>
      <x:c r="BF261" s="343"/>
      <x:c r="BG261" s="343"/>
      <x:c r="BH261" s="343"/>
      <x:c r="BI261" s="343"/>
      <x:c r="BJ261" s="343"/>
      <x:c r="BK261" s="343"/>
      <x:c r="BL261" s="343"/>
      <x:c r="BM261" s="343"/>
      <x:c r="BN261" s="343"/>
      <x:c r="BO261" s="343"/>
      <x:c r="BP261" s="343"/>
      <x:c r="BQ261" s="343"/>
      <x:c r="BR261" s="343"/>
      <x:c r="BS261" s="343"/>
      <x:c r="BT261" s="343"/>
      <x:c r="BU261" s="343"/>
      <x:c r="BV261" s="343"/>
      <x:c r="BW261" s="343"/>
      <x:c r="BX261" s="343"/>
      <x:c r="BY261" s="343"/>
      <x:c r="BZ261" s="343"/>
      <x:c r="CA261" s="343"/>
      <x:c r="CB261" s="343"/>
      <x:c r="CC261" s="343"/>
      <x:c r="CD261" s="343"/>
      <x:c r="CE261" s="343"/>
      <x:c r="CF261" s="343"/>
      <x:c r="CG261" s="343"/>
      <x:c r="CH261" s="343"/>
      <x:c r="CI261" s="343"/>
      <x:c r="CJ261" s="343"/>
      <x:c r="CK261" s="343"/>
      <x:c r="CL261" s="343"/>
      <x:c r="CM261" s="343"/>
      <x:c r="CN261" s="343"/>
      <x:c r="CO261" s="343"/>
      <x:c r="CP261" s="343"/>
      <x:c r="CQ261" s="343"/>
      <x:c r="CR261" s="343"/>
      <x:c r="CS261" s="343"/>
      <x:c r="CT261" s="343"/>
      <x:c r="CU261" s="343"/>
      <x:c r="CV261" s="343"/>
      <x:c r="CW261" s="343"/>
      <x:c r="CX261" s="343"/>
      <x:c r="CY261" s="343"/>
      <x:c r="CZ261" s="343"/>
      <x:c r="DA261" s="343"/>
      <x:c r="DB261" s="343"/>
      <x:c r="DC261" s="343"/>
      <x:c r="DD261" s="343"/>
      <x:c r="DE261" s="343"/>
      <x:c r="DF261" s="343"/>
      <x:c r="DG261" s="343"/>
      <x:c r="DH261" s="343"/>
      <x:c r="DI261" s="343"/>
      <x:c r="DJ261" s="343"/>
      <x:c r="DK261" s="343"/>
      <x:c r="DL261" s="343"/>
      <x:c r="DM261" s="343"/>
      <x:c r="DN261" s="343"/>
      <x:c r="DO261" s="343"/>
      <x:c r="DP261" s="343"/>
      <x:c r="DQ261" s="343"/>
      <x:c r="DR261" s="343"/>
      <x:c r="DS261" s="343"/>
      <x:c r="DT261" s="343"/>
      <x:c r="DU261" s="343"/>
      <x:c r="DV261" s="343"/>
      <x:c r="DW261" s="343"/>
      <x:c r="DX261" s="343"/>
      <x:c r="DY261" s="343"/>
      <x:c r="DZ261" s="343"/>
      <x:c r="EA261" s="343"/>
      <x:c r="EB261" s="343"/>
      <x:c r="EC261" s="343"/>
      <x:c r="ED261" s="343"/>
      <x:c r="EE261" s="343"/>
      <x:c r="EF261" s="343"/>
      <x:c r="EG261" s="343"/>
      <x:c r="EH261" s="343"/>
      <x:c r="EI261" s="343"/>
      <x:c r="EJ261" s="343"/>
      <x:c r="EK261" s="343"/>
      <x:c r="EL261" s="343"/>
      <x:c r="EM261" s="343"/>
      <x:c r="EN261" s="343"/>
      <x:c r="EO261" s="343"/>
      <x:c r="EP261" s="343"/>
      <x:c r="EQ261" s="343"/>
      <x:c r="ER261" s="343"/>
      <x:c r="ES261" s="343"/>
      <x:c r="ET261" s="343"/>
      <x:c r="EU261" s="343"/>
      <x:c r="EV261" s="343"/>
      <x:c r="EW261" s="343"/>
      <x:c r="EX261" s="343"/>
      <x:c r="EY261" s="343"/>
      <x:c r="EZ261" s="343"/>
      <x:c r="FA261" s="343"/>
      <x:c r="FB261" s="343"/>
      <x:c r="FC261" s="343"/>
      <x:c r="FD261" s="343"/>
      <x:c r="FE261" s="343"/>
      <x:c r="FF261" s="343"/>
      <x:c r="FG261" s="343"/>
      <x:c r="FH261" s="343"/>
      <x:c r="FI261" s="343"/>
      <x:c r="FJ261" s="343"/>
      <x:c r="FK261" s="343"/>
      <x:c r="FL261" s="343"/>
      <x:c r="FM261" s="343"/>
      <x:c r="FN261" s="343"/>
      <x:c r="FO261" s="343"/>
      <x:c r="FP261" s="343"/>
      <x:c r="FQ261" s="343"/>
      <x:c r="FR261" s="343"/>
      <x:c r="FS261" s="343"/>
      <x:c r="FT261" s="343"/>
      <x:c r="FU261" s="343"/>
      <x:c r="FV261" s="343"/>
      <x:c r="FW261" s="343"/>
      <x:c r="FX261" s="343"/>
      <x:c r="FY261" s="343"/>
      <x:c r="FZ261" s="343"/>
      <x:c r="GA261" s="343"/>
      <x:c r="GB261" s="343"/>
      <x:c r="GC261" s="343"/>
      <x:c r="GD261" s="343"/>
      <x:c r="GE261" s="343"/>
      <x:c r="GF261" s="343"/>
      <x:c r="GG261" s="343"/>
    </x:row>
    <x:row r="262" spans="1:189" s="377" customFormat="1" hidden="1" customHeight="1">
      <x:c r="A262" s="267" t="s">
        <x:v>2439</x:v>
      </x:c>
      <x:c r="B262" s="312" t="s">
        <x:v>2584</x:v>
      </x:c>
      <x:c r="C262" s="296" t="s">
        <x:v>1229</x:v>
      </x:c>
      <x:c r="D262" s="443">
        <x:f>IF(SUM(I262:K262)=SUM(L262:M262),SUM(I262:K262),"오답")</x:f>
        <x:v>2854</x:v>
      </x:c>
      <x:c r="E262" s="299" t="s">
        <x:v>5284</x:v>
      </x:c>
      <x:c r="F262" s="299" t="s">
        <x:v>5331</x:v>
      </x:c>
      <x:c r="G262" s="701"/>
      <x:c r="H262" s="701"/>
      <x:c r="I262" s="701"/>
      <x:c r="J262" s="322">
        <x:v>276</x:v>
      </x:c>
      <x:c r="K262" s="322">
        <x:v>2578</x:v>
      </x:c>
      <x:c r="L262" s="322"/>
      <x:c r="M262" s="322">
        <x:v>2854</x:v>
      </x:c>
      <x:c r="N262" s="272"/>
      <x:c r="O262" s="322">
        <x:v>2854</x:v>
      </x:c>
      <x:c r="P262" s="272"/>
      <x:c r="Q262" s="322">
        <x:v>2854</x:v>
      </x:c>
      <x:c r="R262" s="246" t="s">
        <x:v>6484</x:v>
      </x:c>
      <x:c r="S262" s="447"/>
      <x:c r="T262" s="343"/>
      <x:c r="U262" s="343"/>
      <x:c r="V262" s="343"/>
      <x:c r="W262" s="343"/>
      <x:c r="X262" s="343"/>
      <x:c r="Y262" s="343"/>
      <x:c r="Z262" s="343"/>
      <x:c r="AA262" s="343"/>
      <x:c r="AB262" s="343"/>
      <x:c r="AC262" s="343"/>
      <x:c r="AD262" s="343"/>
      <x:c r="AE262" s="343"/>
      <x:c r="AF262" s="343"/>
      <x:c r="AG262" s="343"/>
      <x:c r="AH262" s="343"/>
      <x:c r="AI262" s="343"/>
      <x:c r="AJ262" s="343"/>
      <x:c r="AK262" s="343"/>
      <x:c r="AL262" s="343"/>
      <x:c r="AM262" s="343"/>
      <x:c r="AN262" s="343"/>
      <x:c r="AO262" s="343"/>
      <x:c r="AP262" s="343"/>
      <x:c r="AQ262" s="343"/>
      <x:c r="AR262" s="343"/>
      <x:c r="AS262" s="343"/>
      <x:c r="AT262" s="343"/>
      <x:c r="AU262" s="343"/>
      <x:c r="AV262" s="343"/>
      <x:c r="AW262" s="343"/>
      <x:c r="AX262" s="343"/>
      <x:c r="AY262" s="343"/>
      <x:c r="AZ262" s="343"/>
      <x:c r="BA262" s="343"/>
      <x:c r="BB262" s="343"/>
      <x:c r="BC262" s="343"/>
      <x:c r="BD262" s="343"/>
      <x:c r="BE262" s="343"/>
      <x:c r="BF262" s="343"/>
      <x:c r="BG262" s="343"/>
      <x:c r="BH262" s="343"/>
      <x:c r="BI262" s="343"/>
      <x:c r="BJ262" s="343"/>
      <x:c r="BK262" s="343"/>
      <x:c r="BL262" s="343"/>
      <x:c r="BM262" s="343"/>
      <x:c r="BN262" s="343"/>
      <x:c r="BO262" s="343"/>
      <x:c r="BP262" s="343"/>
      <x:c r="BQ262" s="343"/>
      <x:c r="BR262" s="343"/>
      <x:c r="BS262" s="343"/>
      <x:c r="BT262" s="343"/>
      <x:c r="BU262" s="343"/>
      <x:c r="BV262" s="343"/>
      <x:c r="BW262" s="343"/>
      <x:c r="BX262" s="343"/>
      <x:c r="BY262" s="343"/>
      <x:c r="BZ262" s="343"/>
      <x:c r="CA262" s="343"/>
      <x:c r="CB262" s="343"/>
      <x:c r="CC262" s="343"/>
      <x:c r="CD262" s="343"/>
      <x:c r="CE262" s="343"/>
      <x:c r="CF262" s="343"/>
      <x:c r="CG262" s="343"/>
      <x:c r="CH262" s="343"/>
      <x:c r="CI262" s="343"/>
      <x:c r="CJ262" s="343"/>
      <x:c r="CK262" s="343"/>
      <x:c r="CL262" s="343"/>
      <x:c r="CM262" s="343"/>
      <x:c r="CN262" s="343"/>
      <x:c r="CO262" s="343"/>
      <x:c r="CP262" s="343"/>
      <x:c r="CQ262" s="343"/>
      <x:c r="CR262" s="343"/>
      <x:c r="CS262" s="343"/>
      <x:c r="CT262" s="343"/>
      <x:c r="CU262" s="343"/>
      <x:c r="CV262" s="343"/>
      <x:c r="CW262" s="343"/>
      <x:c r="CX262" s="343"/>
      <x:c r="CY262" s="343"/>
      <x:c r="CZ262" s="343"/>
      <x:c r="DA262" s="343"/>
      <x:c r="DB262" s="343"/>
      <x:c r="DC262" s="343"/>
      <x:c r="DD262" s="343"/>
      <x:c r="DE262" s="343"/>
      <x:c r="DF262" s="343"/>
      <x:c r="DG262" s="343"/>
      <x:c r="DH262" s="343"/>
      <x:c r="DI262" s="343"/>
      <x:c r="DJ262" s="343"/>
      <x:c r="DK262" s="343"/>
      <x:c r="DL262" s="343"/>
      <x:c r="DM262" s="343"/>
      <x:c r="DN262" s="343"/>
      <x:c r="DO262" s="343"/>
      <x:c r="DP262" s="343"/>
      <x:c r="DQ262" s="343"/>
      <x:c r="DR262" s="343"/>
      <x:c r="DS262" s="343"/>
      <x:c r="DT262" s="343"/>
      <x:c r="DU262" s="343"/>
      <x:c r="DV262" s="343"/>
      <x:c r="DW262" s="343"/>
      <x:c r="DX262" s="343"/>
      <x:c r="DY262" s="343"/>
      <x:c r="DZ262" s="343"/>
      <x:c r="EA262" s="343"/>
      <x:c r="EB262" s="343"/>
      <x:c r="EC262" s="343"/>
      <x:c r="ED262" s="343"/>
      <x:c r="EE262" s="343"/>
      <x:c r="EF262" s="343"/>
      <x:c r="EG262" s="343"/>
      <x:c r="EH262" s="343"/>
      <x:c r="EI262" s="343"/>
      <x:c r="EJ262" s="343"/>
      <x:c r="EK262" s="343"/>
      <x:c r="EL262" s="343"/>
      <x:c r="EM262" s="343"/>
      <x:c r="EN262" s="343"/>
      <x:c r="EO262" s="343"/>
      <x:c r="EP262" s="343"/>
      <x:c r="EQ262" s="343"/>
      <x:c r="ER262" s="343"/>
      <x:c r="ES262" s="343"/>
      <x:c r="ET262" s="343"/>
      <x:c r="EU262" s="343"/>
      <x:c r="EV262" s="343"/>
      <x:c r="EW262" s="343"/>
      <x:c r="EX262" s="343"/>
      <x:c r="EY262" s="343"/>
      <x:c r="EZ262" s="343"/>
      <x:c r="FA262" s="343"/>
      <x:c r="FB262" s="343"/>
      <x:c r="FC262" s="343"/>
      <x:c r="FD262" s="343"/>
      <x:c r="FE262" s="343"/>
      <x:c r="FF262" s="343"/>
      <x:c r="FG262" s="343"/>
      <x:c r="FH262" s="343"/>
      <x:c r="FI262" s="343"/>
      <x:c r="FJ262" s="343"/>
      <x:c r="FK262" s="343"/>
      <x:c r="FL262" s="343"/>
      <x:c r="FM262" s="343"/>
      <x:c r="FN262" s="343"/>
      <x:c r="FO262" s="343"/>
      <x:c r="FP262" s="343"/>
      <x:c r="FQ262" s="343"/>
      <x:c r="FR262" s="343"/>
      <x:c r="FS262" s="343"/>
      <x:c r="FT262" s="343"/>
      <x:c r="FU262" s="343"/>
      <x:c r="FV262" s="343"/>
      <x:c r="FW262" s="343"/>
      <x:c r="FX262" s="343"/>
      <x:c r="FY262" s="343"/>
      <x:c r="FZ262" s="343"/>
      <x:c r="GA262" s="343"/>
      <x:c r="GB262" s="343"/>
      <x:c r="GC262" s="343"/>
      <x:c r="GD262" s="343"/>
      <x:c r="GE262" s="343"/>
      <x:c r="GF262" s="343"/>
      <x:c r="GG262" s="343"/>
    </x:row>
    <x:row r="263" spans="1:189" s="377" customFormat="1" hidden="1" customHeight="1">
      <x:c r="A263" s="267" t="s">
        <x:v>2439</x:v>
      </x:c>
      <x:c r="B263" s="312" t="s">
        <x:v>2783</x:v>
      </x:c>
      <x:c r="C263" s="296" t="s">
        <x:v>3370</x:v>
      </x:c>
      <x:c r="D263" s="443">
        <x:f>IF(SUM(I263:K263)=SUM(L263:M263),SUM(I263:K263),"오답")</x:f>
        <x:v>1197</x:v>
      </x:c>
      <x:c r="E263" s="299" t="s">
        <x:v>5284</x:v>
      </x:c>
      <x:c r="F263" s="299" t="s">
        <x:v>4519</x:v>
      </x:c>
      <x:c r="G263" s="701"/>
      <x:c r="H263" s="701"/>
      <x:c r="I263" s="701"/>
      <x:c r="J263" s="322">
        <x:v>256</x:v>
      </x:c>
      <x:c r="K263" s="322">
        <x:v>941</x:v>
      </x:c>
      <x:c r="L263" s="322"/>
      <x:c r="M263" s="322">
        <x:v>1197</x:v>
      </x:c>
      <x:c r="N263" s="272"/>
      <x:c r="O263" s="322">
        <x:v>1197</x:v>
      </x:c>
      <x:c r="P263" s="272"/>
      <x:c r="Q263" s="322">
        <x:v>1197</x:v>
      </x:c>
      <x:c r="R263" s="246" t="s">
        <x:v>6484</x:v>
      </x:c>
      <x:c r="S263" s="447"/>
      <x:c r="T263" s="343"/>
      <x:c r="U263" s="343"/>
      <x:c r="V263" s="343"/>
      <x:c r="W263" s="343"/>
      <x:c r="X263" s="343"/>
      <x:c r="Y263" s="343"/>
      <x:c r="Z263" s="343"/>
      <x:c r="AA263" s="343"/>
      <x:c r="AB263" s="343"/>
      <x:c r="AC263" s="343"/>
      <x:c r="AD263" s="343"/>
      <x:c r="AE263" s="343"/>
      <x:c r="AF263" s="343"/>
      <x:c r="AG263" s="343"/>
      <x:c r="AH263" s="343"/>
      <x:c r="AI263" s="343"/>
      <x:c r="AJ263" s="343"/>
      <x:c r="AK263" s="343"/>
      <x:c r="AL263" s="343"/>
      <x:c r="AM263" s="343"/>
      <x:c r="AN263" s="343"/>
      <x:c r="AO263" s="343"/>
      <x:c r="AP263" s="343"/>
      <x:c r="AQ263" s="343"/>
      <x:c r="AR263" s="343"/>
      <x:c r="AS263" s="343"/>
      <x:c r="AT263" s="343"/>
      <x:c r="AU263" s="343"/>
      <x:c r="AV263" s="343"/>
      <x:c r="AW263" s="343"/>
      <x:c r="AX263" s="343"/>
      <x:c r="AY263" s="343"/>
      <x:c r="AZ263" s="343"/>
      <x:c r="BA263" s="343"/>
      <x:c r="BB263" s="343"/>
      <x:c r="BC263" s="343"/>
      <x:c r="BD263" s="343"/>
      <x:c r="BE263" s="343"/>
      <x:c r="BF263" s="343"/>
      <x:c r="BG263" s="343"/>
      <x:c r="BH263" s="343"/>
      <x:c r="BI263" s="343"/>
      <x:c r="BJ263" s="343"/>
      <x:c r="BK263" s="343"/>
      <x:c r="BL263" s="343"/>
      <x:c r="BM263" s="343"/>
      <x:c r="BN263" s="343"/>
      <x:c r="BO263" s="343"/>
      <x:c r="BP263" s="343"/>
      <x:c r="BQ263" s="343"/>
      <x:c r="BR263" s="343"/>
      <x:c r="BS263" s="343"/>
      <x:c r="BT263" s="343"/>
      <x:c r="BU263" s="343"/>
      <x:c r="BV263" s="343"/>
      <x:c r="BW263" s="343"/>
      <x:c r="BX263" s="343"/>
      <x:c r="BY263" s="343"/>
      <x:c r="BZ263" s="343"/>
      <x:c r="CA263" s="343"/>
      <x:c r="CB263" s="343"/>
      <x:c r="CC263" s="343"/>
      <x:c r="CD263" s="343"/>
      <x:c r="CE263" s="343"/>
      <x:c r="CF263" s="343"/>
      <x:c r="CG263" s="343"/>
      <x:c r="CH263" s="343"/>
      <x:c r="CI263" s="343"/>
      <x:c r="CJ263" s="343"/>
      <x:c r="CK263" s="343"/>
      <x:c r="CL263" s="343"/>
      <x:c r="CM263" s="343"/>
      <x:c r="CN263" s="343"/>
      <x:c r="CO263" s="343"/>
      <x:c r="CP263" s="343"/>
      <x:c r="CQ263" s="343"/>
      <x:c r="CR263" s="343"/>
      <x:c r="CS263" s="343"/>
      <x:c r="CT263" s="343"/>
      <x:c r="CU263" s="343"/>
      <x:c r="CV263" s="343"/>
      <x:c r="CW263" s="343"/>
      <x:c r="CX263" s="343"/>
      <x:c r="CY263" s="343"/>
      <x:c r="CZ263" s="343"/>
      <x:c r="DA263" s="343"/>
      <x:c r="DB263" s="343"/>
      <x:c r="DC263" s="343"/>
      <x:c r="DD263" s="343"/>
      <x:c r="DE263" s="343"/>
      <x:c r="DF263" s="343"/>
      <x:c r="DG263" s="343"/>
      <x:c r="DH263" s="343"/>
      <x:c r="DI263" s="343"/>
      <x:c r="DJ263" s="343"/>
      <x:c r="DK263" s="343"/>
      <x:c r="DL263" s="343"/>
      <x:c r="DM263" s="343"/>
      <x:c r="DN263" s="343"/>
      <x:c r="DO263" s="343"/>
      <x:c r="DP263" s="343"/>
      <x:c r="DQ263" s="343"/>
      <x:c r="DR263" s="343"/>
      <x:c r="DS263" s="343"/>
      <x:c r="DT263" s="343"/>
      <x:c r="DU263" s="343"/>
      <x:c r="DV263" s="343"/>
      <x:c r="DW263" s="343"/>
      <x:c r="DX263" s="343"/>
      <x:c r="DY263" s="343"/>
      <x:c r="DZ263" s="343"/>
      <x:c r="EA263" s="343"/>
      <x:c r="EB263" s="343"/>
      <x:c r="EC263" s="343"/>
      <x:c r="ED263" s="343"/>
      <x:c r="EE263" s="343"/>
      <x:c r="EF263" s="343"/>
      <x:c r="EG263" s="343"/>
      <x:c r="EH263" s="343"/>
      <x:c r="EI263" s="343"/>
      <x:c r="EJ263" s="343"/>
      <x:c r="EK263" s="343"/>
      <x:c r="EL263" s="343"/>
      <x:c r="EM263" s="343"/>
      <x:c r="EN263" s="343"/>
      <x:c r="EO263" s="343"/>
      <x:c r="EP263" s="343"/>
      <x:c r="EQ263" s="343"/>
      <x:c r="ER263" s="343"/>
      <x:c r="ES263" s="343"/>
      <x:c r="ET263" s="343"/>
      <x:c r="EU263" s="343"/>
      <x:c r="EV263" s="343"/>
      <x:c r="EW263" s="343"/>
      <x:c r="EX263" s="343"/>
      <x:c r="EY263" s="343"/>
      <x:c r="EZ263" s="343"/>
      <x:c r="FA263" s="343"/>
      <x:c r="FB263" s="343"/>
      <x:c r="FC263" s="343"/>
      <x:c r="FD263" s="343"/>
      <x:c r="FE263" s="343"/>
      <x:c r="FF263" s="343"/>
      <x:c r="FG263" s="343"/>
      <x:c r="FH263" s="343"/>
      <x:c r="FI263" s="343"/>
      <x:c r="FJ263" s="343"/>
      <x:c r="FK263" s="343"/>
      <x:c r="FL263" s="343"/>
      <x:c r="FM263" s="343"/>
      <x:c r="FN263" s="343"/>
      <x:c r="FO263" s="343"/>
      <x:c r="FP263" s="343"/>
      <x:c r="FQ263" s="343"/>
      <x:c r="FR263" s="343"/>
      <x:c r="FS263" s="343"/>
      <x:c r="FT263" s="343"/>
      <x:c r="FU263" s="343"/>
      <x:c r="FV263" s="343"/>
      <x:c r="FW263" s="343"/>
      <x:c r="FX263" s="343"/>
      <x:c r="FY263" s="343"/>
      <x:c r="FZ263" s="343"/>
      <x:c r="GA263" s="343"/>
      <x:c r="GB263" s="343"/>
      <x:c r="GC263" s="343"/>
      <x:c r="GD263" s="343"/>
      <x:c r="GE263" s="343"/>
      <x:c r="GF263" s="343"/>
      <x:c r="GG263" s="343"/>
    </x:row>
    <x:row r="264" spans="1:189" s="377" customFormat="1" hidden="1" customHeight="1">
      <x:c r="A264" s="267" t="s">
        <x:v>2439</x:v>
      </x:c>
      <x:c r="B264" s="312" t="s">
        <x:v>2804</x:v>
      </x:c>
      <x:c r="C264" s="296" t="s">
        <x:v>3360</x:v>
      </x:c>
      <x:c r="D264" s="443">
        <x:f>IF(SUM(I264:K264)=SUM(L264:M264),SUM(I264:K264),"오답")</x:f>
        <x:v>2296</x:v>
      </x:c>
      <x:c r="E264" s="299" t="s">
        <x:v>5284</x:v>
      </x:c>
      <x:c r="F264" s="299" t="s">
        <x:v>5331</x:v>
      </x:c>
      <x:c r="G264" s="701"/>
      <x:c r="H264" s="701"/>
      <x:c r="I264" s="701"/>
      <x:c r="J264" s="322">
        <x:v>290</x:v>
      </x:c>
      <x:c r="K264" s="322">
        <x:v>2006</x:v>
      </x:c>
      <x:c r="L264" s="322"/>
      <x:c r="M264" s="322">
        <x:v>2296</x:v>
      </x:c>
      <x:c r="N264" s="272"/>
      <x:c r="O264" s="322">
        <x:v>2296</x:v>
      </x:c>
      <x:c r="P264" s="272"/>
      <x:c r="Q264" s="322">
        <x:v>2296</x:v>
      </x:c>
      <x:c r="R264" s="246" t="s">
        <x:v>6526</x:v>
      </x:c>
      <x:c r="S264" s="447"/>
      <x:c r="T264" s="343"/>
      <x:c r="U264" s="343"/>
      <x:c r="V264" s="343"/>
      <x:c r="W264" s="343"/>
      <x:c r="X264" s="343"/>
      <x:c r="Y264" s="343"/>
      <x:c r="Z264" s="343"/>
      <x:c r="AA264" s="343"/>
      <x:c r="AB264" s="343"/>
      <x:c r="AC264" s="343"/>
      <x:c r="AD264" s="343"/>
      <x:c r="AE264" s="343"/>
      <x:c r="AF264" s="343"/>
      <x:c r="AG264" s="343"/>
      <x:c r="AH264" s="343"/>
      <x:c r="AI264" s="343"/>
      <x:c r="AJ264" s="343"/>
      <x:c r="AK264" s="343"/>
      <x:c r="AL264" s="343"/>
      <x:c r="AM264" s="343"/>
      <x:c r="AN264" s="343"/>
      <x:c r="AO264" s="343"/>
      <x:c r="AP264" s="343"/>
      <x:c r="AQ264" s="343"/>
      <x:c r="AR264" s="343"/>
      <x:c r="AS264" s="343"/>
      <x:c r="AT264" s="343"/>
      <x:c r="AU264" s="343"/>
      <x:c r="AV264" s="343"/>
      <x:c r="AW264" s="343"/>
      <x:c r="AX264" s="343"/>
      <x:c r="AY264" s="343"/>
      <x:c r="AZ264" s="343"/>
      <x:c r="BA264" s="343"/>
      <x:c r="BB264" s="343"/>
      <x:c r="BC264" s="343"/>
      <x:c r="BD264" s="343"/>
      <x:c r="BE264" s="343"/>
      <x:c r="BF264" s="343"/>
      <x:c r="BG264" s="343"/>
      <x:c r="BH264" s="343"/>
      <x:c r="BI264" s="343"/>
      <x:c r="BJ264" s="343"/>
      <x:c r="BK264" s="343"/>
      <x:c r="BL264" s="343"/>
      <x:c r="BM264" s="343"/>
      <x:c r="BN264" s="343"/>
      <x:c r="BO264" s="343"/>
      <x:c r="BP264" s="343"/>
      <x:c r="BQ264" s="343"/>
      <x:c r="BR264" s="343"/>
      <x:c r="BS264" s="343"/>
      <x:c r="BT264" s="343"/>
      <x:c r="BU264" s="343"/>
      <x:c r="BV264" s="343"/>
      <x:c r="BW264" s="343"/>
      <x:c r="BX264" s="343"/>
      <x:c r="BY264" s="343"/>
      <x:c r="BZ264" s="343"/>
      <x:c r="CA264" s="343"/>
      <x:c r="CB264" s="343"/>
      <x:c r="CC264" s="343"/>
      <x:c r="CD264" s="343"/>
      <x:c r="CE264" s="343"/>
      <x:c r="CF264" s="343"/>
      <x:c r="CG264" s="343"/>
      <x:c r="CH264" s="343"/>
      <x:c r="CI264" s="343"/>
      <x:c r="CJ264" s="343"/>
      <x:c r="CK264" s="343"/>
      <x:c r="CL264" s="343"/>
      <x:c r="CM264" s="343"/>
      <x:c r="CN264" s="343"/>
      <x:c r="CO264" s="343"/>
      <x:c r="CP264" s="343"/>
      <x:c r="CQ264" s="343"/>
      <x:c r="CR264" s="343"/>
      <x:c r="CS264" s="343"/>
      <x:c r="CT264" s="343"/>
      <x:c r="CU264" s="343"/>
      <x:c r="CV264" s="343"/>
      <x:c r="CW264" s="343"/>
      <x:c r="CX264" s="343"/>
      <x:c r="CY264" s="343"/>
      <x:c r="CZ264" s="343"/>
      <x:c r="DA264" s="343"/>
      <x:c r="DB264" s="343"/>
      <x:c r="DC264" s="343"/>
      <x:c r="DD264" s="343"/>
      <x:c r="DE264" s="343"/>
      <x:c r="DF264" s="343"/>
      <x:c r="DG264" s="343"/>
      <x:c r="DH264" s="343"/>
      <x:c r="DI264" s="343"/>
      <x:c r="DJ264" s="343"/>
      <x:c r="DK264" s="343"/>
      <x:c r="DL264" s="343"/>
      <x:c r="DM264" s="343"/>
      <x:c r="DN264" s="343"/>
      <x:c r="DO264" s="343"/>
      <x:c r="DP264" s="343"/>
      <x:c r="DQ264" s="343"/>
      <x:c r="DR264" s="343"/>
      <x:c r="DS264" s="343"/>
      <x:c r="DT264" s="343"/>
      <x:c r="DU264" s="343"/>
      <x:c r="DV264" s="343"/>
      <x:c r="DW264" s="343"/>
      <x:c r="DX264" s="343"/>
      <x:c r="DY264" s="343"/>
      <x:c r="DZ264" s="343"/>
      <x:c r="EA264" s="343"/>
      <x:c r="EB264" s="343"/>
      <x:c r="EC264" s="343"/>
      <x:c r="ED264" s="343"/>
      <x:c r="EE264" s="343"/>
      <x:c r="EF264" s="343"/>
      <x:c r="EG264" s="343"/>
      <x:c r="EH264" s="343"/>
      <x:c r="EI264" s="343"/>
      <x:c r="EJ264" s="343"/>
      <x:c r="EK264" s="343"/>
      <x:c r="EL264" s="343"/>
      <x:c r="EM264" s="343"/>
      <x:c r="EN264" s="343"/>
      <x:c r="EO264" s="343"/>
      <x:c r="EP264" s="343"/>
      <x:c r="EQ264" s="343"/>
      <x:c r="ER264" s="343"/>
      <x:c r="ES264" s="343"/>
      <x:c r="ET264" s="343"/>
      <x:c r="EU264" s="343"/>
      <x:c r="EV264" s="343"/>
      <x:c r="EW264" s="343"/>
      <x:c r="EX264" s="343"/>
      <x:c r="EY264" s="343"/>
      <x:c r="EZ264" s="343"/>
      <x:c r="FA264" s="343"/>
      <x:c r="FB264" s="343"/>
      <x:c r="FC264" s="343"/>
      <x:c r="FD264" s="343"/>
      <x:c r="FE264" s="343"/>
      <x:c r="FF264" s="343"/>
      <x:c r="FG264" s="343"/>
      <x:c r="FH264" s="343"/>
      <x:c r="FI264" s="343"/>
      <x:c r="FJ264" s="343"/>
      <x:c r="FK264" s="343"/>
      <x:c r="FL264" s="343"/>
      <x:c r="FM264" s="343"/>
      <x:c r="FN264" s="343"/>
      <x:c r="FO264" s="343"/>
      <x:c r="FP264" s="343"/>
      <x:c r="FQ264" s="343"/>
      <x:c r="FR264" s="343"/>
      <x:c r="FS264" s="343"/>
      <x:c r="FT264" s="343"/>
      <x:c r="FU264" s="343"/>
      <x:c r="FV264" s="343"/>
      <x:c r="FW264" s="343"/>
      <x:c r="FX264" s="343"/>
      <x:c r="FY264" s="343"/>
      <x:c r="FZ264" s="343"/>
      <x:c r="GA264" s="343"/>
      <x:c r="GB264" s="343"/>
      <x:c r="GC264" s="343"/>
      <x:c r="GD264" s="343"/>
      <x:c r="GE264" s="343"/>
      <x:c r="GF264" s="343"/>
      <x:c r="GG264" s="343"/>
    </x:row>
    <x:row r="265" spans="1:189" s="377" customFormat="1" hidden="1" customHeight="1">
      <x:c r="A265" s="267" t="s">
        <x:v>2439</x:v>
      </x:c>
      <x:c r="B265" s="312" t="s">
        <x:v>2874</x:v>
      </x:c>
      <x:c r="C265" s="296" t="s">
        <x:v>3658</x:v>
      </x:c>
      <x:c r="D265" s="443">
        <x:f t="shared" si="24"/>
        <x:v>2200</x:v>
      </x:c>
      <x:c r="E265" s="299" t="s">
        <x:v>4919</x:v>
      </x:c>
      <x:c r="F265" s="299" t="s">
        <x:v>4919</x:v>
      </x:c>
      <x:c r="G265" s="701"/>
      <x:c r="H265" s="701"/>
      <x:c r="I265" s="701"/>
      <x:c r="J265" s="322"/>
      <x:c r="K265" s="322">
        <x:v>2200</x:v>
      </x:c>
      <x:c r="L265" s="322"/>
      <x:c r="M265" s="322">
        <x:v>2200</x:v>
      </x:c>
      <x:c r="N265" s="272"/>
      <x:c r="O265" s="322">
        <x:v>2200</x:v>
      </x:c>
      <x:c r="P265" s="322"/>
      <x:c r="Q265" s="322">
        <x:v>2200</x:v>
      </x:c>
      <x:c r="R265" s="246" t="s">
        <x:v>6954</x:v>
      </x:c>
      <x:c r="S265" s="447"/>
      <x:c r="T265" s="343"/>
      <x:c r="U265" s="343"/>
      <x:c r="V265" s="343"/>
      <x:c r="W265" s="343"/>
      <x:c r="X265" s="343"/>
      <x:c r="Y265" s="343"/>
      <x:c r="Z265" s="343"/>
      <x:c r="AA265" s="343"/>
      <x:c r="AB265" s="343"/>
      <x:c r="AC265" s="343"/>
      <x:c r="AD265" s="343"/>
      <x:c r="AE265" s="343"/>
      <x:c r="AF265" s="343"/>
      <x:c r="AG265" s="343"/>
      <x:c r="AH265" s="343"/>
      <x:c r="AI265" s="343"/>
      <x:c r="AJ265" s="343"/>
      <x:c r="AK265" s="343"/>
      <x:c r="AL265" s="343"/>
      <x:c r="AM265" s="343"/>
      <x:c r="AN265" s="343"/>
      <x:c r="AO265" s="343"/>
      <x:c r="AP265" s="343"/>
      <x:c r="AQ265" s="343"/>
      <x:c r="AR265" s="343"/>
      <x:c r="AS265" s="343"/>
      <x:c r="AT265" s="343"/>
      <x:c r="AU265" s="343"/>
      <x:c r="AV265" s="343"/>
      <x:c r="AW265" s="343"/>
      <x:c r="AX265" s="343"/>
      <x:c r="AY265" s="343"/>
      <x:c r="AZ265" s="343"/>
      <x:c r="BA265" s="343"/>
      <x:c r="BB265" s="343"/>
      <x:c r="BC265" s="343"/>
      <x:c r="BD265" s="343"/>
      <x:c r="BE265" s="343"/>
      <x:c r="BF265" s="343"/>
      <x:c r="BG265" s="343"/>
      <x:c r="BH265" s="343"/>
      <x:c r="BI265" s="343"/>
      <x:c r="BJ265" s="343"/>
      <x:c r="BK265" s="343"/>
      <x:c r="BL265" s="343"/>
      <x:c r="BM265" s="343"/>
      <x:c r="BN265" s="343"/>
      <x:c r="BO265" s="343"/>
      <x:c r="BP265" s="343"/>
      <x:c r="BQ265" s="343"/>
      <x:c r="BR265" s="343"/>
      <x:c r="BS265" s="343"/>
      <x:c r="BT265" s="343"/>
      <x:c r="BU265" s="343"/>
      <x:c r="BV265" s="343"/>
      <x:c r="BW265" s="343"/>
      <x:c r="BX265" s="343"/>
      <x:c r="BY265" s="343"/>
      <x:c r="BZ265" s="343"/>
      <x:c r="CA265" s="343"/>
      <x:c r="CB265" s="343"/>
      <x:c r="CC265" s="343"/>
      <x:c r="CD265" s="343"/>
      <x:c r="CE265" s="343"/>
      <x:c r="CF265" s="343"/>
      <x:c r="CG265" s="343"/>
      <x:c r="CH265" s="343"/>
      <x:c r="CI265" s="343"/>
      <x:c r="CJ265" s="343"/>
      <x:c r="CK265" s="343"/>
      <x:c r="CL265" s="343"/>
      <x:c r="CM265" s="343"/>
      <x:c r="CN265" s="343"/>
      <x:c r="CO265" s="343"/>
      <x:c r="CP265" s="343"/>
      <x:c r="CQ265" s="343"/>
      <x:c r="CR265" s="343"/>
      <x:c r="CS265" s="343"/>
      <x:c r="CT265" s="343"/>
      <x:c r="CU265" s="343"/>
      <x:c r="CV265" s="343"/>
      <x:c r="CW265" s="343"/>
      <x:c r="CX265" s="343"/>
      <x:c r="CY265" s="343"/>
      <x:c r="CZ265" s="343"/>
      <x:c r="DA265" s="343"/>
      <x:c r="DB265" s="343"/>
      <x:c r="DC265" s="343"/>
      <x:c r="DD265" s="343"/>
      <x:c r="DE265" s="343"/>
      <x:c r="DF265" s="343"/>
      <x:c r="DG265" s="343"/>
      <x:c r="DH265" s="343"/>
      <x:c r="DI265" s="343"/>
      <x:c r="DJ265" s="343"/>
      <x:c r="DK265" s="343"/>
      <x:c r="DL265" s="343"/>
      <x:c r="DM265" s="343"/>
      <x:c r="DN265" s="343"/>
      <x:c r="DO265" s="343"/>
      <x:c r="DP265" s="343"/>
      <x:c r="DQ265" s="343"/>
      <x:c r="DR265" s="343"/>
      <x:c r="DS265" s="343"/>
      <x:c r="DT265" s="343"/>
      <x:c r="DU265" s="343"/>
      <x:c r="DV265" s="343"/>
      <x:c r="DW265" s="343"/>
      <x:c r="DX265" s="343"/>
      <x:c r="DY265" s="343"/>
      <x:c r="DZ265" s="343"/>
      <x:c r="EA265" s="343"/>
      <x:c r="EB265" s="343"/>
      <x:c r="EC265" s="343"/>
      <x:c r="ED265" s="343"/>
      <x:c r="EE265" s="343"/>
      <x:c r="EF265" s="343"/>
      <x:c r="EG265" s="343"/>
      <x:c r="EH265" s="343"/>
      <x:c r="EI265" s="343"/>
      <x:c r="EJ265" s="343"/>
      <x:c r="EK265" s="343"/>
      <x:c r="EL265" s="343"/>
      <x:c r="EM265" s="343"/>
      <x:c r="EN265" s="343"/>
      <x:c r="EO265" s="343"/>
      <x:c r="EP265" s="343"/>
      <x:c r="EQ265" s="343"/>
      <x:c r="ER265" s="343"/>
      <x:c r="ES265" s="343"/>
      <x:c r="ET265" s="343"/>
      <x:c r="EU265" s="343"/>
      <x:c r="EV265" s="343"/>
      <x:c r="EW265" s="343"/>
      <x:c r="EX265" s="343"/>
      <x:c r="EY265" s="343"/>
      <x:c r="EZ265" s="343"/>
      <x:c r="FA265" s="343"/>
      <x:c r="FB265" s="343"/>
      <x:c r="FC265" s="343"/>
      <x:c r="FD265" s="343"/>
      <x:c r="FE265" s="343"/>
      <x:c r="FF265" s="343"/>
      <x:c r="FG265" s="343"/>
      <x:c r="FH265" s="343"/>
      <x:c r="FI265" s="343"/>
      <x:c r="FJ265" s="343"/>
      <x:c r="FK265" s="343"/>
      <x:c r="FL265" s="343"/>
      <x:c r="FM265" s="343"/>
      <x:c r="FN265" s="343"/>
      <x:c r="FO265" s="343"/>
      <x:c r="FP265" s="343"/>
      <x:c r="FQ265" s="343"/>
      <x:c r="FR265" s="343"/>
      <x:c r="FS265" s="343"/>
      <x:c r="FT265" s="343"/>
      <x:c r="FU265" s="343"/>
      <x:c r="FV265" s="343"/>
      <x:c r="FW265" s="343"/>
      <x:c r="FX265" s="343"/>
      <x:c r="FY265" s="343"/>
      <x:c r="FZ265" s="343"/>
      <x:c r="GA265" s="343"/>
      <x:c r="GB265" s="343"/>
      <x:c r="GC265" s="343"/>
      <x:c r="GD265" s="343"/>
      <x:c r="GE265" s="343"/>
      <x:c r="GF265" s="343"/>
      <x:c r="GG265" s="343"/>
    </x:row>
    <x:row r="266" spans="1:189" s="377" customFormat="1" hidden="1" customHeight="1">
      <x:c r="A266" s="267" t="s">
        <x:v>2439</x:v>
      </x:c>
      <x:c r="B266" s="312" t="s">
        <x:v>2805</x:v>
      </x:c>
      <x:c r="C266" s="296" t="s">
        <x:v>3352</x:v>
      </x:c>
      <x:c r="D266" s="443">
        <x:f t="shared" si="24"/>
        <x:v>1490</x:v>
      </x:c>
      <x:c r="E266" s="299" t="s">
        <x:v>4919</x:v>
      </x:c>
      <x:c r="F266" s="299" t="s">
        <x:v>4919</x:v>
      </x:c>
      <x:c r="G266" s="701"/>
      <x:c r="H266" s="701"/>
      <x:c r="I266" s="701"/>
      <x:c r="J266" s="322">
        <x:v>62</x:v>
      </x:c>
      <x:c r="K266" s="322">
        <x:v>1428</x:v>
      </x:c>
      <x:c r="L266" s="322"/>
      <x:c r="M266" s="322">
        <x:v>1490</x:v>
      </x:c>
      <x:c r="N266" s="272"/>
      <x:c r="O266" s="322">
        <x:v>2200</x:v>
      </x:c>
      <x:c r="P266" s="272"/>
      <x:c r="Q266" s="322">
        <x:v>1490</x:v>
      </x:c>
      <x:c r="R266" s="246" t="s">
        <x:v>6954</x:v>
      </x:c>
      <x:c r="S266" s="447"/>
      <x:c r="T266" s="343"/>
      <x:c r="U266" s="343"/>
      <x:c r="V266" s="343"/>
      <x:c r="W266" s="343"/>
      <x:c r="X266" s="343"/>
      <x:c r="Y266" s="343"/>
      <x:c r="Z266" s="343"/>
      <x:c r="AA266" s="343"/>
      <x:c r="AB266" s="343"/>
      <x:c r="AC266" s="343"/>
      <x:c r="AD266" s="343"/>
      <x:c r="AE266" s="343"/>
      <x:c r="AF266" s="343"/>
      <x:c r="AG266" s="343"/>
      <x:c r="AH266" s="343"/>
      <x:c r="AI266" s="343"/>
      <x:c r="AJ266" s="343"/>
      <x:c r="AK266" s="343"/>
      <x:c r="AL266" s="343"/>
      <x:c r="AM266" s="343"/>
      <x:c r="AN266" s="343"/>
      <x:c r="AO266" s="343"/>
      <x:c r="AP266" s="343"/>
      <x:c r="AQ266" s="343"/>
      <x:c r="AR266" s="343"/>
      <x:c r="AS266" s="343"/>
      <x:c r="AT266" s="343"/>
      <x:c r="AU266" s="343"/>
      <x:c r="AV266" s="343"/>
      <x:c r="AW266" s="343"/>
      <x:c r="AX266" s="343"/>
      <x:c r="AY266" s="343"/>
      <x:c r="AZ266" s="343"/>
      <x:c r="BA266" s="343"/>
      <x:c r="BB266" s="343"/>
      <x:c r="BC266" s="343"/>
      <x:c r="BD266" s="343"/>
      <x:c r="BE266" s="343"/>
      <x:c r="BF266" s="343"/>
      <x:c r="BG266" s="343"/>
      <x:c r="BH266" s="343"/>
      <x:c r="BI266" s="343"/>
      <x:c r="BJ266" s="343"/>
      <x:c r="BK266" s="343"/>
      <x:c r="BL266" s="343"/>
      <x:c r="BM266" s="343"/>
      <x:c r="BN266" s="343"/>
      <x:c r="BO266" s="343"/>
      <x:c r="BP266" s="343"/>
      <x:c r="BQ266" s="343"/>
      <x:c r="BR266" s="343"/>
      <x:c r="BS266" s="343"/>
      <x:c r="BT266" s="343"/>
      <x:c r="BU266" s="343"/>
      <x:c r="BV266" s="343"/>
      <x:c r="BW266" s="343"/>
      <x:c r="BX266" s="343"/>
      <x:c r="BY266" s="343"/>
      <x:c r="BZ266" s="343"/>
      <x:c r="CA266" s="343"/>
      <x:c r="CB266" s="343"/>
      <x:c r="CC266" s="343"/>
      <x:c r="CD266" s="343"/>
      <x:c r="CE266" s="343"/>
      <x:c r="CF266" s="343"/>
      <x:c r="CG266" s="343"/>
      <x:c r="CH266" s="343"/>
      <x:c r="CI266" s="343"/>
      <x:c r="CJ266" s="343"/>
      <x:c r="CK266" s="343"/>
      <x:c r="CL266" s="343"/>
      <x:c r="CM266" s="343"/>
      <x:c r="CN266" s="343"/>
      <x:c r="CO266" s="343"/>
      <x:c r="CP266" s="343"/>
      <x:c r="CQ266" s="343"/>
      <x:c r="CR266" s="343"/>
      <x:c r="CS266" s="343"/>
      <x:c r="CT266" s="343"/>
      <x:c r="CU266" s="343"/>
      <x:c r="CV266" s="343"/>
      <x:c r="CW266" s="343"/>
      <x:c r="CX266" s="343"/>
      <x:c r="CY266" s="343"/>
      <x:c r="CZ266" s="343"/>
      <x:c r="DA266" s="343"/>
      <x:c r="DB266" s="343"/>
      <x:c r="DC266" s="343"/>
      <x:c r="DD266" s="343"/>
      <x:c r="DE266" s="343"/>
      <x:c r="DF266" s="343"/>
      <x:c r="DG266" s="343"/>
      <x:c r="DH266" s="343"/>
      <x:c r="DI266" s="343"/>
      <x:c r="DJ266" s="343"/>
      <x:c r="DK266" s="343"/>
      <x:c r="DL266" s="343"/>
      <x:c r="DM266" s="343"/>
      <x:c r="DN266" s="343"/>
      <x:c r="DO266" s="343"/>
      <x:c r="DP266" s="343"/>
      <x:c r="DQ266" s="343"/>
      <x:c r="DR266" s="343"/>
      <x:c r="DS266" s="343"/>
      <x:c r="DT266" s="343"/>
      <x:c r="DU266" s="343"/>
      <x:c r="DV266" s="343"/>
      <x:c r="DW266" s="343"/>
      <x:c r="DX266" s="343"/>
      <x:c r="DY266" s="343"/>
      <x:c r="DZ266" s="343"/>
      <x:c r="EA266" s="343"/>
      <x:c r="EB266" s="343"/>
      <x:c r="EC266" s="343"/>
      <x:c r="ED266" s="343"/>
      <x:c r="EE266" s="343"/>
      <x:c r="EF266" s="343"/>
      <x:c r="EG266" s="343"/>
      <x:c r="EH266" s="343"/>
      <x:c r="EI266" s="343"/>
      <x:c r="EJ266" s="343"/>
      <x:c r="EK266" s="343"/>
      <x:c r="EL266" s="343"/>
      <x:c r="EM266" s="343"/>
      <x:c r="EN266" s="343"/>
      <x:c r="EO266" s="343"/>
      <x:c r="EP266" s="343"/>
      <x:c r="EQ266" s="343"/>
      <x:c r="ER266" s="343"/>
      <x:c r="ES266" s="343"/>
      <x:c r="ET266" s="343"/>
      <x:c r="EU266" s="343"/>
      <x:c r="EV266" s="343"/>
      <x:c r="EW266" s="343"/>
      <x:c r="EX266" s="343"/>
      <x:c r="EY266" s="343"/>
      <x:c r="EZ266" s="343"/>
      <x:c r="FA266" s="343"/>
      <x:c r="FB266" s="343"/>
      <x:c r="FC266" s="343"/>
      <x:c r="FD266" s="343"/>
      <x:c r="FE266" s="343"/>
      <x:c r="FF266" s="343"/>
      <x:c r="FG266" s="343"/>
      <x:c r="FH266" s="343"/>
      <x:c r="FI266" s="343"/>
      <x:c r="FJ266" s="343"/>
      <x:c r="FK266" s="343"/>
      <x:c r="FL266" s="343"/>
      <x:c r="FM266" s="343"/>
      <x:c r="FN266" s="343"/>
      <x:c r="FO266" s="343"/>
      <x:c r="FP266" s="343"/>
      <x:c r="FQ266" s="343"/>
      <x:c r="FR266" s="343"/>
      <x:c r="FS266" s="343"/>
      <x:c r="FT266" s="343"/>
      <x:c r="FU266" s="343"/>
      <x:c r="FV266" s="343"/>
      <x:c r="FW266" s="343"/>
      <x:c r="FX266" s="343"/>
      <x:c r="FY266" s="343"/>
      <x:c r="FZ266" s="343"/>
      <x:c r="GA266" s="343"/>
      <x:c r="GB266" s="343"/>
      <x:c r="GC266" s="343"/>
      <x:c r="GD266" s="343"/>
      <x:c r="GE266" s="343"/>
      <x:c r="GF266" s="343"/>
      <x:c r="GG266" s="343"/>
    </x:row>
    <x:row r="267" spans="1:189" s="377" customFormat="1" hidden="1" customHeight="1">
      <x:c r="A267" s="267" t="s">
        <x:v>2439</x:v>
      </x:c>
      <x:c r="B267" s="312" t="s">
        <x:v>4896</x:v>
      </x:c>
      <x:c r="C267" s="296" t="s">
        <x:v>3693</x:v>
      </x:c>
      <x:c r="D267" s="443">
        <x:f t="shared" ref="D267:D281" si="25">IF(SUM(I267:K267)=SUM(L267:M267),SUM(I267:K267),"오답")</x:f>
        <x:v>30176</x:v>
      </x:c>
      <x:c r="E267" s="299" t="s">
        <x:v>1112</x:v>
      </x:c>
      <x:c r="F267" s="299" t="s">
        <x:v>1112</x:v>
      </x:c>
      <x:c r="G267" s="299" t="s">
        <x:v>1112</x:v>
      </x:c>
      <x:c r="H267" s="701"/>
      <x:c r="I267" s="701"/>
      <x:c r="J267" s="322"/>
      <x:c r="K267" s="322">
        <x:v>30176</x:v>
      </x:c>
      <x:c r="L267" s="322"/>
      <x:c r="M267" s="322">
        <x:v>30176</x:v>
      </x:c>
      <x:c r="N267" s="272"/>
      <x:c r="O267" s="272"/>
      <x:c r="P267" s="322">
        <x:v>30176</x:v>
      </x:c>
      <x:c r="Q267" s="322"/>
      <x:c r="R267" s="217" t="s">
        <x:v>4540</x:v>
      </x:c>
      <x:c r="S267" s="447"/>
      <x:c r="T267" s="343"/>
      <x:c r="U267" s="343"/>
      <x:c r="V267" s="343"/>
      <x:c r="W267" s="343"/>
      <x:c r="X267" s="343"/>
      <x:c r="Y267" s="343"/>
      <x:c r="Z267" s="343"/>
      <x:c r="AA267" s="343"/>
      <x:c r="AB267" s="343"/>
      <x:c r="AC267" s="343"/>
      <x:c r="AD267" s="343"/>
      <x:c r="AE267" s="343"/>
      <x:c r="AF267" s="343"/>
      <x:c r="AG267" s="343"/>
      <x:c r="AH267" s="343"/>
      <x:c r="AI267" s="343"/>
      <x:c r="AJ267" s="343"/>
      <x:c r="AK267" s="343"/>
      <x:c r="AL267" s="343"/>
      <x:c r="AM267" s="343"/>
      <x:c r="AN267" s="343"/>
      <x:c r="AO267" s="343"/>
      <x:c r="AP267" s="343"/>
      <x:c r="AQ267" s="343"/>
      <x:c r="AR267" s="343"/>
      <x:c r="AS267" s="343"/>
      <x:c r="AT267" s="343"/>
      <x:c r="AU267" s="343"/>
      <x:c r="AV267" s="343"/>
      <x:c r="AW267" s="343"/>
      <x:c r="AX267" s="343"/>
      <x:c r="AY267" s="343"/>
      <x:c r="AZ267" s="343"/>
      <x:c r="BA267" s="343"/>
      <x:c r="BB267" s="343"/>
      <x:c r="BC267" s="343"/>
      <x:c r="BD267" s="343"/>
      <x:c r="BE267" s="343"/>
      <x:c r="BF267" s="343"/>
      <x:c r="BG267" s="343"/>
      <x:c r="BH267" s="343"/>
      <x:c r="BI267" s="343"/>
      <x:c r="BJ267" s="343"/>
      <x:c r="BK267" s="343"/>
      <x:c r="BL267" s="343"/>
      <x:c r="BM267" s="343"/>
      <x:c r="BN267" s="343"/>
      <x:c r="BO267" s="343"/>
      <x:c r="BP267" s="343"/>
      <x:c r="BQ267" s="343"/>
      <x:c r="BR267" s="343"/>
      <x:c r="BS267" s="343"/>
      <x:c r="BT267" s="343"/>
      <x:c r="BU267" s="343"/>
      <x:c r="BV267" s="343"/>
      <x:c r="BW267" s="343"/>
      <x:c r="BX267" s="343"/>
      <x:c r="BY267" s="343"/>
      <x:c r="BZ267" s="343"/>
      <x:c r="CA267" s="343"/>
      <x:c r="CB267" s="343"/>
      <x:c r="CC267" s="343"/>
      <x:c r="CD267" s="343"/>
      <x:c r="CE267" s="343"/>
      <x:c r="CF267" s="343"/>
      <x:c r="CG267" s="343"/>
      <x:c r="CH267" s="343"/>
      <x:c r="CI267" s="343"/>
      <x:c r="CJ267" s="343"/>
      <x:c r="CK267" s="343"/>
      <x:c r="CL267" s="343"/>
      <x:c r="CM267" s="343"/>
      <x:c r="CN267" s="343"/>
      <x:c r="CO267" s="343"/>
      <x:c r="CP267" s="343"/>
      <x:c r="CQ267" s="343"/>
      <x:c r="CR267" s="343"/>
      <x:c r="CS267" s="343"/>
      <x:c r="CT267" s="343"/>
      <x:c r="CU267" s="343"/>
      <x:c r="CV267" s="343"/>
      <x:c r="CW267" s="343"/>
      <x:c r="CX267" s="343"/>
      <x:c r="CY267" s="343"/>
      <x:c r="CZ267" s="343"/>
      <x:c r="DA267" s="343"/>
      <x:c r="DB267" s="343"/>
      <x:c r="DC267" s="343"/>
      <x:c r="DD267" s="343"/>
      <x:c r="DE267" s="343"/>
      <x:c r="DF267" s="343"/>
      <x:c r="DG267" s="343"/>
      <x:c r="DH267" s="343"/>
      <x:c r="DI267" s="343"/>
      <x:c r="DJ267" s="343"/>
      <x:c r="DK267" s="343"/>
      <x:c r="DL267" s="343"/>
      <x:c r="DM267" s="343"/>
      <x:c r="DN267" s="343"/>
      <x:c r="DO267" s="343"/>
      <x:c r="DP267" s="343"/>
      <x:c r="DQ267" s="343"/>
      <x:c r="DR267" s="343"/>
      <x:c r="DS267" s="343"/>
      <x:c r="DT267" s="343"/>
      <x:c r="DU267" s="343"/>
      <x:c r="DV267" s="343"/>
      <x:c r="DW267" s="343"/>
      <x:c r="DX267" s="343"/>
      <x:c r="DY267" s="343"/>
      <x:c r="DZ267" s="343"/>
      <x:c r="EA267" s="343"/>
      <x:c r="EB267" s="343"/>
      <x:c r="EC267" s="343"/>
      <x:c r="ED267" s="343"/>
      <x:c r="EE267" s="343"/>
      <x:c r="EF267" s="343"/>
      <x:c r="EG267" s="343"/>
      <x:c r="EH267" s="343"/>
      <x:c r="EI267" s="343"/>
      <x:c r="EJ267" s="343"/>
      <x:c r="EK267" s="343"/>
      <x:c r="EL267" s="343"/>
      <x:c r="EM267" s="343"/>
      <x:c r="EN267" s="343"/>
      <x:c r="EO267" s="343"/>
      <x:c r="EP267" s="343"/>
      <x:c r="EQ267" s="343"/>
      <x:c r="ER267" s="343"/>
      <x:c r="ES267" s="343"/>
      <x:c r="ET267" s="343"/>
      <x:c r="EU267" s="343"/>
      <x:c r="EV267" s="343"/>
      <x:c r="EW267" s="343"/>
      <x:c r="EX267" s="343"/>
      <x:c r="EY267" s="343"/>
      <x:c r="EZ267" s="343"/>
      <x:c r="FA267" s="343"/>
      <x:c r="FB267" s="343"/>
      <x:c r="FC267" s="343"/>
      <x:c r="FD267" s="343"/>
      <x:c r="FE267" s="343"/>
      <x:c r="FF267" s="343"/>
      <x:c r="FG267" s="343"/>
      <x:c r="FH267" s="343"/>
      <x:c r="FI267" s="343"/>
      <x:c r="FJ267" s="343"/>
      <x:c r="FK267" s="343"/>
      <x:c r="FL267" s="343"/>
      <x:c r="FM267" s="343"/>
      <x:c r="FN267" s="343"/>
      <x:c r="FO267" s="343"/>
      <x:c r="FP267" s="343"/>
      <x:c r="FQ267" s="343"/>
      <x:c r="FR267" s="343"/>
      <x:c r="FS267" s="343"/>
      <x:c r="FT267" s="343"/>
      <x:c r="FU267" s="343"/>
      <x:c r="FV267" s="343"/>
      <x:c r="FW267" s="343"/>
      <x:c r="FX267" s="343"/>
      <x:c r="FY267" s="343"/>
      <x:c r="FZ267" s="343"/>
      <x:c r="GA267" s="343"/>
      <x:c r="GB267" s="343"/>
      <x:c r="GC267" s="343"/>
      <x:c r="GD267" s="343"/>
      <x:c r="GE267" s="343"/>
      <x:c r="GF267" s="343"/>
      <x:c r="GG267" s="343"/>
    </x:row>
    <x:row r="268" spans="1:189" s="377" customFormat="1" hidden="1" customHeight="1">
      <x:c r="A268" s="267" t="s">
        <x:v>2439</x:v>
      </x:c>
      <x:c r="B268" s="312" t="s">
        <x:v>4925</x:v>
      </x:c>
      <x:c r="C268" s="296" t="s">
        <x:v>3624</x:v>
      </x:c>
      <x:c r="D268" s="443">
        <x:f t="shared" si="25"/>
        <x:v>53177</x:v>
      </x:c>
      <x:c r="E268" s="299" t="s">
        <x:v>1112</x:v>
      </x:c>
      <x:c r="F268" s="299" t="s">
        <x:v>1112</x:v>
      </x:c>
      <x:c r="G268" s="299" t="s">
        <x:v>1112</x:v>
      </x:c>
      <x:c r="H268" s="701"/>
      <x:c r="I268" s="701"/>
      <x:c r="J268" s="322"/>
      <x:c r="K268" s="322">
        <x:v>53177</x:v>
      </x:c>
      <x:c r="L268" s="322"/>
      <x:c r="M268" s="322">
        <x:v>53177</x:v>
      </x:c>
      <x:c r="N268" s="272"/>
      <x:c r="O268" s="272"/>
      <x:c r="P268" s="322">
        <x:v>53177</x:v>
      </x:c>
      <x:c r="Q268" s="322"/>
      <x:c r="R268" s="217" t="s">
        <x:v>4540</x:v>
      </x:c>
      <x:c r="S268" s="447"/>
      <x:c r="T268" s="343"/>
      <x:c r="U268" s="343"/>
      <x:c r="V268" s="343"/>
      <x:c r="W268" s="343"/>
      <x:c r="X268" s="343"/>
      <x:c r="Y268" s="343"/>
      <x:c r="Z268" s="343"/>
      <x:c r="AA268" s="343"/>
      <x:c r="AB268" s="343"/>
      <x:c r="AC268" s="343"/>
      <x:c r="AD268" s="343"/>
      <x:c r="AE268" s="343"/>
      <x:c r="AF268" s="343"/>
      <x:c r="AG268" s="343"/>
      <x:c r="AH268" s="343"/>
      <x:c r="AI268" s="343"/>
      <x:c r="AJ268" s="343"/>
      <x:c r="AK268" s="343"/>
      <x:c r="AL268" s="343"/>
      <x:c r="AM268" s="343"/>
      <x:c r="AN268" s="343"/>
      <x:c r="AO268" s="343"/>
      <x:c r="AP268" s="343"/>
      <x:c r="AQ268" s="343"/>
      <x:c r="AR268" s="343"/>
      <x:c r="AS268" s="343"/>
      <x:c r="AT268" s="343"/>
      <x:c r="AU268" s="343"/>
      <x:c r="AV268" s="343"/>
      <x:c r="AW268" s="343"/>
      <x:c r="AX268" s="343"/>
      <x:c r="AY268" s="343"/>
      <x:c r="AZ268" s="343"/>
      <x:c r="BA268" s="343"/>
      <x:c r="BB268" s="343"/>
      <x:c r="BC268" s="343"/>
      <x:c r="BD268" s="343"/>
      <x:c r="BE268" s="343"/>
      <x:c r="BF268" s="343"/>
      <x:c r="BG268" s="343"/>
      <x:c r="BH268" s="343"/>
      <x:c r="BI268" s="343"/>
      <x:c r="BJ268" s="343"/>
      <x:c r="BK268" s="343"/>
      <x:c r="BL268" s="343"/>
      <x:c r="BM268" s="343"/>
      <x:c r="BN268" s="343"/>
      <x:c r="BO268" s="343"/>
      <x:c r="BP268" s="343"/>
      <x:c r="BQ268" s="343"/>
      <x:c r="BR268" s="343"/>
      <x:c r="BS268" s="343"/>
      <x:c r="BT268" s="343"/>
      <x:c r="BU268" s="343"/>
      <x:c r="BV268" s="343"/>
      <x:c r="BW268" s="343"/>
      <x:c r="BX268" s="343"/>
      <x:c r="BY268" s="343"/>
      <x:c r="BZ268" s="343"/>
      <x:c r="CA268" s="343"/>
      <x:c r="CB268" s="343"/>
      <x:c r="CC268" s="343"/>
      <x:c r="CD268" s="343"/>
      <x:c r="CE268" s="343"/>
      <x:c r="CF268" s="343"/>
      <x:c r="CG268" s="343"/>
      <x:c r="CH268" s="343"/>
      <x:c r="CI268" s="343"/>
      <x:c r="CJ268" s="343"/>
      <x:c r="CK268" s="343"/>
      <x:c r="CL268" s="343"/>
      <x:c r="CM268" s="343"/>
      <x:c r="CN268" s="343"/>
      <x:c r="CO268" s="343"/>
      <x:c r="CP268" s="343"/>
      <x:c r="CQ268" s="343"/>
      <x:c r="CR268" s="343"/>
      <x:c r="CS268" s="343"/>
      <x:c r="CT268" s="343"/>
      <x:c r="CU268" s="343"/>
      <x:c r="CV268" s="343"/>
      <x:c r="CW268" s="343"/>
      <x:c r="CX268" s="343"/>
      <x:c r="CY268" s="343"/>
      <x:c r="CZ268" s="343"/>
      <x:c r="DA268" s="343"/>
      <x:c r="DB268" s="343"/>
      <x:c r="DC268" s="343"/>
      <x:c r="DD268" s="343"/>
      <x:c r="DE268" s="343"/>
      <x:c r="DF268" s="343"/>
      <x:c r="DG268" s="343"/>
      <x:c r="DH268" s="343"/>
      <x:c r="DI268" s="343"/>
      <x:c r="DJ268" s="343"/>
      <x:c r="DK268" s="343"/>
      <x:c r="DL268" s="343"/>
      <x:c r="DM268" s="343"/>
      <x:c r="DN268" s="343"/>
      <x:c r="DO268" s="343"/>
      <x:c r="DP268" s="343"/>
      <x:c r="DQ268" s="343"/>
      <x:c r="DR268" s="343"/>
      <x:c r="DS268" s="343"/>
      <x:c r="DT268" s="343"/>
      <x:c r="DU268" s="343"/>
      <x:c r="DV268" s="343"/>
      <x:c r="DW268" s="343"/>
      <x:c r="DX268" s="343"/>
      <x:c r="DY268" s="343"/>
      <x:c r="DZ268" s="343"/>
      <x:c r="EA268" s="343"/>
      <x:c r="EB268" s="343"/>
      <x:c r="EC268" s="343"/>
      <x:c r="ED268" s="343"/>
      <x:c r="EE268" s="343"/>
      <x:c r="EF268" s="343"/>
      <x:c r="EG268" s="343"/>
      <x:c r="EH268" s="343"/>
      <x:c r="EI268" s="343"/>
      <x:c r="EJ268" s="343"/>
      <x:c r="EK268" s="343"/>
      <x:c r="EL268" s="343"/>
      <x:c r="EM268" s="343"/>
      <x:c r="EN268" s="343"/>
      <x:c r="EO268" s="343"/>
      <x:c r="EP268" s="343"/>
      <x:c r="EQ268" s="343"/>
      <x:c r="ER268" s="343"/>
      <x:c r="ES268" s="343"/>
      <x:c r="ET268" s="343"/>
      <x:c r="EU268" s="343"/>
      <x:c r="EV268" s="343"/>
      <x:c r="EW268" s="343"/>
      <x:c r="EX268" s="343"/>
      <x:c r="EY268" s="343"/>
      <x:c r="EZ268" s="343"/>
      <x:c r="FA268" s="343"/>
      <x:c r="FB268" s="343"/>
      <x:c r="FC268" s="343"/>
      <x:c r="FD268" s="343"/>
      <x:c r="FE268" s="343"/>
      <x:c r="FF268" s="343"/>
      <x:c r="FG268" s="343"/>
      <x:c r="FH268" s="343"/>
      <x:c r="FI268" s="343"/>
      <x:c r="FJ268" s="343"/>
      <x:c r="FK268" s="343"/>
      <x:c r="FL268" s="343"/>
      <x:c r="FM268" s="343"/>
      <x:c r="FN268" s="343"/>
      <x:c r="FO268" s="343"/>
      <x:c r="FP268" s="343"/>
      <x:c r="FQ268" s="343"/>
      <x:c r="FR268" s="343"/>
      <x:c r="FS268" s="343"/>
      <x:c r="FT268" s="343"/>
      <x:c r="FU268" s="343"/>
      <x:c r="FV268" s="343"/>
      <x:c r="FW268" s="343"/>
      <x:c r="FX268" s="343"/>
      <x:c r="FY268" s="343"/>
      <x:c r="FZ268" s="343"/>
      <x:c r="GA268" s="343"/>
      <x:c r="GB268" s="343"/>
      <x:c r="GC268" s="343"/>
      <x:c r="GD268" s="343"/>
      <x:c r="GE268" s="343"/>
      <x:c r="GF268" s="343"/>
      <x:c r="GG268" s="343"/>
    </x:row>
    <x:row r="269" spans="1:189" s="377" customFormat="1" hidden="1" customHeight="1">
      <x:c r="A269" s="267" t="s">
        <x:v>2439</x:v>
      </x:c>
      <x:c r="B269" s="312" t="s">
        <x:v>4504</x:v>
      </x:c>
      <x:c r="C269" s="296" t="s">
        <x:v>3645</x:v>
      </x:c>
      <x:c r="D269" s="443">
        <x:f t="shared" si="25"/>
        <x:v>13104</x:v>
      </x:c>
      <x:c r="E269" s="299" t="s">
        <x:v>1112</x:v>
      </x:c>
      <x:c r="F269" s="299" t="s">
        <x:v>1112</x:v>
      </x:c>
      <x:c r="G269" s="299" t="s">
        <x:v>1112</x:v>
      </x:c>
      <x:c r="H269" s="701"/>
      <x:c r="I269" s="701"/>
      <x:c r="J269" s="322"/>
      <x:c r="K269" s="322">
        <x:v>13104</x:v>
      </x:c>
      <x:c r="L269" s="322"/>
      <x:c r="M269" s="322">
        <x:v>13104</x:v>
      </x:c>
      <x:c r="N269" s="272"/>
      <x:c r="O269" s="272"/>
      <x:c r="P269" s="322">
        <x:v>13104</x:v>
      </x:c>
      <x:c r="Q269" s="322"/>
      <x:c r="R269" s="217" t="s">
        <x:v>4540</x:v>
      </x:c>
      <x:c r="S269" s="447"/>
      <x:c r="T269" s="343"/>
      <x:c r="U269" s="343"/>
      <x:c r="V269" s="343"/>
      <x:c r="W269" s="343"/>
      <x:c r="X269" s="343"/>
      <x:c r="Y269" s="343"/>
      <x:c r="Z269" s="343"/>
      <x:c r="AA269" s="343"/>
      <x:c r="AB269" s="343"/>
      <x:c r="AC269" s="343"/>
      <x:c r="AD269" s="343"/>
      <x:c r="AE269" s="343"/>
      <x:c r="AF269" s="343"/>
      <x:c r="AG269" s="343"/>
      <x:c r="AH269" s="343"/>
      <x:c r="AI269" s="343"/>
      <x:c r="AJ269" s="343"/>
      <x:c r="AK269" s="343"/>
      <x:c r="AL269" s="343"/>
      <x:c r="AM269" s="343"/>
      <x:c r="AN269" s="343"/>
      <x:c r="AO269" s="343"/>
      <x:c r="AP269" s="343"/>
      <x:c r="AQ269" s="343"/>
      <x:c r="AR269" s="343"/>
      <x:c r="AS269" s="343"/>
      <x:c r="AT269" s="343"/>
      <x:c r="AU269" s="343"/>
      <x:c r="AV269" s="343"/>
      <x:c r="AW269" s="343"/>
      <x:c r="AX269" s="343"/>
      <x:c r="AY269" s="343"/>
      <x:c r="AZ269" s="343"/>
      <x:c r="BA269" s="343"/>
      <x:c r="BB269" s="343"/>
      <x:c r="BC269" s="343"/>
      <x:c r="BD269" s="343"/>
      <x:c r="BE269" s="343"/>
      <x:c r="BF269" s="343"/>
      <x:c r="BG269" s="343"/>
      <x:c r="BH269" s="343"/>
      <x:c r="BI269" s="343"/>
      <x:c r="BJ269" s="343"/>
      <x:c r="BK269" s="343"/>
      <x:c r="BL269" s="343"/>
      <x:c r="BM269" s="343"/>
      <x:c r="BN269" s="343"/>
      <x:c r="BO269" s="343"/>
      <x:c r="BP269" s="343"/>
      <x:c r="BQ269" s="343"/>
      <x:c r="BR269" s="343"/>
      <x:c r="BS269" s="343"/>
      <x:c r="BT269" s="343"/>
      <x:c r="BU269" s="343"/>
      <x:c r="BV269" s="343"/>
      <x:c r="BW269" s="343"/>
      <x:c r="BX269" s="343"/>
      <x:c r="BY269" s="343"/>
      <x:c r="BZ269" s="343"/>
      <x:c r="CA269" s="343"/>
      <x:c r="CB269" s="343"/>
      <x:c r="CC269" s="343"/>
      <x:c r="CD269" s="343"/>
      <x:c r="CE269" s="343"/>
      <x:c r="CF269" s="343"/>
      <x:c r="CG269" s="343"/>
      <x:c r="CH269" s="343"/>
      <x:c r="CI269" s="343"/>
      <x:c r="CJ269" s="343"/>
      <x:c r="CK269" s="343"/>
      <x:c r="CL269" s="343"/>
      <x:c r="CM269" s="343"/>
      <x:c r="CN269" s="343"/>
      <x:c r="CO269" s="343"/>
      <x:c r="CP269" s="343"/>
      <x:c r="CQ269" s="343"/>
      <x:c r="CR269" s="343"/>
      <x:c r="CS269" s="343"/>
      <x:c r="CT269" s="343"/>
      <x:c r="CU269" s="343"/>
      <x:c r="CV269" s="343"/>
      <x:c r="CW269" s="343"/>
      <x:c r="CX269" s="343"/>
      <x:c r="CY269" s="343"/>
      <x:c r="CZ269" s="343"/>
      <x:c r="DA269" s="343"/>
      <x:c r="DB269" s="343"/>
      <x:c r="DC269" s="343"/>
      <x:c r="DD269" s="343"/>
      <x:c r="DE269" s="343"/>
      <x:c r="DF269" s="343"/>
      <x:c r="DG269" s="343"/>
      <x:c r="DH269" s="343"/>
      <x:c r="DI269" s="343"/>
      <x:c r="DJ269" s="343"/>
      <x:c r="DK269" s="343"/>
      <x:c r="DL269" s="343"/>
      <x:c r="DM269" s="343"/>
      <x:c r="DN269" s="343"/>
      <x:c r="DO269" s="343"/>
      <x:c r="DP269" s="343"/>
      <x:c r="DQ269" s="343"/>
      <x:c r="DR269" s="343"/>
      <x:c r="DS269" s="343"/>
      <x:c r="DT269" s="343"/>
      <x:c r="DU269" s="343"/>
      <x:c r="DV269" s="343"/>
      <x:c r="DW269" s="343"/>
      <x:c r="DX269" s="343"/>
      <x:c r="DY269" s="343"/>
      <x:c r="DZ269" s="343"/>
      <x:c r="EA269" s="343"/>
      <x:c r="EB269" s="343"/>
      <x:c r="EC269" s="343"/>
      <x:c r="ED269" s="343"/>
      <x:c r="EE269" s="343"/>
      <x:c r="EF269" s="343"/>
      <x:c r="EG269" s="343"/>
      <x:c r="EH269" s="343"/>
      <x:c r="EI269" s="343"/>
      <x:c r="EJ269" s="343"/>
      <x:c r="EK269" s="343"/>
      <x:c r="EL269" s="343"/>
      <x:c r="EM269" s="343"/>
      <x:c r="EN269" s="343"/>
      <x:c r="EO269" s="343"/>
      <x:c r="EP269" s="343"/>
      <x:c r="EQ269" s="343"/>
      <x:c r="ER269" s="343"/>
      <x:c r="ES269" s="343"/>
      <x:c r="ET269" s="343"/>
      <x:c r="EU269" s="343"/>
      <x:c r="EV269" s="343"/>
      <x:c r="EW269" s="343"/>
      <x:c r="EX269" s="343"/>
      <x:c r="EY269" s="343"/>
      <x:c r="EZ269" s="343"/>
      <x:c r="FA269" s="343"/>
      <x:c r="FB269" s="343"/>
      <x:c r="FC269" s="343"/>
      <x:c r="FD269" s="343"/>
      <x:c r="FE269" s="343"/>
      <x:c r="FF269" s="343"/>
      <x:c r="FG269" s="343"/>
      <x:c r="FH269" s="343"/>
      <x:c r="FI269" s="343"/>
      <x:c r="FJ269" s="343"/>
      <x:c r="FK269" s="343"/>
      <x:c r="FL269" s="343"/>
      <x:c r="FM269" s="343"/>
      <x:c r="FN269" s="343"/>
      <x:c r="FO269" s="343"/>
      <x:c r="FP269" s="343"/>
      <x:c r="FQ269" s="343"/>
      <x:c r="FR269" s="343"/>
      <x:c r="FS269" s="343"/>
      <x:c r="FT269" s="343"/>
      <x:c r="FU269" s="343"/>
      <x:c r="FV269" s="343"/>
      <x:c r="FW269" s="343"/>
      <x:c r="FX269" s="343"/>
      <x:c r="FY269" s="343"/>
      <x:c r="FZ269" s="343"/>
      <x:c r="GA269" s="343"/>
      <x:c r="GB269" s="343"/>
      <x:c r="GC269" s="343"/>
      <x:c r="GD269" s="343"/>
      <x:c r="GE269" s="343"/>
      <x:c r="GF269" s="343"/>
      <x:c r="GG269" s="343"/>
    </x:row>
    <x:row r="270" spans="1:189" s="377" customFormat="1" hidden="1" customHeight="1">
      <x:c r="A270" s="267" t="s">
        <x:v>2439</x:v>
      </x:c>
      <x:c r="B270" s="312" t="s">
        <x:v>4928</x:v>
      </x:c>
      <x:c r="C270" s="296" t="s">
        <x:v>3699</x:v>
      </x:c>
      <x:c r="D270" s="443">
        <x:f t="shared" si="25"/>
        <x:v>24336</x:v>
      </x:c>
      <x:c r="E270" s="299" t="s">
        <x:v>1112</x:v>
      </x:c>
      <x:c r="F270" s="299" t="s">
        <x:v>1112</x:v>
      </x:c>
      <x:c r="G270" s="299" t="s">
        <x:v>1112</x:v>
      </x:c>
      <x:c r="H270" s="701"/>
      <x:c r="I270" s="701"/>
      <x:c r="J270" s="322"/>
      <x:c r="K270" s="322">
        <x:v>24336</x:v>
      </x:c>
      <x:c r="L270" s="322"/>
      <x:c r="M270" s="322">
        <x:v>24336</x:v>
      </x:c>
      <x:c r="N270" s="272"/>
      <x:c r="O270" s="272"/>
      <x:c r="P270" s="322">
        <x:v>24336</x:v>
      </x:c>
      <x:c r="Q270" s="322"/>
      <x:c r="R270" s="217" t="s">
        <x:v>4540</x:v>
      </x:c>
      <x:c r="S270" s="447"/>
      <x:c r="T270" s="343"/>
      <x:c r="U270" s="343"/>
      <x:c r="V270" s="343"/>
      <x:c r="W270" s="343"/>
      <x:c r="X270" s="343"/>
      <x:c r="Y270" s="343"/>
      <x:c r="Z270" s="343"/>
      <x:c r="AA270" s="343"/>
      <x:c r="AB270" s="343"/>
      <x:c r="AC270" s="343"/>
      <x:c r="AD270" s="343"/>
      <x:c r="AE270" s="343"/>
      <x:c r="AF270" s="343"/>
      <x:c r="AG270" s="343"/>
      <x:c r="AH270" s="343"/>
      <x:c r="AI270" s="343"/>
      <x:c r="AJ270" s="343"/>
      <x:c r="AK270" s="343"/>
      <x:c r="AL270" s="343"/>
      <x:c r="AM270" s="343"/>
      <x:c r="AN270" s="343"/>
      <x:c r="AO270" s="343"/>
      <x:c r="AP270" s="343"/>
      <x:c r="AQ270" s="343"/>
      <x:c r="AR270" s="343"/>
      <x:c r="AS270" s="343"/>
      <x:c r="AT270" s="343"/>
      <x:c r="AU270" s="343"/>
      <x:c r="AV270" s="343"/>
      <x:c r="AW270" s="343"/>
      <x:c r="AX270" s="343"/>
      <x:c r="AY270" s="343"/>
      <x:c r="AZ270" s="343"/>
      <x:c r="BA270" s="343"/>
      <x:c r="BB270" s="343"/>
      <x:c r="BC270" s="343"/>
      <x:c r="BD270" s="343"/>
      <x:c r="BE270" s="343"/>
      <x:c r="BF270" s="343"/>
      <x:c r="BG270" s="343"/>
      <x:c r="BH270" s="343"/>
      <x:c r="BI270" s="343"/>
      <x:c r="BJ270" s="343"/>
      <x:c r="BK270" s="343"/>
      <x:c r="BL270" s="343"/>
      <x:c r="BM270" s="343"/>
      <x:c r="BN270" s="343"/>
      <x:c r="BO270" s="343"/>
      <x:c r="BP270" s="343"/>
      <x:c r="BQ270" s="343"/>
      <x:c r="BR270" s="343"/>
      <x:c r="BS270" s="343"/>
      <x:c r="BT270" s="343"/>
      <x:c r="BU270" s="343"/>
      <x:c r="BV270" s="343"/>
      <x:c r="BW270" s="343"/>
      <x:c r="BX270" s="343"/>
      <x:c r="BY270" s="343"/>
      <x:c r="BZ270" s="343"/>
      <x:c r="CA270" s="343"/>
      <x:c r="CB270" s="343"/>
      <x:c r="CC270" s="343"/>
      <x:c r="CD270" s="343"/>
      <x:c r="CE270" s="343"/>
      <x:c r="CF270" s="343"/>
      <x:c r="CG270" s="343"/>
      <x:c r="CH270" s="343"/>
      <x:c r="CI270" s="343"/>
      <x:c r="CJ270" s="343"/>
      <x:c r="CK270" s="343"/>
      <x:c r="CL270" s="343"/>
      <x:c r="CM270" s="343"/>
      <x:c r="CN270" s="343"/>
      <x:c r="CO270" s="343"/>
      <x:c r="CP270" s="343"/>
      <x:c r="CQ270" s="343"/>
      <x:c r="CR270" s="343"/>
      <x:c r="CS270" s="343"/>
      <x:c r="CT270" s="343"/>
      <x:c r="CU270" s="343"/>
      <x:c r="CV270" s="343"/>
      <x:c r="CW270" s="343"/>
      <x:c r="CX270" s="343"/>
      <x:c r="CY270" s="343"/>
      <x:c r="CZ270" s="343"/>
      <x:c r="DA270" s="343"/>
      <x:c r="DB270" s="343"/>
      <x:c r="DC270" s="343"/>
      <x:c r="DD270" s="343"/>
      <x:c r="DE270" s="343"/>
      <x:c r="DF270" s="343"/>
      <x:c r="DG270" s="343"/>
      <x:c r="DH270" s="343"/>
      <x:c r="DI270" s="343"/>
      <x:c r="DJ270" s="343"/>
      <x:c r="DK270" s="343"/>
      <x:c r="DL270" s="343"/>
      <x:c r="DM270" s="343"/>
      <x:c r="DN270" s="343"/>
      <x:c r="DO270" s="343"/>
      <x:c r="DP270" s="343"/>
      <x:c r="DQ270" s="343"/>
      <x:c r="DR270" s="343"/>
      <x:c r="DS270" s="343"/>
      <x:c r="DT270" s="343"/>
      <x:c r="DU270" s="343"/>
      <x:c r="DV270" s="343"/>
      <x:c r="DW270" s="343"/>
      <x:c r="DX270" s="343"/>
      <x:c r="DY270" s="343"/>
      <x:c r="DZ270" s="343"/>
      <x:c r="EA270" s="343"/>
      <x:c r="EB270" s="343"/>
      <x:c r="EC270" s="343"/>
      <x:c r="ED270" s="343"/>
      <x:c r="EE270" s="343"/>
      <x:c r="EF270" s="343"/>
      <x:c r="EG270" s="343"/>
      <x:c r="EH270" s="343"/>
      <x:c r="EI270" s="343"/>
      <x:c r="EJ270" s="343"/>
      <x:c r="EK270" s="343"/>
      <x:c r="EL270" s="343"/>
      <x:c r="EM270" s="343"/>
      <x:c r="EN270" s="343"/>
      <x:c r="EO270" s="343"/>
      <x:c r="EP270" s="343"/>
      <x:c r="EQ270" s="343"/>
      <x:c r="ER270" s="343"/>
      <x:c r="ES270" s="343"/>
      <x:c r="ET270" s="343"/>
      <x:c r="EU270" s="343"/>
      <x:c r="EV270" s="343"/>
      <x:c r="EW270" s="343"/>
      <x:c r="EX270" s="343"/>
      <x:c r="EY270" s="343"/>
      <x:c r="EZ270" s="343"/>
      <x:c r="FA270" s="343"/>
      <x:c r="FB270" s="343"/>
      <x:c r="FC270" s="343"/>
      <x:c r="FD270" s="343"/>
      <x:c r="FE270" s="343"/>
      <x:c r="FF270" s="343"/>
      <x:c r="FG270" s="343"/>
      <x:c r="FH270" s="343"/>
      <x:c r="FI270" s="343"/>
      <x:c r="FJ270" s="343"/>
      <x:c r="FK270" s="343"/>
      <x:c r="FL270" s="343"/>
      <x:c r="FM270" s="343"/>
      <x:c r="FN270" s="343"/>
      <x:c r="FO270" s="343"/>
      <x:c r="FP270" s="343"/>
      <x:c r="FQ270" s="343"/>
      <x:c r="FR270" s="343"/>
      <x:c r="FS270" s="343"/>
      <x:c r="FT270" s="343"/>
      <x:c r="FU270" s="343"/>
      <x:c r="FV270" s="343"/>
      <x:c r="FW270" s="343"/>
      <x:c r="FX270" s="343"/>
      <x:c r="FY270" s="343"/>
      <x:c r="FZ270" s="343"/>
      <x:c r="GA270" s="343"/>
      <x:c r="GB270" s="343"/>
      <x:c r="GC270" s="343"/>
      <x:c r="GD270" s="343"/>
      <x:c r="GE270" s="343"/>
      <x:c r="GF270" s="343"/>
      <x:c r="GG270" s="343"/>
    </x:row>
    <x:row r="271" spans="1:189" s="377" customFormat="1" hidden="1" customHeight="1">
      <x:c r="A271" s="267" t="s">
        <x:v>2439</x:v>
      </x:c>
      <x:c r="B271" s="312" t="s">
        <x:v>350</x:v>
      </x:c>
      <x:c r="C271" s="296" t="s">
        <x:v>3669</x:v>
      </x:c>
      <x:c r="D271" s="443">
        <x:f t="shared" si="25"/>
        <x:v>18144</x:v>
      </x:c>
      <x:c r="E271" s="299" t="s">
        <x:v>1112</x:v>
      </x:c>
      <x:c r="F271" s="299" t="s">
        <x:v>1112</x:v>
      </x:c>
      <x:c r="G271" s="299" t="s">
        <x:v>1112</x:v>
      </x:c>
      <x:c r="H271" s="701"/>
      <x:c r="I271" s="701"/>
      <x:c r="J271" s="322"/>
      <x:c r="K271" s="322">
        <x:v>18144</x:v>
      </x:c>
      <x:c r="L271" s="322"/>
      <x:c r="M271" s="322">
        <x:v>18144</x:v>
      </x:c>
      <x:c r="N271" s="272"/>
      <x:c r="O271" s="272"/>
      <x:c r="P271" s="322">
        <x:v>18144</x:v>
      </x:c>
      <x:c r="Q271" s="322"/>
      <x:c r="R271" s="217" t="s">
        <x:v>4540</x:v>
      </x:c>
      <x:c r="S271" s="447"/>
      <x:c r="T271" s="343"/>
      <x:c r="U271" s="343"/>
      <x:c r="V271" s="343"/>
      <x:c r="W271" s="343"/>
      <x:c r="X271" s="343"/>
      <x:c r="Y271" s="343"/>
      <x:c r="Z271" s="343"/>
      <x:c r="AA271" s="343"/>
      <x:c r="AB271" s="343"/>
      <x:c r="AC271" s="343"/>
      <x:c r="AD271" s="343"/>
      <x:c r="AE271" s="343"/>
      <x:c r="AF271" s="343"/>
      <x:c r="AG271" s="343"/>
      <x:c r="AH271" s="343"/>
      <x:c r="AI271" s="343"/>
      <x:c r="AJ271" s="343"/>
      <x:c r="AK271" s="343"/>
      <x:c r="AL271" s="343"/>
      <x:c r="AM271" s="343"/>
      <x:c r="AN271" s="343"/>
      <x:c r="AO271" s="343"/>
      <x:c r="AP271" s="343"/>
      <x:c r="AQ271" s="343"/>
      <x:c r="AR271" s="343"/>
      <x:c r="AS271" s="343"/>
      <x:c r="AT271" s="343"/>
      <x:c r="AU271" s="343"/>
      <x:c r="AV271" s="343"/>
      <x:c r="AW271" s="343"/>
      <x:c r="AX271" s="343"/>
      <x:c r="AY271" s="343"/>
      <x:c r="AZ271" s="343"/>
      <x:c r="BA271" s="343"/>
      <x:c r="BB271" s="343"/>
      <x:c r="BC271" s="343"/>
      <x:c r="BD271" s="343"/>
      <x:c r="BE271" s="343"/>
      <x:c r="BF271" s="343"/>
      <x:c r="BG271" s="343"/>
      <x:c r="BH271" s="343"/>
      <x:c r="BI271" s="343"/>
      <x:c r="BJ271" s="343"/>
      <x:c r="BK271" s="343"/>
      <x:c r="BL271" s="343"/>
      <x:c r="BM271" s="343"/>
      <x:c r="BN271" s="343"/>
      <x:c r="BO271" s="343"/>
      <x:c r="BP271" s="343"/>
      <x:c r="BQ271" s="343"/>
      <x:c r="BR271" s="343"/>
      <x:c r="BS271" s="343"/>
      <x:c r="BT271" s="343"/>
      <x:c r="BU271" s="343"/>
      <x:c r="BV271" s="343"/>
      <x:c r="BW271" s="343"/>
      <x:c r="BX271" s="343"/>
      <x:c r="BY271" s="343"/>
      <x:c r="BZ271" s="343"/>
      <x:c r="CA271" s="343"/>
      <x:c r="CB271" s="343"/>
      <x:c r="CC271" s="343"/>
      <x:c r="CD271" s="343"/>
      <x:c r="CE271" s="343"/>
      <x:c r="CF271" s="343"/>
      <x:c r="CG271" s="343"/>
      <x:c r="CH271" s="343"/>
      <x:c r="CI271" s="343"/>
      <x:c r="CJ271" s="343"/>
      <x:c r="CK271" s="343"/>
      <x:c r="CL271" s="343"/>
      <x:c r="CM271" s="343"/>
      <x:c r="CN271" s="343"/>
      <x:c r="CO271" s="343"/>
      <x:c r="CP271" s="343"/>
      <x:c r="CQ271" s="343"/>
      <x:c r="CR271" s="343"/>
      <x:c r="CS271" s="343"/>
      <x:c r="CT271" s="343"/>
      <x:c r="CU271" s="343"/>
      <x:c r="CV271" s="343"/>
      <x:c r="CW271" s="343"/>
      <x:c r="CX271" s="343"/>
      <x:c r="CY271" s="343"/>
      <x:c r="CZ271" s="343"/>
      <x:c r="DA271" s="343"/>
      <x:c r="DB271" s="343"/>
      <x:c r="DC271" s="343"/>
      <x:c r="DD271" s="343"/>
      <x:c r="DE271" s="343"/>
      <x:c r="DF271" s="343"/>
      <x:c r="DG271" s="343"/>
      <x:c r="DH271" s="343"/>
      <x:c r="DI271" s="343"/>
      <x:c r="DJ271" s="343"/>
      <x:c r="DK271" s="343"/>
      <x:c r="DL271" s="343"/>
      <x:c r="DM271" s="343"/>
      <x:c r="DN271" s="343"/>
      <x:c r="DO271" s="343"/>
      <x:c r="DP271" s="343"/>
      <x:c r="DQ271" s="343"/>
      <x:c r="DR271" s="343"/>
      <x:c r="DS271" s="343"/>
      <x:c r="DT271" s="343"/>
      <x:c r="DU271" s="343"/>
      <x:c r="DV271" s="343"/>
      <x:c r="DW271" s="343"/>
      <x:c r="DX271" s="343"/>
      <x:c r="DY271" s="343"/>
      <x:c r="DZ271" s="343"/>
      <x:c r="EA271" s="343"/>
      <x:c r="EB271" s="343"/>
      <x:c r="EC271" s="343"/>
      <x:c r="ED271" s="343"/>
      <x:c r="EE271" s="343"/>
      <x:c r="EF271" s="343"/>
      <x:c r="EG271" s="343"/>
      <x:c r="EH271" s="343"/>
      <x:c r="EI271" s="343"/>
      <x:c r="EJ271" s="343"/>
      <x:c r="EK271" s="343"/>
      <x:c r="EL271" s="343"/>
      <x:c r="EM271" s="343"/>
      <x:c r="EN271" s="343"/>
      <x:c r="EO271" s="343"/>
      <x:c r="EP271" s="343"/>
      <x:c r="EQ271" s="343"/>
      <x:c r="ER271" s="343"/>
      <x:c r="ES271" s="343"/>
      <x:c r="ET271" s="343"/>
      <x:c r="EU271" s="343"/>
      <x:c r="EV271" s="343"/>
      <x:c r="EW271" s="343"/>
      <x:c r="EX271" s="343"/>
      <x:c r="EY271" s="343"/>
      <x:c r="EZ271" s="343"/>
      <x:c r="FA271" s="343"/>
      <x:c r="FB271" s="343"/>
      <x:c r="FC271" s="343"/>
      <x:c r="FD271" s="343"/>
      <x:c r="FE271" s="343"/>
      <x:c r="FF271" s="343"/>
      <x:c r="FG271" s="343"/>
      <x:c r="FH271" s="343"/>
      <x:c r="FI271" s="343"/>
      <x:c r="FJ271" s="343"/>
      <x:c r="FK271" s="343"/>
      <x:c r="FL271" s="343"/>
      <x:c r="FM271" s="343"/>
      <x:c r="FN271" s="343"/>
      <x:c r="FO271" s="343"/>
      <x:c r="FP271" s="343"/>
      <x:c r="FQ271" s="343"/>
      <x:c r="FR271" s="343"/>
      <x:c r="FS271" s="343"/>
      <x:c r="FT271" s="343"/>
      <x:c r="FU271" s="343"/>
      <x:c r="FV271" s="343"/>
      <x:c r="FW271" s="343"/>
      <x:c r="FX271" s="343"/>
      <x:c r="FY271" s="343"/>
      <x:c r="FZ271" s="343"/>
      <x:c r="GA271" s="343"/>
      <x:c r="GB271" s="343"/>
      <x:c r="GC271" s="343"/>
      <x:c r="GD271" s="343"/>
      <x:c r="GE271" s="343"/>
      <x:c r="GF271" s="343"/>
      <x:c r="GG271" s="343"/>
    </x:row>
    <x:row r="272" spans="1:189" s="377" customFormat="1" hidden="1" customHeight="1">
      <x:c r="A272" s="267" t="s">
        <x:v>2439</x:v>
      </x:c>
      <x:c r="B272" s="312" t="s">
        <x:v>4918</x:v>
      </x:c>
      <x:c r="C272" s="296" t="s">
        <x:v>3659</x:v>
      </x:c>
      <x:c r="D272" s="443">
        <x:f t="shared" si="25"/>
        <x:v>11282</x:v>
      </x:c>
      <x:c r="E272" s="299" t="s">
        <x:v>1112</x:v>
      </x:c>
      <x:c r="F272" s="299" t="s">
        <x:v>1112</x:v>
      </x:c>
      <x:c r="G272" s="299" t="s">
        <x:v>1112</x:v>
      </x:c>
      <x:c r="H272" s="701"/>
      <x:c r="I272" s="701"/>
      <x:c r="J272" s="322"/>
      <x:c r="K272" s="322">
        <x:v>11282</x:v>
      </x:c>
      <x:c r="L272" s="322"/>
      <x:c r="M272" s="322">
        <x:v>11282</x:v>
      </x:c>
      <x:c r="N272" s="272"/>
      <x:c r="O272" s="272"/>
      <x:c r="P272" s="322">
        <x:v>11282</x:v>
      </x:c>
      <x:c r="Q272" s="322"/>
      <x:c r="R272" s="217" t="s">
        <x:v>4540</x:v>
      </x:c>
      <x:c r="S272" s="447"/>
      <x:c r="T272" s="343"/>
      <x:c r="U272" s="343"/>
      <x:c r="V272" s="343"/>
      <x:c r="W272" s="343"/>
      <x:c r="X272" s="343"/>
      <x:c r="Y272" s="343"/>
      <x:c r="Z272" s="343"/>
      <x:c r="AA272" s="343"/>
      <x:c r="AB272" s="343"/>
      <x:c r="AC272" s="343"/>
      <x:c r="AD272" s="343"/>
      <x:c r="AE272" s="343"/>
      <x:c r="AF272" s="343"/>
      <x:c r="AG272" s="343"/>
      <x:c r="AH272" s="343"/>
      <x:c r="AI272" s="343"/>
      <x:c r="AJ272" s="343"/>
      <x:c r="AK272" s="343"/>
      <x:c r="AL272" s="343"/>
      <x:c r="AM272" s="343"/>
      <x:c r="AN272" s="343"/>
      <x:c r="AO272" s="343"/>
      <x:c r="AP272" s="343"/>
      <x:c r="AQ272" s="343"/>
      <x:c r="AR272" s="343"/>
      <x:c r="AS272" s="343"/>
      <x:c r="AT272" s="343"/>
      <x:c r="AU272" s="343"/>
      <x:c r="AV272" s="343"/>
      <x:c r="AW272" s="343"/>
      <x:c r="AX272" s="343"/>
      <x:c r="AY272" s="343"/>
      <x:c r="AZ272" s="343"/>
      <x:c r="BA272" s="343"/>
      <x:c r="BB272" s="343"/>
      <x:c r="BC272" s="343"/>
      <x:c r="BD272" s="343"/>
      <x:c r="BE272" s="343"/>
      <x:c r="BF272" s="343"/>
      <x:c r="BG272" s="343"/>
      <x:c r="BH272" s="343"/>
      <x:c r="BI272" s="343"/>
      <x:c r="BJ272" s="343"/>
      <x:c r="BK272" s="343"/>
      <x:c r="BL272" s="343"/>
      <x:c r="BM272" s="343"/>
      <x:c r="BN272" s="343"/>
      <x:c r="BO272" s="343"/>
      <x:c r="BP272" s="343"/>
      <x:c r="BQ272" s="343"/>
      <x:c r="BR272" s="343"/>
      <x:c r="BS272" s="343"/>
      <x:c r="BT272" s="343"/>
      <x:c r="BU272" s="343"/>
      <x:c r="BV272" s="343"/>
      <x:c r="BW272" s="343"/>
      <x:c r="BX272" s="343"/>
      <x:c r="BY272" s="343"/>
      <x:c r="BZ272" s="343"/>
      <x:c r="CA272" s="343"/>
      <x:c r="CB272" s="343"/>
      <x:c r="CC272" s="343"/>
      <x:c r="CD272" s="343"/>
      <x:c r="CE272" s="343"/>
      <x:c r="CF272" s="343"/>
      <x:c r="CG272" s="343"/>
      <x:c r="CH272" s="343"/>
      <x:c r="CI272" s="343"/>
      <x:c r="CJ272" s="343"/>
      <x:c r="CK272" s="343"/>
      <x:c r="CL272" s="343"/>
      <x:c r="CM272" s="343"/>
      <x:c r="CN272" s="343"/>
      <x:c r="CO272" s="343"/>
      <x:c r="CP272" s="343"/>
      <x:c r="CQ272" s="343"/>
      <x:c r="CR272" s="343"/>
      <x:c r="CS272" s="343"/>
      <x:c r="CT272" s="343"/>
      <x:c r="CU272" s="343"/>
      <x:c r="CV272" s="343"/>
      <x:c r="CW272" s="343"/>
      <x:c r="CX272" s="343"/>
      <x:c r="CY272" s="343"/>
      <x:c r="CZ272" s="343"/>
      <x:c r="DA272" s="343"/>
      <x:c r="DB272" s="343"/>
      <x:c r="DC272" s="343"/>
      <x:c r="DD272" s="343"/>
      <x:c r="DE272" s="343"/>
      <x:c r="DF272" s="343"/>
      <x:c r="DG272" s="343"/>
      <x:c r="DH272" s="343"/>
      <x:c r="DI272" s="343"/>
      <x:c r="DJ272" s="343"/>
      <x:c r="DK272" s="343"/>
      <x:c r="DL272" s="343"/>
      <x:c r="DM272" s="343"/>
      <x:c r="DN272" s="343"/>
      <x:c r="DO272" s="343"/>
      <x:c r="DP272" s="343"/>
      <x:c r="DQ272" s="343"/>
      <x:c r="DR272" s="343"/>
      <x:c r="DS272" s="343"/>
      <x:c r="DT272" s="343"/>
      <x:c r="DU272" s="343"/>
      <x:c r="DV272" s="343"/>
      <x:c r="DW272" s="343"/>
      <x:c r="DX272" s="343"/>
      <x:c r="DY272" s="343"/>
      <x:c r="DZ272" s="343"/>
      <x:c r="EA272" s="343"/>
      <x:c r="EB272" s="343"/>
      <x:c r="EC272" s="343"/>
      <x:c r="ED272" s="343"/>
      <x:c r="EE272" s="343"/>
      <x:c r="EF272" s="343"/>
      <x:c r="EG272" s="343"/>
      <x:c r="EH272" s="343"/>
      <x:c r="EI272" s="343"/>
      <x:c r="EJ272" s="343"/>
      <x:c r="EK272" s="343"/>
      <x:c r="EL272" s="343"/>
      <x:c r="EM272" s="343"/>
      <x:c r="EN272" s="343"/>
      <x:c r="EO272" s="343"/>
      <x:c r="EP272" s="343"/>
      <x:c r="EQ272" s="343"/>
      <x:c r="ER272" s="343"/>
      <x:c r="ES272" s="343"/>
      <x:c r="ET272" s="343"/>
      <x:c r="EU272" s="343"/>
      <x:c r="EV272" s="343"/>
      <x:c r="EW272" s="343"/>
      <x:c r="EX272" s="343"/>
      <x:c r="EY272" s="343"/>
      <x:c r="EZ272" s="343"/>
      <x:c r="FA272" s="343"/>
      <x:c r="FB272" s="343"/>
      <x:c r="FC272" s="343"/>
      <x:c r="FD272" s="343"/>
      <x:c r="FE272" s="343"/>
      <x:c r="FF272" s="343"/>
      <x:c r="FG272" s="343"/>
      <x:c r="FH272" s="343"/>
      <x:c r="FI272" s="343"/>
      <x:c r="FJ272" s="343"/>
      <x:c r="FK272" s="343"/>
      <x:c r="FL272" s="343"/>
      <x:c r="FM272" s="343"/>
      <x:c r="FN272" s="343"/>
      <x:c r="FO272" s="343"/>
      <x:c r="FP272" s="343"/>
      <x:c r="FQ272" s="343"/>
      <x:c r="FR272" s="343"/>
      <x:c r="FS272" s="343"/>
      <x:c r="FT272" s="343"/>
      <x:c r="FU272" s="343"/>
      <x:c r="FV272" s="343"/>
      <x:c r="FW272" s="343"/>
      <x:c r="FX272" s="343"/>
      <x:c r="FY272" s="343"/>
      <x:c r="FZ272" s="343"/>
      <x:c r="GA272" s="343"/>
      <x:c r="GB272" s="343"/>
      <x:c r="GC272" s="343"/>
      <x:c r="GD272" s="343"/>
      <x:c r="GE272" s="343"/>
      <x:c r="GF272" s="343"/>
      <x:c r="GG272" s="343"/>
    </x:row>
    <x:row r="273" spans="1:189" s="377" customFormat="1" hidden="1" customHeight="1">
      <x:c r="A273" s="267" t="s">
        <x:v>2439</x:v>
      </x:c>
      <x:c r="B273" s="312" t="s">
        <x:v>4499</x:v>
      </x:c>
      <x:c r="C273" s="296" t="s">
        <x:v>3668</x:v>
      </x:c>
      <x:c r="D273" s="443">
        <x:f t="shared" si="25"/>
        <x:v>13544</x:v>
      </x:c>
      <x:c r="E273" s="299" t="s">
        <x:v>1112</x:v>
      </x:c>
      <x:c r="F273" s="299" t="s">
        <x:v>1112</x:v>
      </x:c>
      <x:c r="G273" s="299" t="s">
        <x:v>1112</x:v>
      </x:c>
      <x:c r="H273" s="701"/>
      <x:c r="I273" s="701"/>
      <x:c r="J273" s="322"/>
      <x:c r="K273" s="322">
        <x:v>13544</x:v>
      </x:c>
      <x:c r="L273" s="322"/>
      <x:c r="M273" s="322">
        <x:v>13544</x:v>
      </x:c>
      <x:c r="N273" s="272"/>
      <x:c r="O273" s="272"/>
      <x:c r="P273" s="322">
        <x:v>13544</x:v>
      </x:c>
      <x:c r="Q273" s="322"/>
      <x:c r="R273" s="217" t="s">
        <x:v>4540</x:v>
      </x:c>
      <x:c r="S273" s="447"/>
      <x:c r="T273" s="343"/>
      <x:c r="U273" s="343"/>
      <x:c r="V273" s="343"/>
      <x:c r="W273" s="343"/>
      <x:c r="X273" s="343"/>
      <x:c r="Y273" s="343"/>
      <x:c r="Z273" s="343"/>
      <x:c r="AA273" s="343"/>
      <x:c r="AB273" s="343"/>
      <x:c r="AC273" s="343"/>
      <x:c r="AD273" s="343"/>
      <x:c r="AE273" s="343"/>
      <x:c r="AF273" s="343"/>
      <x:c r="AG273" s="343"/>
      <x:c r="AH273" s="343"/>
      <x:c r="AI273" s="343"/>
      <x:c r="AJ273" s="343"/>
      <x:c r="AK273" s="343"/>
      <x:c r="AL273" s="343"/>
      <x:c r="AM273" s="343"/>
      <x:c r="AN273" s="343"/>
      <x:c r="AO273" s="343"/>
      <x:c r="AP273" s="343"/>
      <x:c r="AQ273" s="343"/>
      <x:c r="AR273" s="343"/>
      <x:c r="AS273" s="343"/>
      <x:c r="AT273" s="343"/>
      <x:c r="AU273" s="343"/>
      <x:c r="AV273" s="343"/>
      <x:c r="AW273" s="343"/>
      <x:c r="AX273" s="343"/>
      <x:c r="AY273" s="343"/>
      <x:c r="AZ273" s="343"/>
      <x:c r="BA273" s="343"/>
      <x:c r="BB273" s="343"/>
      <x:c r="BC273" s="343"/>
      <x:c r="BD273" s="343"/>
      <x:c r="BE273" s="343"/>
      <x:c r="BF273" s="343"/>
      <x:c r="BG273" s="343"/>
      <x:c r="BH273" s="343"/>
      <x:c r="BI273" s="343"/>
      <x:c r="BJ273" s="343"/>
      <x:c r="BK273" s="343"/>
      <x:c r="BL273" s="343"/>
      <x:c r="BM273" s="343"/>
      <x:c r="BN273" s="343"/>
      <x:c r="BO273" s="343"/>
      <x:c r="BP273" s="343"/>
      <x:c r="BQ273" s="343"/>
      <x:c r="BR273" s="343"/>
      <x:c r="BS273" s="343"/>
      <x:c r="BT273" s="343"/>
      <x:c r="BU273" s="343"/>
      <x:c r="BV273" s="343"/>
      <x:c r="BW273" s="343"/>
      <x:c r="BX273" s="343"/>
      <x:c r="BY273" s="343"/>
      <x:c r="BZ273" s="343"/>
      <x:c r="CA273" s="343"/>
      <x:c r="CB273" s="343"/>
      <x:c r="CC273" s="343"/>
      <x:c r="CD273" s="343"/>
      <x:c r="CE273" s="343"/>
      <x:c r="CF273" s="343"/>
      <x:c r="CG273" s="343"/>
      <x:c r="CH273" s="343"/>
      <x:c r="CI273" s="343"/>
      <x:c r="CJ273" s="343"/>
      <x:c r="CK273" s="343"/>
      <x:c r="CL273" s="343"/>
      <x:c r="CM273" s="343"/>
      <x:c r="CN273" s="343"/>
      <x:c r="CO273" s="343"/>
      <x:c r="CP273" s="343"/>
      <x:c r="CQ273" s="343"/>
      <x:c r="CR273" s="343"/>
      <x:c r="CS273" s="343"/>
      <x:c r="CT273" s="343"/>
      <x:c r="CU273" s="343"/>
      <x:c r="CV273" s="343"/>
      <x:c r="CW273" s="343"/>
      <x:c r="CX273" s="343"/>
      <x:c r="CY273" s="343"/>
      <x:c r="CZ273" s="343"/>
      <x:c r="DA273" s="343"/>
      <x:c r="DB273" s="343"/>
      <x:c r="DC273" s="343"/>
      <x:c r="DD273" s="343"/>
      <x:c r="DE273" s="343"/>
      <x:c r="DF273" s="343"/>
      <x:c r="DG273" s="343"/>
      <x:c r="DH273" s="343"/>
      <x:c r="DI273" s="343"/>
      <x:c r="DJ273" s="343"/>
      <x:c r="DK273" s="343"/>
      <x:c r="DL273" s="343"/>
      <x:c r="DM273" s="343"/>
      <x:c r="DN273" s="343"/>
      <x:c r="DO273" s="343"/>
      <x:c r="DP273" s="343"/>
      <x:c r="DQ273" s="343"/>
      <x:c r="DR273" s="343"/>
      <x:c r="DS273" s="343"/>
      <x:c r="DT273" s="343"/>
      <x:c r="DU273" s="343"/>
      <x:c r="DV273" s="343"/>
      <x:c r="DW273" s="343"/>
      <x:c r="DX273" s="343"/>
      <x:c r="DY273" s="343"/>
      <x:c r="DZ273" s="343"/>
      <x:c r="EA273" s="343"/>
      <x:c r="EB273" s="343"/>
      <x:c r="EC273" s="343"/>
      <x:c r="ED273" s="343"/>
      <x:c r="EE273" s="343"/>
      <x:c r="EF273" s="343"/>
      <x:c r="EG273" s="343"/>
      <x:c r="EH273" s="343"/>
      <x:c r="EI273" s="343"/>
      <x:c r="EJ273" s="343"/>
      <x:c r="EK273" s="343"/>
      <x:c r="EL273" s="343"/>
      <x:c r="EM273" s="343"/>
      <x:c r="EN273" s="343"/>
      <x:c r="EO273" s="343"/>
      <x:c r="EP273" s="343"/>
      <x:c r="EQ273" s="343"/>
      <x:c r="ER273" s="343"/>
      <x:c r="ES273" s="343"/>
      <x:c r="ET273" s="343"/>
      <x:c r="EU273" s="343"/>
      <x:c r="EV273" s="343"/>
      <x:c r="EW273" s="343"/>
      <x:c r="EX273" s="343"/>
      <x:c r="EY273" s="343"/>
      <x:c r="EZ273" s="343"/>
      <x:c r="FA273" s="343"/>
      <x:c r="FB273" s="343"/>
      <x:c r="FC273" s="343"/>
      <x:c r="FD273" s="343"/>
      <x:c r="FE273" s="343"/>
      <x:c r="FF273" s="343"/>
      <x:c r="FG273" s="343"/>
      <x:c r="FH273" s="343"/>
      <x:c r="FI273" s="343"/>
      <x:c r="FJ273" s="343"/>
      <x:c r="FK273" s="343"/>
      <x:c r="FL273" s="343"/>
      <x:c r="FM273" s="343"/>
      <x:c r="FN273" s="343"/>
      <x:c r="FO273" s="343"/>
      <x:c r="FP273" s="343"/>
      <x:c r="FQ273" s="343"/>
      <x:c r="FR273" s="343"/>
      <x:c r="FS273" s="343"/>
      <x:c r="FT273" s="343"/>
      <x:c r="FU273" s="343"/>
      <x:c r="FV273" s="343"/>
      <x:c r="FW273" s="343"/>
      <x:c r="FX273" s="343"/>
      <x:c r="FY273" s="343"/>
      <x:c r="FZ273" s="343"/>
      <x:c r="GA273" s="343"/>
      <x:c r="GB273" s="343"/>
      <x:c r="GC273" s="343"/>
      <x:c r="GD273" s="343"/>
      <x:c r="GE273" s="343"/>
      <x:c r="GF273" s="343"/>
      <x:c r="GG273" s="343"/>
    </x:row>
    <x:row r="274" spans="1:189" s="377" customFormat="1" hidden="1" customHeight="1">
      <x:c r="A274" s="267" t="s">
        <x:v>2439</x:v>
      </x:c>
      <x:c r="B274" s="312" t="s">
        <x:v>4506</x:v>
      </x:c>
      <x:c r="C274" s="296" t="s">
        <x:v>3665</x:v>
      </x:c>
      <x:c r="D274" s="443">
        <x:f t="shared" si="25"/>
        <x:v>1969</x:v>
      </x:c>
      <x:c r="E274" s="299" t="s">
        <x:v>1112</x:v>
      </x:c>
      <x:c r="F274" s="299" t="s">
        <x:v>1112</x:v>
      </x:c>
      <x:c r="G274" s="299" t="s">
        <x:v>1112</x:v>
      </x:c>
      <x:c r="H274" s="701"/>
      <x:c r="I274" s="701"/>
      <x:c r="J274" s="322"/>
      <x:c r="K274" s="322">
        <x:v>1969</x:v>
      </x:c>
      <x:c r="L274" s="322"/>
      <x:c r="M274" s="322">
        <x:v>1969</x:v>
      </x:c>
      <x:c r="N274" s="272"/>
      <x:c r="O274" s="272"/>
      <x:c r="P274" s="322">
        <x:v>1969</x:v>
      </x:c>
      <x:c r="Q274" s="322"/>
      <x:c r="R274" s="217" t="s">
        <x:v>4540</x:v>
      </x:c>
      <x:c r="S274" s="447"/>
      <x:c r="T274" s="343"/>
      <x:c r="U274" s="343"/>
      <x:c r="V274" s="343"/>
      <x:c r="W274" s="343"/>
      <x:c r="X274" s="343"/>
      <x:c r="Y274" s="343"/>
      <x:c r="Z274" s="343"/>
      <x:c r="AA274" s="343"/>
      <x:c r="AB274" s="343"/>
      <x:c r="AC274" s="343"/>
      <x:c r="AD274" s="343"/>
      <x:c r="AE274" s="343"/>
      <x:c r="AF274" s="343"/>
      <x:c r="AG274" s="343"/>
      <x:c r="AH274" s="343"/>
      <x:c r="AI274" s="343"/>
      <x:c r="AJ274" s="343"/>
      <x:c r="AK274" s="343"/>
      <x:c r="AL274" s="343"/>
      <x:c r="AM274" s="343"/>
      <x:c r="AN274" s="343"/>
      <x:c r="AO274" s="343"/>
      <x:c r="AP274" s="343"/>
      <x:c r="AQ274" s="343"/>
      <x:c r="AR274" s="343"/>
      <x:c r="AS274" s="343"/>
      <x:c r="AT274" s="343"/>
      <x:c r="AU274" s="343"/>
      <x:c r="AV274" s="343"/>
      <x:c r="AW274" s="343"/>
      <x:c r="AX274" s="343"/>
      <x:c r="AY274" s="343"/>
      <x:c r="AZ274" s="343"/>
      <x:c r="BA274" s="343"/>
      <x:c r="BB274" s="343"/>
      <x:c r="BC274" s="343"/>
      <x:c r="BD274" s="343"/>
      <x:c r="BE274" s="343"/>
      <x:c r="BF274" s="343"/>
      <x:c r="BG274" s="343"/>
      <x:c r="BH274" s="343"/>
      <x:c r="BI274" s="343"/>
      <x:c r="BJ274" s="343"/>
      <x:c r="BK274" s="343"/>
      <x:c r="BL274" s="343"/>
      <x:c r="BM274" s="343"/>
      <x:c r="BN274" s="343"/>
      <x:c r="BO274" s="343"/>
      <x:c r="BP274" s="343"/>
      <x:c r="BQ274" s="343"/>
      <x:c r="BR274" s="343"/>
      <x:c r="BS274" s="343"/>
      <x:c r="BT274" s="343"/>
      <x:c r="BU274" s="343"/>
      <x:c r="BV274" s="343"/>
      <x:c r="BW274" s="343"/>
      <x:c r="BX274" s="343"/>
      <x:c r="BY274" s="343"/>
      <x:c r="BZ274" s="343"/>
      <x:c r="CA274" s="343"/>
      <x:c r="CB274" s="343"/>
      <x:c r="CC274" s="343"/>
      <x:c r="CD274" s="343"/>
      <x:c r="CE274" s="343"/>
      <x:c r="CF274" s="343"/>
      <x:c r="CG274" s="343"/>
      <x:c r="CH274" s="343"/>
      <x:c r="CI274" s="343"/>
      <x:c r="CJ274" s="343"/>
      <x:c r="CK274" s="343"/>
      <x:c r="CL274" s="343"/>
      <x:c r="CM274" s="343"/>
      <x:c r="CN274" s="343"/>
      <x:c r="CO274" s="343"/>
      <x:c r="CP274" s="343"/>
      <x:c r="CQ274" s="343"/>
      <x:c r="CR274" s="343"/>
      <x:c r="CS274" s="343"/>
      <x:c r="CT274" s="343"/>
      <x:c r="CU274" s="343"/>
      <x:c r="CV274" s="343"/>
      <x:c r="CW274" s="343"/>
      <x:c r="CX274" s="343"/>
      <x:c r="CY274" s="343"/>
      <x:c r="CZ274" s="343"/>
      <x:c r="DA274" s="343"/>
      <x:c r="DB274" s="343"/>
      <x:c r="DC274" s="343"/>
      <x:c r="DD274" s="343"/>
      <x:c r="DE274" s="343"/>
      <x:c r="DF274" s="343"/>
      <x:c r="DG274" s="343"/>
      <x:c r="DH274" s="343"/>
      <x:c r="DI274" s="343"/>
      <x:c r="DJ274" s="343"/>
      <x:c r="DK274" s="343"/>
      <x:c r="DL274" s="343"/>
      <x:c r="DM274" s="343"/>
      <x:c r="DN274" s="343"/>
      <x:c r="DO274" s="343"/>
      <x:c r="DP274" s="343"/>
      <x:c r="DQ274" s="343"/>
      <x:c r="DR274" s="343"/>
      <x:c r="DS274" s="343"/>
      <x:c r="DT274" s="343"/>
      <x:c r="DU274" s="343"/>
      <x:c r="DV274" s="343"/>
      <x:c r="DW274" s="343"/>
      <x:c r="DX274" s="343"/>
      <x:c r="DY274" s="343"/>
      <x:c r="DZ274" s="343"/>
      <x:c r="EA274" s="343"/>
      <x:c r="EB274" s="343"/>
      <x:c r="EC274" s="343"/>
      <x:c r="ED274" s="343"/>
      <x:c r="EE274" s="343"/>
      <x:c r="EF274" s="343"/>
      <x:c r="EG274" s="343"/>
      <x:c r="EH274" s="343"/>
      <x:c r="EI274" s="343"/>
      <x:c r="EJ274" s="343"/>
      <x:c r="EK274" s="343"/>
      <x:c r="EL274" s="343"/>
      <x:c r="EM274" s="343"/>
      <x:c r="EN274" s="343"/>
      <x:c r="EO274" s="343"/>
      <x:c r="EP274" s="343"/>
      <x:c r="EQ274" s="343"/>
      <x:c r="ER274" s="343"/>
      <x:c r="ES274" s="343"/>
      <x:c r="ET274" s="343"/>
      <x:c r="EU274" s="343"/>
      <x:c r="EV274" s="343"/>
      <x:c r="EW274" s="343"/>
      <x:c r="EX274" s="343"/>
      <x:c r="EY274" s="343"/>
      <x:c r="EZ274" s="343"/>
      <x:c r="FA274" s="343"/>
      <x:c r="FB274" s="343"/>
      <x:c r="FC274" s="343"/>
      <x:c r="FD274" s="343"/>
      <x:c r="FE274" s="343"/>
      <x:c r="FF274" s="343"/>
      <x:c r="FG274" s="343"/>
      <x:c r="FH274" s="343"/>
      <x:c r="FI274" s="343"/>
      <x:c r="FJ274" s="343"/>
      <x:c r="FK274" s="343"/>
      <x:c r="FL274" s="343"/>
      <x:c r="FM274" s="343"/>
      <x:c r="FN274" s="343"/>
      <x:c r="FO274" s="343"/>
      <x:c r="FP274" s="343"/>
      <x:c r="FQ274" s="343"/>
      <x:c r="FR274" s="343"/>
      <x:c r="FS274" s="343"/>
      <x:c r="FT274" s="343"/>
      <x:c r="FU274" s="343"/>
      <x:c r="FV274" s="343"/>
      <x:c r="FW274" s="343"/>
      <x:c r="FX274" s="343"/>
      <x:c r="FY274" s="343"/>
      <x:c r="FZ274" s="343"/>
      <x:c r="GA274" s="343"/>
      <x:c r="GB274" s="343"/>
      <x:c r="GC274" s="343"/>
      <x:c r="GD274" s="343"/>
      <x:c r="GE274" s="343"/>
      <x:c r="GF274" s="343"/>
      <x:c r="GG274" s="343"/>
    </x:row>
    <x:row r="275" spans="1:189" s="377" customFormat="1" hidden="1" customHeight="1">
      <x:c r="A275" s="267" t="s">
        <x:v>2439</x:v>
      </x:c>
      <x:c r="B275" s="312" t="s">
        <x:v>5288</x:v>
      </x:c>
      <x:c r="C275" s="296" t="s">
        <x:v>276</x:v>
      </x:c>
      <x:c r="D275" s="443">
        <x:f t="shared" si="25"/>
        <x:v>4419</x:v>
      </x:c>
      <x:c r="E275" s="299" t="s">
        <x:v>1112</x:v>
      </x:c>
      <x:c r="F275" s="299" t="s">
        <x:v>1112</x:v>
      </x:c>
      <x:c r="G275" s="299" t="s">
        <x:v>1112</x:v>
      </x:c>
      <x:c r="H275" s="701"/>
      <x:c r="I275" s="701"/>
      <x:c r="J275" s="322"/>
      <x:c r="K275" s="322">
        <x:v>4419</x:v>
      </x:c>
      <x:c r="L275" s="322"/>
      <x:c r="M275" s="322">
        <x:v>4419</x:v>
      </x:c>
      <x:c r="N275" s="272"/>
      <x:c r="O275" s="272"/>
      <x:c r="P275" s="322">
        <x:v>4419</x:v>
      </x:c>
      <x:c r="Q275" s="322"/>
      <x:c r="R275" s="217" t="s">
        <x:v>4540</x:v>
      </x:c>
      <x:c r="S275" s="447"/>
      <x:c r="T275" s="343"/>
      <x:c r="U275" s="343"/>
      <x:c r="V275" s="343"/>
      <x:c r="W275" s="343"/>
      <x:c r="X275" s="343"/>
      <x:c r="Y275" s="343"/>
      <x:c r="Z275" s="343"/>
      <x:c r="AA275" s="343"/>
      <x:c r="AB275" s="343"/>
      <x:c r="AC275" s="343"/>
      <x:c r="AD275" s="343"/>
      <x:c r="AE275" s="343"/>
      <x:c r="AF275" s="343"/>
      <x:c r="AG275" s="343"/>
      <x:c r="AH275" s="343"/>
      <x:c r="AI275" s="343"/>
      <x:c r="AJ275" s="343"/>
      <x:c r="AK275" s="343"/>
      <x:c r="AL275" s="343"/>
      <x:c r="AM275" s="343"/>
      <x:c r="AN275" s="343"/>
      <x:c r="AO275" s="343"/>
      <x:c r="AP275" s="343"/>
      <x:c r="AQ275" s="343"/>
      <x:c r="AR275" s="343"/>
      <x:c r="AS275" s="343"/>
      <x:c r="AT275" s="343"/>
      <x:c r="AU275" s="343"/>
      <x:c r="AV275" s="343"/>
      <x:c r="AW275" s="343"/>
      <x:c r="AX275" s="343"/>
      <x:c r="AY275" s="343"/>
      <x:c r="AZ275" s="343"/>
      <x:c r="BA275" s="343"/>
      <x:c r="BB275" s="343"/>
      <x:c r="BC275" s="343"/>
      <x:c r="BD275" s="343"/>
      <x:c r="BE275" s="343"/>
      <x:c r="BF275" s="343"/>
      <x:c r="BG275" s="343"/>
      <x:c r="BH275" s="343"/>
      <x:c r="BI275" s="343"/>
      <x:c r="BJ275" s="343"/>
      <x:c r="BK275" s="343"/>
      <x:c r="BL275" s="343"/>
      <x:c r="BM275" s="343"/>
      <x:c r="BN275" s="343"/>
      <x:c r="BO275" s="343"/>
      <x:c r="BP275" s="343"/>
      <x:c r="BQ275" s="343"/>
      <x:c r="BR275" s="343"/>
      <x:c r="BS275" s="343"/>
      <x:c r="BT275" s="343"/>
      <x:c r="BU275" s="343"/>
      <x:c r="BV275" s="343"/>
      <x:c r="BW275" s="343"/>
      <x:c r="BX275" s="343"/>
      <x:c r="BY275" s="343"/>
      <x:c r="BZ275" s="343"/>
      <x:c r="CA275" s="343"/>
      <x:c r="CB275" s="343"/>
      <x:c r="CC275" s="343"/>
      <x:c r="CD275" s="343"/>
      <x:c r="CE275" s="343"/>
      <x:c r="CF275" s="343"/>
      <x:c r="CG275" s="343"/>
      <x:c r="CH275" s="343"/>
      <x:c r="CI275" s="343"/>
      <x:c r="CJ275" s="343"/>
      <x:c r="CK275" s="343"/>
      <x:c r="CL275" s="343"/>
      <x:c r="CM275" s="343"/>
      <x:c r="CN275" s="343"/>
      <x:c r="CO275" s="343"/>
      <x:c r="CP275" s="343"/>
      <x:c r="CQ275" s="343"/>
      <x:c r="CR275" s="343"/>
      <x:c r="CS275" s="343"/>
      <x:c r="CT275" s="343"/>
      <x:c r="CU275" s="343"/>
      <x:c r="CV275" s="343"/>
      <x:c r="CW275" s="343"/>
      <x:c r="CX275" s="343"/>
      <x:c r="CY275" s="343"/>
      <x:c r="CZ275" s="343"/>
      <x:c r="DA275" s="343"/>
      <x:c r="DB275" s="343"/>
      <x:c r="DC275" s="343"/>
      <x:c r="DD275" s="343"/>
      <x:c r="DE275" s="343"/>
      <x:c r="DF275" s="343"/>
      <x:c r="DG275" s="343"/>
      <x:c r="DH275" s="343"/>
      <x:c r="DI275" s="343"/>
      <x:c r="DJ275" s="343"/>
      <x:c r="DK275" s="343"/>
      <x:c r="DL275" s="343"/>
      <x:c r="DM275" s="343"/>
      <x:c r="DN275" s="343"/>
      <x:c r="DO275" s="343"/>
      <x:c r="DP275" s="343"/>
      <x:c r="DQ275" s="343"/>
      <x:c r="DR275" s="343"/>
      <x:c r="DS275" s="343"/>
      <x:c r="DT275" s="343"/>
      <x:c r="DU275" s="343"/>
      <x:c r="DV275" s="343"/>
      <x:c r="DW275" s="343"/>
      <x:c r="DX275" s="343"/>
      <x:c r="DY275" s="343"/>
      <x:c r="DZ275" s="343"/>
      <x:c r="EA275" s="343"/>
      <x:c r="EB275" s="343"/>
      <x:c r="EC275" s="343"/>
      <x:c r="ED275" s="343"/>
      <x:c r="EE275" s="343"/>
      <x:c r="EF275" s="343"/>
      <x:c r="EG275" s="343"/>
      <x:c r="EH275" s="343"/>
      <x:c r="EI275" s="343"/>
      <x:c r="EJ275" s="343"/>
      <x:c r="EK275" s="343"/>
      <x:c r="EL275" s="343"/>
      <x:c r="EM275" s="343"/>
      <x:c r="EN275" s="343"/>
      <x:c r="EO275" s="343"/>
      <x:c r="EP275" s="343"/>
      <x:c r="EQ275" s="343"/>
      <x:c r="ER275" s="343"/>
      <x:c r="ES275" s="343"/>
      <x:c r="ET275" s="343"/>
      <x:c r="EU275" s="343"/>
      <x:c r="EV275" s="343"/>
      <x:c r="EW275" s="343"/>
      <x:c r="EX275" s="343"/>
      <x:c r="EY275" s="343"/>
      <x:c r="EZ275" s="343"/>
      <x:c r="FA275" s="343"/>
      <x:c r="FB275" s="343"/>
      <x:c r="FC275" s="343"/>
      <x:c r="FD275" s="343"/>
      <x:c r="FE275" s="343"/>
      <x:c r="FF275" s="343"/>
      <x:c r="FG275" s="343"/>
      <x:c r="FH275" s="343"/>
      <x:c r="FI275" s="343"/>
      <x:c r="FJ275" s="343"/>
      <x:c r="FK275" s="343"/>
      <x:c r="FL275" s="343"/>
      <x:c r="FM275" s="343"/>
      <x:c r="FN275" s="343"/>
      <x:c r="FO275" s="343"/>
      <x:c r="FP275" s="343"/>
      <x:c r="FQ275" s="343"/>
      <x:c r="FR275" s="343"/>
      <x:c r="FS275" s="343"/>
      <x:c r="FT275" s="343"/>
      <x:c r="FU275" s="343"/>
      <x:c r="FV275" s="343"/>
      <x:c r="FW275" s="343"/>
      <x:c r="FX275" s="343"/>
      <x:c r="FY275" s="343"/>
      <x:c r="FZ275" s="343"/>
      <x:c r="GA275" s="343"/>
      <x:c r="GB275" s="343"/>
      <x:c r="GC275" s="343"/>
      <x:c r="GD275" s="343"/>
      <x:c r="GE275" s="343"/>
      <x:c r="GF275" s="343"/>
      <x:c r="GG275" s="343"/>
    </x:row>
    <x:row r="276" spans="1:189" s="377" customFormat="1" hidden="1" customHeight="1">
      <x:c r="A276" s="267" t="s">
        <x:v>2439</x:v>
      </x:c>
      <x:c r="B276" s="312" t="s">
        <x:v>5283</x:v>
      </x:c>
      <x:c r="C276" s="296" t="s">
        <x:v>3668</x:v>
      </x:c>
      <x:c r="D276" s="443">
        <x:f t="shared" si="25"/>
        <x:v>9244</x:v>
      </x:c>
      <x:c r="E276" s="299" t="s">
        <x:v>1112</x:v>
      </x:c>
      <x:c r="F276" s="299" t="s">
        <x:v>1112</x:v>
      </x:c>
      <x:c r="G276" s="299" t="s">
        <x:v>1112</x:v>
      </x:c>
      <x:c r="H276" s="701"/>
      <x:c r="I276" s="701"/>
      <x:c r="J276" s="322"/>
      <x:c r="K276" s="322">
        <x:v>9244</x:v>
      </x:c>
      <x:c r="L276" s="322"/>
      <x:c r="M276" s="322">
        <x:v>9244</x:v>
      </x:c>
      <x:c r="N276" s="272"/>
      <x:c r="O276" s="272"/>
      <x:c r="P276" s="322">
        <x:v>9244</x:v>
      </x:c>
      <x:c r="Q276" s="322"/>
      <x:c r="R276" s="217" t="s">
        <x:v>4540</x:v>
      </x:c>
      <x:c r="S276" s="447"/>
      <x:c r="T276" s="343"/>
      <x:c r="U276" s="343"/>
      <x:c r="V276" s="343"/>
      <x:c r="W276" s="343"/>
      <x:c r="X276" s="343"/>
      <x:c r="Y276" s="343"/>
      <x:c r="Z276" s="343"/>
      <x:c r="AA276" s="343"/>
      <x:c r="AB276" s="343"/>
      <x:c r="AC276" s="343"/>
      <x:c r="AD276" s="343"/>
      <x:c r="AE276" s="343"/>
      <x:c r="AF276" s="343"/>
      <x:c r="AG276" s="343"/>
      <x:c r="AH276" s="343"/>
      <x:c r="AI276" s="343"/>
      <x:c r="AJ276" s="343"/>
      <x:c r="AK276" s="343"/>
      <x:c r="AL276" s="343"/>
      <x:c r="AM276" s="343"/>
      <x:c r="AN276" s="343"/>
      <x:c r="AO276" s="343"/>
      <x:c r="AP276" s="343"/>
      <x:c r="AQ276" s="343"/>
      <x:c r="AR276" s="343"/>
      <x:c r="AS276" s="343"/>
      <x:c r="AT276" s="343"/>
      <x:c r="AU276" s="343"/>
      <x:c r="AV276" s="343"/>
      <x:c r="AW276" s="343"/>
      <x:c r="AX276" s="343"/>
      <x:c r="AY276" s="343"/>
      <x:c r="AZ276" s="343"/>
      <x:c r="BA276" s="343"/>
      <x:c r="BB276" s="343"/>
      <x:c r="BC276" s="343"/>
      <x:c r="BD276" s="343"/>
      <x:c r="BE276" s="343"/>
      <x:c r="BF276" s="343"/>
      <x:c r="BG276" s="343"/>
      <x:c r="BH276" s="343"/>
      <x:c r="BI276" s="343"/>
      <x:c r="BJ276" s="343"/>
      <x:c r="BK276" s="343"/>
      <x:c r="BL276" s="343"/>
      <x:c r="BM276" s="343"/>
      <x:c r="BN276" s="343"/>
      <x:c r="BO276" s="343"/>
      <x:c r="BP276" s="343"/>
      <x:c r="BQ276" s="343"/>
      <x:c r="BR276" s="343"/>
      <x:c r="BS276" s="343"/>
      <x:c r="BT276" s="343"/>
      <x:c r="BU276" s="343"/>
      <x:c r="BV276" s="343"/>
      <x:c r="BW276" s="343"/>
      <x:c r="BX276" s="343"/>
      <x:c r="BY276" s="343"/>
      <x:c r="BZ276" s="343"/>
      <x:c r="CA276" s="343"/>
      <x:c r="CB276" s="343"/>
      <x:c r="CC276" s="343"/>
      <x:c r="CD276" s="343"/>
      <x:c r="CE276" s="343"/>
      <x:c r="CF276" s="343"/>
      <x:c r="CG276" s="343"/>
      <x:c r="CH276" s="343"/>
      <x:c r="CI276" s="343"/>
      <x:c r="CJ276" s="343"/>
      <x:c r="CK276" s="343"/>
      <x:c r="CL276" s="343"/>
      <x:c r="CM276" s="343"/>
      <x:c r="CN276" s="343"/>
      <x:c r="CO276" s="343"/>
      <x:c r="CP276" s="343"/>
      <x:c r="CQ276" s="343"/>
      <x:c r="CR276" s="343"/>
      <x:c r="CS276" s="343"/>
      <x:c r="CT276" s="343"/>
      <x:c r="CU276" s="343"/>
      <x:c r="CV276" s="343"/>
      <x:c r="CW276" s="343"/>
      <x:c r="CX276" s="343"/>
      <x:c r="CY276" s="343"/>
      <x:c r="CZ276" s="343"/>
      <x:c r="DA276" s="343"/>
      <x:c r="DB276" s="343"/>
      <x:c r="DC276" s="343"/>
      <x:c r="DD276" s="343"/>
      <x:c r="DE276" s="343"/>
      <x:c r="DF276" s="343"/>
      <x:c r="DG276" s="343"/>
      <x:c r="DH276" s="343"/>
      <x:c r="DI276" s="343"/>
      <x:c r="DJ276" s="343"/>
      <x:c r="DK276" s="343"/>
      <x:c r="DL276" s="343"/>
      <x:c r="DM276" s="343"/>
      <x:c r="DN276" s="343"/>
      <x:c r="DO276" s="343"/>
      <x:c r="DP276" s="343"/>
      <x:c r="DQ276" s="343"/>
      <x:c r="DR276" s="343"/>
      <x:c r="DS276" s="343"/>
      <x:c r="DT276" s="343"/>
      <x:c r="DU276" s="343"/>
      <x:c r="DV276" s="343"/>
      <x:c r="DW276" s="343"/>
      <x:c r="DX276" s="343"/>
      <x:c r="DY276" s="343"/>
      <x:c r="DZ276" s="343"/>
      <x:c r="EA276" s="343"/>
      <x:c r="EB276" s="343"/>
      <x:c r="EC276" s="343"/>
      <x:c r="ED276" s="343"/>
      <x:c r="EE276" s="343"/>
      <x:c r="EF276" s="343"/>
      <x:c r="EG276" s="343"/>
      <x:c r="EH276" s="343"/>
      <x:c r="EI276" s="343"/>
      <x:c r="EJ276" s="343"/>
      <x:c r="EK276" s="343"/>
      <x:c r="EL276" s="343"/>
      <x:c r="EM276" s="343"/>
      <x:c r="EN276" s="343"/>
      <x:c r="EO276" s="343"/>
      <x:c r="EP276" s="343"/>
      <x:c r="EQ276" s="343"/>
      <x:c r="ER276" s="343"/>
      <x:c r="ES276" s="343"/>
      <x:c r="ET276" s="343"/>
      <x:c r="EU276" s="343"/>
      <x:c r="EV276" s="343"/>
      <x:c r="EW276" s="343"/>
      <x:c r="EX276" s="343"/>
      <x:c r="EY276" s="343"/>
      <x:c r="EZ276" s="343"/>
      <x:c r="FA276" s="343"/>
      <x:c r="FB276" s="343"/>
      <x:c r="FC276" s="343"/>
      <x:c r="FD276" s="343"/>
      <x:c r="FE276" s="343"/>
      <x:c r="FF276" s="343"/>
      <x:c r="FG276" s="343"/>
      <x:c r="FH276" s="343"/>
      <x:c r="FI276" s="343"/>
      <x:c r="FJ276" s="343"/>
      <x:c r="FK276" s="343"/>
      <x:c r="FL276" s="343"/>
      <x:c r="FM276" s="343"/>
      <x:c r="FN276" s="343"/>
      <x:c r="FO276" s="343"/>
      <x:c r="FP276" s="343"/>
      <x:c r="FQ276" s="343"/>
      <x:c r="FR276" s="343"/>
      <x:c r="FS276" s="343"/>
      <x:c r="FT276" s="343"/>
      <x:c r="FU276" s="343"/>
      <x:c r="FV276" s="343"/>
      <x:c r="FW276" s="343"/>
      <x:c r="FX276" s="343"/>
      <x:c r="FY276" s="343"/>
      <x:c r="FZ276" s="343"/>
      <x:c r="GA276" s="343"/>
      <x:c r="GB276" s="343"/>
      <x:c r="GC276" s="343"/>
      <x:c r="GD276" s="343"/>
      <x:c r="GE276" s="343"/>
      <x:c r="GF276" s="343"/>
      <x:c r="GG276" s="343"/>
    </x:row>
    <x:row r="277" spans="1:189" s="377" customFormat="1" hidden="1" customHeight="1">
      <x:c r="A277" s="267" t="s">
        <x:v>2439</x:v>
      </x:c>
      <x:c r="B277" s="312" t="s">
        <x:v>5308</x:v>
      </x:c>
      <x:c r="C277" s="296" t="s">
        <x:v>3714</x:v>
      </x:c>
      <x:c r="D277" s="443">
        <x:f t="shared" si="25"/>
        <x:v>13178</x:v>
      </x:c>
      <x:c r="E277" s="299" t="s">
        <x:v>1112</x:v>
      </x:c>
      <x:c r="F277" s="299" t="s">
        <x:v>1112</x:v>
      </x:c>
      <x:c r="G277" s="299" t="s">
        <x:v>1112</x:v>
      </x:c>
      <x:c r="H277" s="701"/>
      <x:c r="I277" s="701"/>
      <x:c r="J277" s="322"/>
      <x:c r="K277" s="322">
        <x:v>13178</x:v>
      </x:c>
      <x:c r="L277" s="322"/>
      <x:c r="M277" s="322">
        <x:v>13178</x:v>
      </x:c>
      <x:c r="N277" s="272"/>
      <x:c r="O277" s="272"/>
      <x:c r="P277" s="322">
        <x:v>13178</x:v>
      </x:c>
      <x:c r="Q277" s="322"/>
      <x:c r="R277" s="217" t="s">
        <x:v>4540</x:v>
      </x:c>
      <x:c r="S277" s="447"/>
      <x:c r="T277" s="343"/>
      <x:c r="U277" s="343"/>
      <x:c r="V277" s="343"/>
      <x:c r="W277" s="343"/>
      <x:c r="X277" s="343"/>
      <x:c r="Y277" s="343"/>
      <x:c r="Z277" s="343"/>
      <x:c r="AA277" s="343"/>
      <x:c r="AB277" s="343"/>
      <x:c r="AC277" s="343"/>
      <x:c r="AD277" s="343"/>
      <x:c r="AE277" s="343"/>
      <x:c r="AF277" s="343"/>
      <x:c r="AG277" s="343"/>
      <x:c r="AH277" s="343"/>
      <x:c r="AI277" s="343"/>
      <x:c r="AJ277" s="343"/>
      <x:c r="AK277" s="343"/>
      <x:c r="AL277" s="343"/>
      <x:c r="AM277" s="343"/>
      <x:c r="AN277" s="343"/>
      <x:c r="AO277" s="343"/>
      <x:c r="AP277" s="343"/>
      <x:c r="AQ277" s="343"/>
      <x:c r="AR277" s="343"/>
      <x:c r="AS277" s="343"/>
      <x:c r="AT277" s="343"/>
      <x:c r="AU277" s="343"/>
      <x:c r="AV277" s="343"/>
      <x:c r="AW277" s="343"/>
      <x:c r="AX277" s="343"/>
      <x:c r="AY277" s="343"/>
      <x:c r="AZ277" s="343"/>
      <x:c r="BA277" s="343"/>
      <x:c r="BB277" s="343"/>
      <x:c r="BC277" s="343"/>
      <x:c r="BD277" s="343"/>
      <x:c r="BE277" s="343"/>
      <x:c r="BF277" s="343"/>
      <x:c r="BG277" s="343"/>
      <x:c r="BH277" s="343"/>
      <x:c r="BI277" s="343"/>
      <x:c r="BJ277" s="343"/>
      <x:c r="BK277" s="343"/>
      <x:c r="BL277" s="343"/>
      <x:c r="BM277" s="343"/>
      <x:c r="BN277" s="343"/>
      <x:c r="BO277" s="343"/>
      <x:c r="BP277" s="343"/>
      <x:c r="BQ277" s="343"/>
      <x:c r="BR277" s="343"/>
      <x:c r="BS277" s="343"/>
      <x:c r="BT277" s="343"/>
      <x:c r="BU277" s="343"/>
      <x:c r="BV277" s="343"/>
      <x:c r="BW277" s="343"/>
      <x:c r="BX277" s="343"/>
      <x:c r="BY277" s="343"/>
      <x:c r="BZ277" s="343"/>
      <x:c r="CA277" s="343"/>
      <x:c r="CB277" s="343"/>
      <x:c r="CC277" s="343"/>
      <x:c r="CD277" s="343"/>
      <x:c r="CE277" s="343"/>
      <x:c r="CF277" s="343"/>
      <x:c r="CG277" s="343"/>
      <x:c r="CH277" s="343"/>
      <x:c r="CI277" s="343"/>
      <x:c r="CJ277" s="343"/>
      <x:c r="CK277" s="343"/>
      <x:c r="CL277" s="343"/>
      <x:c r="CM277" s="343"/>
      <x:c r="CN277" s="343"/>
      <x:c r="CO277" s="343"/>
      <x:c r="CP277" s="343"/>
      <x:c r="CQ277" s="343"/>
      <x:c r="CR277" s="343"/>
      <x:c r="CS277" s="343"/>
      <x:c r="CT277" s="343"/>
      <x:c r="CU277" s="343"/>
      <x:c r="CV277" s="343"/>
      <x:c r="CW277" s="343"/>
      <x:c r="CX277" s="343"/>
      <x:c r="CY277" s="343"/>
      <x:c r="CZ277" s="343"/>
      <x:c r="DA277" s="343"/>
      <x:c r="DB277" s="343"/>
      <x:c r="DC277" s="343"/>
      <x:c r="DD277" s="343"/>
      <x:c r="DE277" s="343"/>
      <x:c r="DF277" s="343"/>
      <x:c r="DG277" s="343"/>
      <x:c r="DH277" s="343"/>
      <x:c r="DI277" s="343"/>
      <x:c r="DJ277" s="343"/>
      <x:c r="DK277" s="343"/>
      <x:c r="DL277" s="343"/>
      <x:c r="DM277" s="343"/>
      <x:c r="DN277" s="343"/>
      <x:c r="DO277" s="343"/>
      <x:c r="DP277" s="343"/>
      <x:c r="DQ277" s="343"/>
      <x:c r="DR277" s="343"/>
      <x:c r="DS277" s="343"/>
      <x:c r="DT277" s="343"/>
      <x:c r="DU277" s="343"/>
      <x:c r="DV277" s="343"/>
      <x:c r="DW277" s="343"/>
      <x:c r="DX277" s="343"/>
      <x:c r="DY277" s="343"/>
      <x:c r="DZ277" s="343"/>
      <x:c r="EA277" s="343"/>
      <x:c r="EB277" s="343"/>
      <x:c r="EC277" s="343"/>
      <x:c r="ED277" s="343"/>
      <x:c r="EE277" s="343"/>
      <x:c r="EF277" s="343"/>
      <x:c r="EG277" s="343"/>
      <x:c r="EH277" s="343"/>
      <x:c r="EI277" s="343"/>
      <x:c r="EJ277" s="343"/>
      <x:c r="EK277" s="343"/>
      <x:c r="EL277" s="343"/>
      <x:c r="EM277" s="343"/>
      <x:c r="EN277" s="343"/>
      <x:c r="EO277" s="343"/>
      <x:c r="EP277" s="343"/>
      <x:c r="EQ277" s="343"/>
      <x:c r="ER277" s="343"/>
      <x:c r="ES277" s="343"/>
      <x:c r="ET277" s="343"/>
      <x:c r="EU277" s="343"/>
      <x:c r="EV277" s="343"/>
      <x:c r="EW277" s="343"/>
      <x:c r="EX277" s="343"/>
      <x:c r="EY277" s="343"/>
      <x:c r="EZ277" s="343"/>
      <x:c r="FA277" s="343"/>
      <x:c r="FB277" s="343"/>
      <x:c r="FC277" s="343"/>
      <x:c r="FD277" s="343"/>
      <x:c r="FE277" s="343"/>
      <x:c r="FF277" s="343"/>
      <x:c r="FG277" s="343"/>
      <x:c r="FH277" s="343"/>
      <x:c r="FI277" s="343"/>
      <x:c r="FJ277" s="343"/>
      <x:c r="FK277" s="343"/>
      <x:c r="FL277" s="343"/>
      <x:c r="FM277" s="343"/>
      <x:c r="FN277" s="343"/>
      <x:c r="FO277" s="343"/>
      <x:c r="FP277" s="343"/>
      <x:c r="FQ277" s="343"/>
      <x:c r="FR277" s="343"/>
      <x:c r="FS277" s="343"/>
      <x:c r="FT277" s="343"/>
      <x:c r="FU277" s="343"/>
      <x:c r="FV277" s="343"/>
      <x:c r="FW277" s="343"/>
      <x:c r="FX277" s="343"/>
      <x:c r="FY277" s="343"/>
      <x:c r="FZ277" s="343"/>
      <x:c r="GA277" s="343"/>
      <x:c r="GB277" s="343"/>
      <x:c r="GC277" s="343"/>
      <x:c r="GD277" s="343"/>
      <x:c r="GE277" s="343"/>
      <x:c r="GF277" s="343"/>
      <x:c r="GG277" s="343"/>
    </x:row>
    <x:row r="278" spans="1:189" s="377" customFormat="1" hidden="1" customHeight="1">
      <x:c r="A278" s="267" t="s">
        <x:v>2439</x:v>
      </x:c>
      <x:c r="B278" s="312" t="s">
        <x:v>352</x:v>
      </x:c>
      <x:c r="C278" s="296" t="s">
        <x:v>3682</x:v>
      </x:c>
      <x:c r="D278" s="443">
        <x:f t="shared" si="25"/>
        <x:v>6544</x:v>
      </x:c>
      <x:c r="E278" s="299" t="s">
        <x:v>1112</x:v>
      </x:c>
      <x:c r="F278" s="299" t="s">
        <x:v>1112</x:v>
      </x:c>
      <x:c r="G278" s="299" t="s">
        <x:v>1112</x:v>
      </x:c>
      <x:c r="H278" s="701"/>
      <x:c r="I278" s="701"/>
      <x:c r="J278" s="322"/>
      <x:c r="K278" s="322">
        <x:v>6544</x:v>
      </x:c>
      <x:c r="L278" s="322"/>
      <x:c r="M278" s="322">
        <x:v>6544</x:v>
      </x:c>
      <x:c r="N278" s="272"/>
      <x:c r="O278" s="272"/>
      <x:c r="P278" s="322">
        <x:v>6544</x:v>
      </x:c>
      <x:c r="Q278" s="322"/>
      <x:c r="R278" s="217" t="s">
        <x:v>4540</x:v>
      </x:c>
      <x:c r="S278" s="447"/>
      <x:c r="T278" s="343"/>
      <x:c r="U278" s="343"/>
      <x:c r="V278" s="343"/>
      <x:c r="W278" s="343"/>
      <x:c r="X278" s="343"/>
      <x:c r="Y278" s="343"/>
      <x:c r="Z278" s="343"/>
      <x:c r="AA278" s="343"/>
      <x:c r="AB278" s="343"/>
      <x:c r="AC278" s="343"/>
      <x:c r="AD278" s="343"/>
      <x:c r="AE278" s="343"/>
      <x:c r="AF278" s="343"/>
      <x:c r="AG278" s="343"/>
      <x:c r="AH278" s="343"/>
      <x:c r="AI278" s="343"/>
      <x:c r="AJ278" s="343"/>
      <x:c r="AK278" s="343"/>
      <x:c r="AL278" s="343"/>
      <x:c r="AM278" s="343"/>
      <x:c r="AN278" s="343"/>
      <x:c r="AO278" s="343"/>
      <x:c r="AP278" s="343"/>
      <x:c r="AQ278" s="343"/>
      <x:c r="AR278" s="343"/>
      <x:c r="AS278" s="343"/>
      <x:c r="AT278" s="343"/>
      <x:c r="AU278" s="343"/>
      <x:c r="AV278" s="343"/>
      <x:c r="AW278" s="343"/>
      <x:c r="AX278" s="343"/>
      <x:c r="AY278" s="343"/>
      <x:c r="AZ278" s="343"/>
      <x:c r="BA278" s="343"/>
      <x:c r="BB278" s="343"/>
      <x:c r="BC278" s="343"/>
      <x:c r="BD278" s="343"/>
      <x:c r="BE278" s="343"/>
      <x:c r="BF278" s="343"/>
      <x:c r="BG278" s="343"/>
      <x:c r="BH278" s="343"/>
      <x:c r="BI278" s="343"/>
      <x:c r="BJ278" s="343"/>
      <x:c r="BK278" s="343"/>
      <x:c r="BL278" s="343"/>
      <x:c r="BM278" s="343"/>
      <x:c r="BN278" s="343"/>
      <x:c r="BO278" s="343"/>
      <x:c r="BP278" s="343"/>
      <x:c r="BQ278" s="343"/>
      <x:c r="BR278" s="343"/>
      <x:c r="BS278" s="343"/>
      <x:c r="BT278" s="343"/>
      <x:c r="BU278" s="343"/>
      <x:c r="BV278" s="343"/>
      <x:c r="BW278" s="343"/>
      <x:c r="BX278" s="343"/>
      <x:c r="BY278" s="343"/>
      <x:c r="BZ278" s="343"/>
      <x:c r="CA278" s="343"/>
      <x:c r="CB278" s="343"/>
      <x:c r="CC278" s="343"/>
      <x:c r="CD278" s="343"/>
      <x:c r="CE278" s="343"/>
      <x:c r="CF278" s="343"/>
      <x:c r="CG278" s="343"/>
      <x:c r="CH278" s="343"/>
      <x:c r="CI278" s="343"/>
      <x:c r="CJ278" s="343"/>
      <x:c r="CK278" s="343"/>
      <x:c r="CL278" s="343"/>
      <x:c r="CM278" s="343"/>
      <x:c r="CN278" s="343"/>
      <x:c r="CO278" s="343"/>
      <x:c r="CP278" s="343"/>
      <x:c r="CQ278" s="343"/>
      <x:c r="CR278" s="343"/>
      <x:c r="CS278" s="343"/>
      <x:c r="CT278" s="343"/>
      <x:c r="CU278" s="343"/>
      <x:c r="CV278" s="343"/>
      <x:c r="CW278" s="343"/>
      <x:c r="CX278" s="343"/>
      <x:c r="CY278" s="343"/>
      <x:c r="CZ278" s="343"/>
      <x:c r="DA278" s="343"/>
      <x:c r="DB278" s="343"/>
      <x:c r="DC278" s="343"/>
      <x:c r="DD278" s="343"/>
      <x:c r="DE278" s="343"/>
      <x:c r="DF278" s="343"/>
      <x:c r="DG278" s="343"/>
      <x:c r="DH278" s="343"/>
      <x:c r="DI278" s="343"/>
      <x:c r="DJ278" s="343"/>
      <x:c r="DK278" s="343"/>
      <x:c r="DL278" s="343"/>
      <x:c r="DM278" s="343"/>
      <x:c r="DN278" s="343"/>
      <x:c r="DO278" s="343"/>
      <x:c r="DP278" s="343"/>
      <x:c r="DQ278" s="343"/>
      <x:c r="DR278" s="343"/>
      <x:c r="DS278" s="343"/>
      <x:c r="DT278" s="343"/>
      <x:c r="DU278" s="343"/>
      <x:c r="DV278" s="343"/>
      <x:c r="DW278" s="343"/>
      <x:c r="DX278" s="343"/>
      <x:c r="DY278" s="343"/>
      <x:c r="DZ278" s="343"/>
      <x:c r="EA278" s="343"/>
      <x:c r="EB278" s="343"/>
      <x:c r="EC278" s="343"/>
      <x:c r="ED278" s="343"/>
      <x:c r="EE278" s="343"/>
      <x:c r="EF278" s="343"/>
      <x:c r="EG278" s="343"/>
      <x:c r="EH278" s="343"/>
      <x:c r="EI278" s="343"/>
      <x:c r="EJ278" s="343"/>
      <x:c r="EK278" s="343"/>
      <x:c r="EL278" s="343"/>
      <x:c r="EM278" s="343"/>
      <x:c r="EN278" s="343"/>
      <x:c r="EO278" s="343"/>
      <x:c r="EP278" s="343"/>
      <x:c r="EQ278" s="343"/>
      <x:c r="ER278" s="343"/>
      <x:c r="ES278" s="343"/>
      <x:c r="ET278" s="343"/>
      <x:c r="EU278" s="343"/>
      <x:c r="EV278" s="343"/>
      <x:c r="EW278" s="343"/>
      <x:c r="EX278" s="343"/>
      <x:c r="EY278" s="343"/>
      <x:c r="EZ278" s="343"/>
      <x:c r="FA278" s="343"/>
      <x:c r="FB278" s="343"/>
      <x:c r="FC278" s="343"/>
      <x:c r="FD278" s="343"/>
      <x:c r="FE278" s="343"/>
      <x:c r="FF278" s="343"/>
      <x:c r="FG278" s="343"/>
      <x:c r="FH278" s="343"/>
      <x:c r="FI278" s="343"/>
      <x:c r="FJ278" s="343"/>
      <x:c r="FK278" s="343"/>
      <x:c r="FL278" s="343"/>
      <x:c r="FM278" s="343"/>
      <x:c r="FN278" s="343"/>
      <x:c r="FO278" s="343"/>
      <x:c r="FP278" s="343"/>
      <x:c r="FQ278" s="343"/>
      <x:c r="FR278" s="343"/>
      <x:c r="FS278" s="343"/>
      <x:c r="FT278" s="343"/>
      <x:c r="FU278" s="343"/>
      <x:c r="FV278" s="343"/>
      <x:c r="FW278" s="343"/>
      <x:c r="FX278" s="343"/>
      <x:c r="FY278" s="343"/>
      <x:c r="FZ278" s="343"/>
      <x:c r="GA278" s="343"/>
      <x:c r="GB278" s="343"/>
      <x:c r="GC278" s="343"/>
      <x:c r="GD278" s="343"/>
      <x:c r="GE278" s="343"/>
      <x:c r="GF278" s="343"/>
      <x:c r="GG278" s="343"/>
    </x:row>
    <x:row r="279" spans="1:189" s="377" customFormat="1" hidden="1" customHeight="1">
      <x:c r="A279" s="267" t="s">
        <x:v>2439</x:v>
      </x:c>
      <x:c r="B279" s="312" t="s">
        <x:v>4552</x:v>
      </x:c>
      <x:c r="C279" s="296" t="s">
        <x:v>3671</x:v>
      </x:c>
      <x:c r="D279" s="443">
        <x:f t="shared" si="25"/>
        <x:v>13847</x:v>
      </x:c>
      <x:c r="E279" s="299" t="s">
        <x:v>1112</x:v>
      </x:c>
      <x:c r="F279" s="299" t="s">
        <x:v>1112</x:v>
      </x:c>
      <x:c r="G279" s="299" t="s">
        <x:v>1112</x:v>
      </x:c>
      <x:c r="H279" s="701"/>
      <x:c r="I279" s="701"/>
      <x:c r="J279" s="322"/>
      <x:c r="K279" s="322">
        <x:v>13847</x:v>
      </x:c>
      <x:c r="L279" s="322"/>
      <x:c r="M279" s="322">
        <x:v>13847</x:v>
      </x:c>
      <x:c r="N279" s="272"/>
      <x:c r="O279" s="272"/>
      <x:c r="P279" s="322">
        <x:v>13847</x:v>
      </x:c>
      <x:c r="Q279" s="322"/>
      <x:c r="R279" s="217" t="s">
        <x:v>4540</x:v>
      </x:c>
      <x:c r="S279" s="447"/>
      <x:c r="T279" s="343"/>
      <x:c r="U279" s="343"/>
      <x:c r="V279" s="343"/>
      <x:c r="W279" s="343"/>
      <x:c r="X279" s="343"/>
      <x:c r="Y279" s="343"/>
      <x:c r="Z279" s="343"/>
      <x:c r="AA279" s="343"/>
      <x:c r="AB279" s="343"/>
      <x:c r="AC279" s="343"/>
      <x:c r="AD279" s="343"/>
      <x:c r="AE279" s="343"/>
      <x:c r="AF279" s="343"/>
      <x:c r="AG279" s="343"/>
      <x:c r="AH279" s="343"/>
      <x:c r="AI279" s="343"/>
      <x:c r="AJ279" s="343"/>
      <x:c r="AK279" s="343"/>
      <x:c r="AL279" s="343"/>
      <x:c r="AM279" s="343"/>
      <x:c r="AN279" s="343"/>
      <x:c r="AO279" s="343"/>
      <x:c r="AP279" s="343"/>
      <x:c r="AQ279" s="343"/>
      <x:c r="AR279" s="343"/>
      <x:c r="AS279" s="343"/>
      <x:c r="AT279" s="343"/>
      <x:c r="AU279" s="343"/>
      <x:c r="AV279" s="343"/>
      <x:c r="AW279" s="343"/>
      <x:c r="AX279" s="343"/>
      <x:c r="AY279" s="343"/>
      <x:c r="AZ279" s="343"/>
      <x:c r="BA279" s="343"/>
      <x:c r="BB279" s="343"/>
      <x:c r="BC279" s="343"/>
      <x:c r="BD279" s="343"/>
      <x:c r="BE279" s="343"/>
      <x:c r="BF279" s="343"/>
      <x:c r="BG279" s="343"/>
      <x:c r="BH279" s="343"/>
      <x:c r="BI279" s="343"/>
      <x:c r="BJ279" s="343"/>
      <x:c r="BK279" s="343"/>
      <x:c r="BL279" s="343"/>
      <x:c r="BM279" s="343"/>
      <x:c r="BN279" s="343"/>
      <x:c r="BO279" s="343"/>
      <x:c r="BP279" s="343"/>
      <x:c r="BQ279" s="343"/>
      <x:c r="BR279" s="343"/>
      <x:c r="BS279" s="343"/>
      <x:c r="BT279" s="343"/>
      <x:c r="BU279" s="343"/>
      <x:c r="BV279" s="343"/>
      <x:c r="BW279" s="343"/>
      <x:c r="BX279" s="343"/>
      <x:c r="BY279" s="343"/>
      <x:c r="BZ279" s="343"/>
      <x:c r="CA279" s="343"/>
      <x:c r="CB279" s="343"/>
      <x:c r="CC279" s="343"/>
      <x:c r="CD279" s="343"/>
      <x:c r="CE279" s="343"/>
      <x:c r="CF279" s="343"/>
      <x:c r="CG279" s="343"/>
      <x:c r="CH279" s="343"/>
      <x:c r="CI279" s="343"/>
      <x:c r="CJ279" s="343"/>
      <x:c r="CK279" s="343"/>
      <x:c r="CL279" s="343"/>
      <x:c r="CM279" s="343"/>
      <x:c r="CN279" s="343"/>
      <x:c r="CO279" s="343"/>
      <x:c r="CP279" s="343"/>
      <x:c r="CQ279" s="343"/>
      <x:c r="CR279" s="343"/>
      <x:c r="CS279" s="343"/>
      <x:c r="CT279" s="343"/>
      <x:c r="CU279" s="343"/>
      <x:c r="CV279" s="343"/>
      <x:c r="CW279" s="343"/>
      <x:c r="CX279" s="343"/>
      <x:c r="CY279" s="343"/>
      <x:c r="CZ279" s="343"/>
      <x:c r="DA279" s="343"/>
      <x:c r="DB279" s="343"/>
      <x:c r="DC279" s="343"/>
      <x:c r="DD279" s="343"/>
      <x:c r="DE279" s="343"/>
      <x:c r="DF279" s="343"/>
      <x:c r="DG279" s="343"/>
      <x:c r="DH279" s="343"/>
      <x:c r="DI279" s="343"/>
      <x:c r="DJ279" s="343"/>
      <x:c r="DK279" s="343"/>
      <x:c r="DL279" s="343"/>
      <x:c r="DM279" s="343"/>
      <x:c r="DN279" s="343"/>
      <x:c r="DO279" s="343"/>
      <x:c r="DP279" s="343"/>
      <x:c r="DQ279" s="343"/>
      <x:c r="DR279" s="343"/>
      <x:c r="DS279" s="343"/>
      <x:c r="DT279" s="343"/>
      <x:c r="DU279" s="343"/>
      <x:c r="DV279" s="343"/>
      <x:c r="DW279" s="343"/>
      <x:c r="DX279" s="343"/>
      <x:c r="DY279" s="343"/>
      <x:c r="DZ279" s="343"/>
      <x:c r="EA279" s="343"/>
      <x:c r="EB279" s="343"/>
      <x:c r="EC279" s="343"/>
      <x:c r="ED279" s="343"/>
      <x:c r="EE279" s="343"/>
      <x:c r="EF279" s="343"/>
      <x:c r="EG279" s="343"/>
      <x:c r="EH279" s="343"/>
      <x:c r="EI279" s="343"/>
      <x:c r="EJ279" s="343"/>
      <x:c r="EK279" s="343"/>
      <x:c r="EL279" s="343"/>
      <x:c r="EM279" s="343"/>
      <x:c r="EN279" s="343"/>
      <x:c r="EO279" s="343"/>
      <x:c r="EP279" s="343"/>
      <x:c r="EQ279" s="343"/>
      <x:c r="ER279" s="343"/>
      <x:c r="ES279" s="343"/>
      <x:c r="ET279" s="343"/>
      <x:c r="EU279" s="343"/>
      <x:c r="EV279" s="343"/>
      <x:c r="EW279" s="343"/>
      <x:c r="EX279" s="343"/>
      <x:c r="EY279" s="343"/>
      <x:c r="EZ279" s="343"/>
      <x:c r="FA279" s="343"/>
      <x:c r="FB279" s="343"/>
      <x:c r="FC279" s="343"/>
      <x:c r="FD279" s="343"/>
      <x:c r="FE279" s="343"/>
      <x:c r="FF279" s="343"/>
      <x:c r="FG279" s="343"/>
      <x:c r="FH279" s="343"/>
      <x:c r="FI279" s="343"/>
      <x:c r="FJ279" s="343"/>
      <x:c r="FK279" s="343"/>
      <x:c r="FL279" s="343"/>
      <x:c r="FM279" s="343"/>
      <x:c r="FN279" s="343"/>
      <x:c r="FO279" s="343"/>
      <x:c r="FP279" s="343"/>
      <x:c r="FQ279" s="343"/>
      <x:c r="FR279" s="343"/>
      <x:c r="FS279" s="343"/>
      <x:c r="FT279" s="343"/>
      <x:c r="FU279" s="343"/>
      <x:c r="FV279" s="343"/>
      <x:c r="FW279" s="343"/>
      <x:c r="FX279" s="343"/>
      <x:c r="FY279" s="343"/>
      <x:c r="FZ279" s="343"/>
      <x:c r="GA279" s="343"/>
      <x:c r="GB279" s="343"/>
      <x:c r="GC279" s="343"/>
      <x:c r="GD279" s="343"/>
      <x:c r="GE279" s="343"/>
      <x:c r="GF279" s="343"/>
      <x:c r="GG279" s="343"/>
    </x:row>
    <x:row r="280" spans="1:189" s="377" customFormat="1" hidden="1" customHeight="1">
      <x:c r="A280" s="267" t="s">
        <x:v>2439</x:v>
      </x:c>
      <x:c r="B280" s="312" t="s">
        <x:v>4557</x:v>
      </x:c>
      <x:c r="C280" s="296" t="s">
        <x:v>3657</x:v>
      </x:c>
      <x:c r="D280" s="443">
        <x:f t="shared" si="25"/>
        <x:v>20132</x:v>
      </x:c>
      <x:c r="E280" s="299" t="s">
        <x:v>1112</x:v>
      </x:c>
      <x:c r="F280" s="299" t="s">
        <x:v>1112</x:v>
      </x:c>
      <x:c r="G280" s="299" t="s">
        <x:v>1112</x:v>
      </x:c>
      <x:c r="H280" s="701"/>
      <x:c r="I280" s="701"/>
      <x:c r="J280" s="322"/>
      <x:c r="K280" s="322">
        <x:v>20132</x:v>
      </x:c>
      <x:c r="L280" s="322"/>
      <x:c r="M280" s="322">
        <x:v>20132</x:v>
      </x:c>
      <x:c r="N280" s="272"/>
      <x:c r="O280" s="272"/>
      <x:c r="P280" s="322">
        <x:v>20132</x:v>
      </x:c>
      <x:c r="Q280" s="322"/>
      <x:c r="R280" s="217" t="s">
        <x:v>4540</x:v>
      </x:c>
      <x:c r="S280" s="447"/>
      <x:c r="T280" s="343"/>
      <x:c r="U280" s="343"/>
      <x:c r="V280" s="343"/>
      <x:c r="W280" s="343"/>
      <x:c r="X280" s="343"/>
      <x:c r="Y280" s="343"/>
      <x:c r="Z280" s="343"/>
      <x:c r="AA280" s="343"/>
      <x:c r="AB280" s="343"/>
      <x:c r="AC280" s="343"/>
      <x:c r="AD280" s="343"/>
      <x:c r="AE280" s="343"/>
      <x:c r="AF280" s="343"/>
      <x:c r="AG280" s="343"/>
      <x:c r="AH280" s="343"/>
      <x:c r="AI280" s="343"/>
      <x:c r="AJ280" s="343"/>
      <x:c r="AK280" s="343"/>
      <x:c r="AL280" s="343"/>
      <x:c r="AM280" s="343"/>
      <x:c r="AN280" s="343"/>
      <x:c r="AO280" s="343"/>
      <x:c r="AP280" s="343"/>
      <x:c r="AQ280" s="343"/>
      <x:c r="AR280" s="343"/>
      <x:c r="AS280" s="343"/>
      <x:c r="AT280" s="343"/>
      <x:c r="AU280" s="343"/>
      <x:c r="AV280" s="343"/>
      <x:c r="AW280" s="343"/>
      <x:c r="AX280" s="343"/>
      <x:c r="AY280" s="343"/>
      <x:c r="AZ280" s="343"/>
      <x:c r="BA280" s="343"/>
      <x:c r="BB280" s="343"/>
      <x:c r="BC280" s="343"/>
      <x:c r="BD280" s="343"/>
      <x:c r="BE280" s="343"/>
      <x:c r="BF280" s="343"/>
      <x:c r="BG280" s="343"/>
      <x:c r="BH280" s="343"/>
      <x:c r="BI280" s="343"/>
      <x:c r="BJ280" s="343"/>
      <x:c r="BK280" s="343"/>
      <x:c r="BL280" s="343"/>
      <x:c r="BM280" s="343"/>
      <x:c r="BN280" s="343"/>
      <x:c r="BO280" s="343"/>
      <x:c r="BP280" s="343"/>
      <x:c r="BQ280" s="343"/>
      <x:c r="BR280" s="343"/>
      <x:c r="BS280" s="343"/>
      <x:c r="BT280" s="343"/>
      <x:c r="BU280" s="343"/>
      <x:c r="BV280" s="343"/>
      <x:c r="BW280" s="343"/>
      <x:c r="BX280" s="343"/>
      <x:c r="BY280" s="343"/>
      <x:c r="BZ280" s="343"/>
      <x:c r="CA280" s="343"/>
      <x:c r="CB280" s="343"/>
      <x:c r="CC280" s="343"/>
      <x:c r="CD280" s="343"/>
      <x:c r="CE280" s="343"/>
      <x:c r="CF280" s="343"/>
      <x:c r="CG280" s="343"/>
      <x:c r="CH280" s="343"/>
      <x:c r="CI280" s="343"/>
      <x:c r="CJ280" s="343"/>
      <x:c r="CK280" s="343"/>
      <x:c r="CL280" s="343"/>
      <x:c r="CM280" s="343"/>
      <x:c r="CN280" s="343"/>
      <x:c r="CO280" s="343"/>
      <x:c r="CP280" s="343"/>
      <x:c r="CQ280" s="343"/>
      <x:c r="CR280" s="343"/>
      <x:c r="CS280" s="343"/>
      <x:c r="CT280" s="343"/>
      <x:c r="CU280" s="343"/>
      <x:c r="CV280" s="343"/>
      <x:c r="CW280" s="343"/>
      <x:c r="CX280" s="343"/>
      <x:c r="CY280" s="343"/>
      <x:c r="CZ280" s="343"/>
      <x:c r="DA280" s="343"/>
      <x:c r="DB280" s="343"/>
      <x:c r="DC280" s="343"/>
      <x:c r="DD280" s="343"/>
      <x:c r="DE280" s="343"/>
      <x:c r="DF280" s="343"/>
      <x:c r="DG280" s="343"/>
      <x:c r="DH280" s="343"/>
      <x:c r="DI280" s="343"/>
      <x:c r="DJ280" s="343"/>
      <x:c r="DK280" s="343"/>
      <x:c r="DL280" s="343"/>
      <x:c r="DM280" s="343"/>
      <x:c r="DN280" s="343"/>
      <x:c r="DO280" s="343"/>
      <x:c r="DP280" s="343"/>
      <x:c r="DQ280" s="343"/>
      <x:c r="DR280" s="343"/>
      <x:c r="DS280" s="343"/>
      <x:c r="DT280" s="343"/>
      <x:c r="DU280" s="343"/>
      <x:c r="DV280" s="343"/>
      <x:c r="DW280" s="343"/>
      <x:c r="DX280" s="343"/>
      <x:c r="DY280" s="343"/>
      <x:c r="DZ280" s="343"/>
      <x:c r="EA280" s="343"/>
      <x:c r="EB280" s="343"/>
      <x:c r="EC280" s="343"/>
      <x:c r="ED280" s="343"/>
      <x:c r="EE280" s="343"/>
      <x:c r="EF280" s="343"/>
      <x:c r="EG280" s="343"/>
      <x:c r="EH280" s="343"/>
      <x:c r="EI280" s="343"/>
      <x:c r="EJ280" s="343"/>
      <x:c r="EK280" s="343"/>
      <x:c r="EL280" s="343"/>
      <x:c r="EM280" s="343"/>
      <x:c r="EN280" s="343"/>
      <x:c r="EO280" s="343"/>
      <x:c r="EP280" s="343"/>
      <x:c r="EQ280" s="343"/>
      <x:c r="ER280" s="343"/>
      <x:c r="ES280" s="343"/>
      <x:c r="ET280" s="343"/>
      <x:c r="EU280" s="343"/>
      <x:c r="EV280" s="343"/>
      <x:c r="EW280" s="343"/>
      <x:c r="EX280" s="343"/>
      <x:c r="EY280" s="343"/>
      <x:c r="EZ280" s="343"/>
      <x:c r="FA280" s="343"/>
      <x:c r="FB280" s="343"/>
      <x:c r="FC280" s="343"/>
      <x:c r="FD280" s="343"/>
      <x:c r="FE280" s="343"/>
      <x:c r="FF280" s="343"/>
      <x:c r="FG280" s="343"/>
      <x:c r="FH280" s="343"/>
      <x:c r="FI280" s="343"/>
      <x:c r="FJ280" s="343"/>
      <x:c r="FK280" s="343"/>
      <x:c r="FL280" s="343"/>
      <x:c r="FM280" s="343"/>
      <x:c r="FN280" s="343"/>
      <x:c r="FO280" s="343"/>
      <x:c r="FP280" s="343"/>
      <x:c r="FQ280" s="343"/>
      <x:c r="FR280" s="343"/>
      <x:c r="FS280" s="343"/>
      <x:c r="FT280" s="343"/>
      <x:c r="FU280" s="343"/>
      <x:c r="FV280" s="343"/>
      <x:c r="FW280" s="343"/>
      <x:c r="FX280" s="343"/>
      <x:c r="FY280" s="343"/>
      <x:c r="FZ280" s="343"/>
      <x:c r="GA280" s="343"/>
      <x:c r="GB280" s="343"/>
      <x:c r="GC280" s="343"/>
      <x:c r="GD280" s="343"/>
      <x:c r="GE280" s="343"/>
      <x:c r="GF280" s="343"/>
      <x:c r="GG280" s="343"/>
    </x:row>
    <x:row r="281" spans="1:189" s="377" customFormat="1" hidden="1" customHeight="1">
      <x:c r="A281" s="267" t="s">
        <x:v>2439</x:v>
      </x:c>
      <x:c r="B281" s="312" t="s">
        <x:v>5310</x:v>
      </x:c>
      <x:c r="C281" s="296" t="s">
        <x:v>3660</x:v>
      </x:c>
      <x:c r="D281" s="443">
        <x:f t="shared" si="25"/>
        <x:v>3331</x:v>
      </x:c>
      <x:c r="E281" s="299" t="s">
        <x:v>1112</x:v>
      </x:c>
      <x:c r="F281" s="299" t="s">
        <x:v>1112</x:v>
      </x:c>
      <x:c r="G281" s="299" t="s">
        <x:v>1112</x:v>
      </x:c>
      <x:c r="H281" s="701"/>
      <x:c r="I281" s="701"/>
      <x:c r="J281" s="322"/>
      <x:c r="K281" s="322">
        <x:v>3331</x:v>
      </x:c>
      <x:c r="L281" s="322"/>
      <x:c r="M281" s="322">
        <x:v>3331</x:v>
      </x:c>
      <x:c r="N281" s="272"/>
      <x:c r="O281" s="272"/>
      <x:c r="P281" s="322">
        <x:v>3331</x:v>
      </x:c>
      <x:c r="Q281" s="322"/>
      <x:c r="R281" s="217" t="s">
        <x:v>4540</x:v>
      </x:c>
      <x:c r="S281" s="447"/>
      <x:c r="T281" s="343"/>
      <x:c r="U281" s="343"/>
      <x:c r="V281" s="343"/>
      <x:c r="W281" s="343"/>
      <x:c r="X281" s="343"/>
      <x:c r="Y281" s="343"/>
      <x:c r="Z281" s="343"/>
      <x:c r="AA281" s="343"/>
      <x:c r="AB281" s="343"/>
      <x:c r="AC281" s="343"/>
      <x:c r="AD281" s="343"/>
      <x:c r="AE281" s="343"/>
      <x:c r="AF281" s="343"/>
      <x:c r="AG281" s="343"/>
      <x:c r="AH281" s="343"/>
      <x:c r="AI281" s="343"/>
      <x:c r="AJ281" s="343"/>
      <x:c r="AK281" s="343"/>
      <x:c r="AL281" s="343"/>
      <x:c r="AM281" s="343"/>
      <x:c r="AN281" s="343"/>
      <x:c r="AO281" s="343"/>
      <x:c r="AP281" s="343"/>
      <x:c r="AQ281" s="343"/>
      <x:c r="AR281" s="343"/>
      <x:c r="AS281" s="343"/>
      <x:c r="AT281" s="343"/>
      <x:c r="AU281" s="343"/>
      <x:c r="AV281" s="343"/>
      <x:c r="AW281" s="343"/>
      <x:c r="AX281" s="343"/>
      <x:c r="AY281" s="343"/>
      <x:c r="AZ281" s="343"/>
      <x:c r="BA281" s="343"/>
      <x:c r="BB281" s="343"/>
      <x:c r="BC281" s="343"/>
      <x:c r="BD281" s="343"/>
      <x:c r="BE281" s="343"/>
      <x:c r="BF281" s="343"/>
      <x:c r="BG281" s="343"/>
      <x:c r="BH281" s="343"/>
      <x:c r="BI281" s="343"/>
      <x:c r="BJ281" s="343"/>
      <x:c r="BK281" s="343"/>
      <x:c r="BL281" s="343"/>
      <x:c r="BM281" s="343"/>
      <x:c r="BN281" s="343"/>
      <x:c r="BO281" s="343"/>
      <x:c r="BP281" s="343"/>
      <x:c r="BQ281" s="343"/>
      <x:c r="BR281" s="343"/>
      <x:c r="BS281" s="343"/>
      <x:c r="BT281" s="343"/>
      <x:c r="BU281" s="343"/>
      <x:c r="BV281" s="343"/>
      <x:c r="BW281" s="343"/>
      <x:c r="BX281" s="343"/>
      <x:c r="BY281" s="343"/>
      <x:c r="BZ281" s="343"/>
      <x:c r="CA281" s="343"/>
      <x:c r="CB281" s="343"/>
      <x:c r="CC281" s="343"/>
      <x:c r="CD281" s="343"/>
      <x:c r="CE281" s="343"/>
      <x:c r="CF281" s="343"/>
      <x:c r="CG281" s="343"/>
      <x:c r="CH281" s="343"/>
      <x:c r="CI281" s="343"/>
      <x:c r="CJ281" s="343"/>
      <x:c r="CK281" s="343"/>
      <x:c r="CL281" s="343"/>
      <x:c r="CM281" s="343"/>
      <x:c r="CN281" s="343"/>
      <x:c r="CO281" s="343"/>
      <x:c r="CP281" s="343"/>
      <x:c r="CQ281" s="343"/>
      <x:c r="CR281" s="343"/>
      <x:c r="CS281" s="343"/>
      <x:c r="CT281" s="343"/>
      <x:c r="CU281" s="343"/>
      <x:c r="CV281" s="343"/>
      <x:c r="CW281" s="343"/>
      <x:c r="CX281" s="343"/>
      <x:c r="CY281" s="343"/>
      <x:c r="CZ281" s="343"/>
      <x:c r="DA281" s="343"/>
      <x:c r="DB281" s="343"/>
      <x:c r="DC281" s="343"/>
      <x:c r="DD281" s="343"/>
      <x:c r="DE281" s="343"/>
      <x:c r="DF281" s="343"/>
      <x:c r="DG281" s="343"/>
      <x:c r="DH281" s="343"/>
      <x:c r="DI281" s="343"/>
      <x:c r="DJ281" s="343"/>
      <x:c r="DK281" s="343"/>
      <x:c r="DL281" s="343"/>
      <x:c r="DM281" s="343"/>
      <x:c r="DN281" s="343"/>
      <x:c r="DO281" s="343"/>
      <x:c r="DP281" s="343"/>
      <x:c r="DQ281" s="343"/>
      <x:c r="DR281" s="343"/>
      <x:c r="DS281" s="343"/>
      <x:c r="DT281" s="343"/>
      <x:c r="DU281" s="343"/>
      <x:c r="DV281" s="343"/>
      <x:c r="DW281" s="343"/>
      <x:c r="DX281" s="343"/>
      <x:c r="DY281" s="343"/>
      <x:c r="DZ281" s="343"/>
      <x:c r="EA281" s="343"/>
      <x:c r="EB281" s="343"/>
      <x:c r="EC281" s="343"/>
      <x:c r="ED281" s="343"/>
      <x:c r="EE281" s="343"/>
      <x:c r="EF281" s="343"/>
      <x:c r="EG281" s="343"/>
      <x:c r="EH281" s="343"/>
      <x:c r="EI281" s="343"/>
      <x:c r="EJ281" s="343"/>
      <x:c r="EK281" s="343"/>
      <x:c r="EL281" s="343"/>
      <x:c r="EM281" s="343"/>
      <x:c r="EN281" s="343"/>
      <x:c r="EO281" s="343"/>
      <x:c r="EP281" s="343"/>
      <x:c r="EQ281" s="343"/>
      <x:c r="ER281" s="343"/>
      <x:c r="ES281" s="343"/>
      <x:c r="ET281" s="343"/>
      <x:c r="EU281" s="343"/>
      <x:c r="EV281" s="343"/>
      <x:c r="EW281" s="343"/>
      <x:c r="EX281" s="343"/>
      <x:c r="EY281" s="343"/>
      <x:c r="EZ281" s="343"/>
      <x:c r="FA281" s="343"/>
      <x:c r="FB281" s="343"/>
      <x:c r="FC281" s="343"/>
      <x:c r="FD281" s="343"/>
      <x:c r="FE281" s="343"/>
      <x:c r="FF281" s="343"/>
      <x:c r="FG281" s="343"/>
      <x:c r="FH281" s="343"/>
      <x:c r="FI281" s="343"/>
      <x:c r="FJ281" s="343"/>
      <x:c r="FK281" s="343"/>
      <x:c r="FL281" s="343"/>
      <x:c r="FM281" s="343"/>
      <x:c r="FN281" s="343"/>
      <x:c r="FO281" s="343"/>
      <x:c r="FP281" s="343"/>
      <x:c r="FQ281" s="343"/>
      <x:c r="FR281" s="343"/>
      <x:c r="FS281" s="343"/>
      <x:c r="FT281" s="343"/>
      <x:c r="FU281" s="343"/>
      <x:c r="FV281" s="343"/>
      <x:c r="FW281" s="343"/>
      <x:c r="FX281" s="343"/>
      <x:c r="FY281" s="343"/>
      <x:c r="FZ281" s="343"/>
      <x:c r="GA281" s="343"/>
      <x:c r="GB281" s="343"/>
      <x:c r="GC281" s="343"/>
      <x:c r="GD281" s="343"/>
      <x:c r="GE281" s="343"/>
      <x:c r="GF281" s="343"/>
      <x:c r="GG281" s="343"/>
    </x:row>
    <x:row r="282" spans="1:189" s="377" customFormat="1" hidden="1" customHeight="1">
      <x:c r="A282" s="267" t="s">
        <x:v>2439</x:v>
      </x:c>
      <x:c r="B282" s="312" t="s">
        <x:v>58</x:v>
      </x:c>
      <x:c r="C282" s="296" t="s">
        <x:v>368</x:v>
      </x:c>
      <x:c r="D282" s="443">
        <x:f t="shared" si="24"/>
        <x:v>9680</x:v>
      </x:c>
      <x:c r="E282" s="299" t="s">
        <x:v>5297</x:v>
      </x:c>
      <x:c r="F282" s="299" t="s">
        <x:v>4480</x:v>
      </x:c>
      <x:c r="G282" s="701"/>
      <x:c r="H282" s="701"/>
      <x:c r="I282" s="701"/>
      <x:c r="J282" s="322"/>
      <x:c r="K282" s="322">
        <x:v>9680</x:v>
      </x:c>
      <x:c r="L282" s="322"/>
      <x:c r="M282" s="322">
        <x:v>9680</x:v>
      </x:c>
      <x:c r="N282" s="272"/>
      <x:c r="O282" s="322"/>
      <x:c r="P282" s="322">
        <x:v>9680</x:v>
      </x:c>
      <x:c r="Q282" s="322"/>
      <x:c r="R282" s="217"/>
      <x:c r="S282" s="447"/>
      <x:c r="T282" s="343"/>
      <x:c r="U282" s="343"/>
      <x:c r="V282" s="343"/>
      <x:c r="W282" s="343"/>
      <x:c r="X282" s="343"/>
      <x:c r="Y282" s="343"/>
      <x:c r="Z282" s="343"/>
      <x:c r="AA282" s="343"/>
      <x:c r="AB282" s="343"/>
      <x:c r="AC282" s="343"/>
      <x:c r="AD282" s="343"/>
      <x:c r="AE282" s="343"/>
      <x:c r="AF282" s="343"/>
      <x:c r="AG282" s="343"/>
      <x:c r="AH282" s="343"/>
      <x:c r="AI282" s="343"/>
      <x:c r="AJ282" s="343"/>
      <x:c r="AK282" s="343"/>
      <x:c r="AL282" s="343"/>
      <x:c r="AM282" s="343"/>
      <x:c r="AN282" s="343"/>
      <x:c r="AO282" s="343"/>
      <x:c r="AP282" s="343"/>
      <x:c r="AQ282" s="343"/>
      <x:c r="AR282" s="343"/>
      <x:c r="AS282" s="343"/>
      <x:c r="AT282" s="343"/>
      <x:c r="AU282" s="343"/>
      <x:c r="AV282" s="343"/>
      <x:c r="AW282" s="343"/>
      <x:c r="AX282" s="343"/>
      <x:c r="AY282" s="343"/>
      <x:c r="AZ282" s="343"/>
      <x:c r="BA282" s="343"/>
      <x:c r="BB282" s="343"/>
      <x:c r="BC282" s="343"/>
      <x:c r="BD282" s="343"/>
      <x:c r="BE282" s="343"/>
      <x:c r="BF282" s="343"/>
      <x:c r="BG282" s="343"/>
      <x:c r="BH282" s="343"/>
      <x:c r="BI282" s="343"/>
      <x:c r="BJ282" s="343"/>
      <x:c r="BK282" s="343"/>
      <x:c r="BL282" s="343"/>
      <x:c r="BM282" s="343"/>
      <x:c r="BN282" s="343"/>
      <x:c r="BO282" s="343"/>
      <x:c r="BP282" s="343"/>
      <x:c r="BQ282" s="343"/>
      <x:c r="BR282" s="343"/>
      <x:c r="BS282" s="343"/>
      <x:c r="BT282" s="343"/>
      <x:c r="BU282" s="343"/>
      <x:c r="BV282" s="343"/>
      <x:c r="BW282" s="343"/>
      <x:c r="BX282" s="343"/>
      <x:c r="BY282" s="343"/>
      <x:c r="BZ282" s="343"/>
      <x:c r="CA282" s="343"/>
      <x:c r="CB282" s="343"/>
      <x:c r="CC282" s="343"/>
      <x:c r="CD282" s="343"/>
      <x:c r="CE282" s="343"/>
      <x:c r="CF282" s="343"/>
      <x:c r="CG282" s="343"/>
      <x:c r="CH282" s="343"/>
      <x:c r="CI282" s="343"/>
      <x:c r="CJ282" s="343"/>
      <x:c r="CK282" s="343"/>
      <x:c r="CL282" s="343"/>
      <x:c r="CM282" s="343"/>
      <x:c r="CN282" s="343"/>
      <x:c r="CO282" s="343"/>
      <x:c r="CP282" s="343"/>
      <x:c r="CQ282" s="343"/>
      <x:c r="CR282" s="343"/>
      <x:c r="CS282" s="343"/>
      <x:c r="CT282" s="343"/>
      <x:c r="CU282" s="343"/>
      <x:c r="CV282" s="343"/>
      <x:c r="CW282" s="343"/>
      <x:c r="CX282" s="343"/>
      <x:c r="CY282" s="343"/>
      <x:c r="CZ282" s="343"/>
      <x:c r="DA282" s="343"/>
      <x:c r="DB282" s="343"/>
      <x:c r="DC282" s="343"/>
      <x:c r="DD282" s="343"/>
      <x:c r="DE282" s="343"/>
      <x:c r="DF282" s="343"/>
      <x:c r="DG282" s="343"/>
      <x:c r="DH282" s="343"/>
      <x:c r="DI282" s="343"/>
      <x:c r="DJ282" s="343"/>
      <x:c r="DK282" s="343"/>
      <x:c r="DL282" s="343"/>
      <x:c r="DM282" s="343"/>
      <x:c r="DN282" s="343"/>
      <x:c r="DO282" s="343"/>
      <x:c r="DP282" s="343"/>
      <x:c r="DQ282" s="343"/>
      <x:c r="DR282" s="343"/>
      <x:c r="DS282" s="343"/>
      <x:c r="DT282" s="343"/>
      <x:c r="DU282" s="343"/>
      <x:c r="DV282" s="343"/>
      <x:c r="DW282" s="343"/>
      <x:c r="DX282" s="343"/>
      <x:c r="DY282" s="343"/>
      <x:c r="DZ282" s="343"/>
      <x:c r="EA282" s="343"/>
      <x:c r="EB282" s="343"/>
      <x:c r="EC282" s="343"/>
      <x:c r="ED282" s="343"/>
      <x:c r="EE282" s="343"/>
      <x:c r="EF282" s="343"/>
      <x:c r="EG282" s="343"/>
      <x:c r="EH282" s="343"/>
      <x:c r="EI282" s="343"/>
      <x:c r="EJ282" s="343"/>
      <x:c r="EK282" s="343"/>
      <x:c r="EL282" s="343"/>
      <x:c r="EM282" s="343"/>
      <x:c r="EN282" s="343"/>
      <x:c r="EO282" s="343"/>
      <x:c r="EP282" s="343"/>
      <x:c r="EQ282" s="343"/>
      <x:c r="ER282" s="343"/>
      <x:c r="ES282" s="343"/>
      <x:c r="ET282" s="343"/>
      <x:c r="EU282" s="343"/>
      <x:c r="EV282" s="343"/>
      <x:c r="EW282" s="343"/>
      <x:c r="EX282" s="343"/>
      <x:c r="EY282" s="343"/>
      <x:c r="EZ282" s="343"/>
      <x:c r="FA282" s="343"/>
      <x:c r="FB282" s="343"/>
      <x:c r="FC282" s="343"/>
      <x:c r="FD282" s="343"/>
      <x:c r="FE282" s="343"/>
      <x:c r="FF282" s="343"/>
      <x:c r="FG282" s="343"/>
      <x:c r="FH282" s="343"/>
      <x:c r="FI282" s="343"/>
      <x:c r="FJ282" s="343"/>
      <x:c r="FK282" s="343"/>
      <x:c r="FL282" s="343"/>
      <x:c r="FM282" s="343"/>
      <x:c r="FN282" s="343"/>
      <x:c r="FO282" s="343"/>
      <x:c r="FP282" s="343"/>
      <x:c r="FQ282" s="343"/>
      <x:c r="FR282" s="343"/>
      <x:c r="FS282" s="343"/>
      <x:c r="FT282" s="343"/>
      <x:c r="FU282" s="343"/>
      <x:c r="FV282" s="343"/>
      <x:c r="FW282" s="343"/>
      <x:c r="FX282" s="343"/>
      <x:c r="FY282" s="343"/>
      <x:c r="FZ282" s="343"/>
      <x:c r="GA282" s="343"/>
      <x:c r="GB282" s="343"/>
      <x:c r="GC282" s="343"/>
      <x:c r="GD282" s="343"/>
      <x:c r="GE282" s="343"/>
      <x:c r="GF282" s="343"/>
      <x:c r="GG282" s="343"/>
    </x:row>
    <x:row r="283" spans="1:189" s="280" customFormat="1" ht="69.950000000000003" hidden="1" customHeight="1">
      <x:c r="A283" s="1057" t="s">
        <x:v>40</x:v>
      </x:c>
      <x:c r="B283" s="1060" t="s">
        <x:v>6769</x:v>
      </x:c>
      <x:c r="C283" s="264" t="s">
        <x:v>2720</x:v>
      </x:c>
      <x:c r="D283" s="303">
        <x:f>SUM(D285:D340)</x:f>
        <x:v>807837.00000000023</x:v>
      </x:c>
      <x:c r="E283" s="684"/>
      <x:c r="F283" s="303"/>
      <x:c r="G283" s="303"/>
      <x:c r="H283" s="303"/>
      <x:c r="I283" s="684">
        <x:f t="shared" ref="I283:Q283" si="26">SUM(I285:I340)</x:f>
        <x:v>0</x:v>
      </x:c>
      <x:c r="J283" s="684">
        <x:f t="shared" si="26"/>
        <x:v>807837.00000000023</x:v>
      </x:c>
      <x:c r="K283" s="684">
        <x:f t="shared" si="26"/>
        <x:v>0</x:v>
      </x:c>
      <x:c r="L283" s="684">
        <x:f t="shared" si="26"/>
        <x:v>713111.00000000023</x:v>
      </x:c>
      <x:c r="M283" s="684">
        <x:f t="shared" si="26"/>
        <x:v>94726</x:v>
      </x:c>
      <x:c r="N283" s="684">
        <x:f t="shared" si="26"/>
        <x:v>0</x:v>
      </x:c>
      <x:c r="O283" s="684">
        <x:f t="shared" si="26"/>
        <x:v>0</x:v>
      </x:c>
      <x:c r="P283" s="684">
        <x:f t="shared" si="26"/>
        <x:v>807837.00000000023</x:v>
      </x:c>
      <x:c r="Q283" s="684">
        <x:f t="shared" si="26"/>
        <x:v>0</x:v>
      </x:c>
      <x:c r="R283" s="1033"/>
      <x:c r="S283" s="1077"/>
      <x:c r="T283" s="410"/>
      <x:c r="U283" s="410"/>
      <x:c r="V283" s="410"/>
      <x:c r="W283" s="410"/>
      <x:c r="X283" s="410"/>
      <x:c r="Y283" s="422"/>
      <x:c r="Z283" s="410"/>
      <x:c r="AA283" s="410"/>
      <x:c r="AB283" s="410"/>
      <x:c r="AC283" s="410"/>
      <x:c r="AD283" s="410"/>
      <x:c r="AE283" s="410"/>
      <x:c r="AF283" s="410"/>
      <x:c r="AG283" s="410"/>
      <x:c r="AH283" s="410"/>
      <x:c r="AI283" s="410"/>
      <x:c r="AJ283" s="410"/>
      <x:c r="AK283" s="410"/>
      <x:c r="AL283" s="410"/>
      <x:c r="AM283" s="410"/>
      <x:c r="AN283" s="410"/>
      <x:c r="AO283" s="410"/>
      <x:c r="AP283" s="410"/>
      <x:c r="AQ283" s="410"/>
      <x:c r="AR283" s="410"/>
      <x:c r="AS283" s="410"/>
      <x:c r="AT283" s="410"/>
      <x:c r="AU283" s="410"/>
      <x:c r="AV283" s="410"/>
      <x:c r="AW283" s="410"/>
      <x:c r="AX283" s="410"/>
      <x:c r="AY283" s="410"/>
      <x:c r="AZ283" s="410"/>
      <x:c r="BA283" s="410"/>
      <x:c r="BB283" s="410"/>
      <x:c r="BC283" s="410"/>
      <x:c r="BD283" s="410"/>
      <x:c r="BE283" s="410"/>
      <x:c r="BF283" s="410"/>
      <x:c r="BG283" s="410"/>
      <x:c r="BH283" s="410"/>
      <x:c r="BI283" s="410"/>
      <x:c r="BJ283" s="410"/>
      <x:c r="BK283" s="410"/>
      <x:c r="BL283" s="410"/>
      <x:c r="BM283" s="410"/>
      <x:c r="BN283" s="410"/>
      <x:c r="BO283" s="410"/>
      <x:c r="BP283" s="410"/>
      <x:c r="BQ283" s="410"/>
      <x:c r="BR283" s="410"/>
      <x:c r="BS283" s="410"/>
      <x:c r="BT283" s="410"/>
      <x:c r="BU283" s="410"/>
      <x:c r="BV283" s="410"/>
      <x:c r="BW283" s="410"/>
      <x:c r="BX283" s="410"/>
      <x:c r="BY283" s="410"/>
      <x:c r="BZ283" s="410"/>
      <x:c r="CA283" s="410"/>
      <x:c r="CB283" s="410"/>
      <x:c r="CC283" s="410"/>
      <x:c r="CD283" s="410"/>
      <x:c r="CE283" s="410"/>
      <x:c r="CF283" s="410"/>
      <x:c r="CG283" s="410"/>
      <x:c r="CH283" s="410"/>
      <x:c r="CI283" s="410"/>
      <x:c r="CJ283" s="410"/>
      <x:c r="CK283" s="410"/>
      <x:c r="CL283" s="410"/>
      <x:c r="CM283" s="410"/>
      <x:c r="CN283" s="410"/>
      <x:c r="CO283" s="410"/>
      <x:c r="CP283" s="410"/>
      <x:c r="CQ283" s="410"/>
      <x:c r="CR283" s="410"/>
      <x:c r="CS283" s="410"/>
      <x:c r="CT283" s="410"/>
      <x:c r="CU283" s="410"/>
      <x:c r="CV283" s="410"/>
      <x:c r="CW283" s="410"/>
      <x:c r="CX283" s="410"/>
      <x:c r="CY283" s="410"/>
      <x:c r="CZ283" s="410"/>
      <x:c r="DA283" s="410"/>
      <x:c r="DB283" s="410"/>
      <x:c r="DC283" s="410"/>
      <x:c r="DD283" s="410"/>
      <x:c r="DE283" s="410"/>
      <x:c r="DF283" s="410"/>
      <x:c r="DG283" s="410"/>
      <x:c r="DH283" s="410"/>
      <x:c r="DI283" s="410"/>
      <x:c r="DJ283" s="410"/>
      <x:c r="DK283" s="410"/>
      <x:c r="DL283" s="410"/>
      <x:c r="DM283" s="410"/>
      <x:c r="DN283" s="410"/>
      <x:c r="DO283" s="410"/>
      <x:c r="DP283" s="410"/>
      <x:c r="DQ283" s="410"/>
      <x:c r="DR283" s="410"/>
      <x:c r="DS283" s="410"/>
      <x:c r="DT283" s="410"/>
      <x:c r="DU283" s="410"/>
      <x:c r="DV283" s="410"/>
      <x:c r="DW283" s="410"/>
      <x:c r="DX283" s="410"/>
      <x:c r="DY283" s="410"/>
      <x:c r="DZ283" s="410"/>
      <x:c r="EA283" s="410"/>
      <x:c r="EB283" s="410"/>
      <x:c r="EC283" s="410"/>
      <x:c r="ED283" s="410"/>
      <x:c r="EE283" s="410"/>
      <x:c r="EF283" s="410"/>
      <x:c r="EG283" s="410"/>
      <x:c r="EH283" s="410"/>
      <x:c r="EI283" s="410"/>
      <x:c r="EJ283" s="410"/>
      <x:c r="EK283" s="410"/>
      <x:c r="EL283" s="410"/>
      <x:c r="EM283" s="410"/>
      <x:c r="EN283" s="410"/>
      <x:c r="EO283" s="410"/>
      <x:c r="EP283" s="410"/>
      <x:c r="EQ283" s="410"/>
      <x:c r="ER283" s="410"/>
      <x:c r="ES283" s="410"/>
      <x:c r="ET283" s="410"/>
      <x:c r="EU283" s="410"/>
      <x:c r="EV283" s="410"/>
      <x:c r="EW283" s="410"/>
      <x:c r="EX283" s="410"/>
      <x:c r="EY283" s="410"/>
      <x:c r="EZ283" s="410"/>
      <x:c r="FA283" s="410"/>
      <x:c r="FB283" s="410"/>
      <x:c r="FC283" s="410"/>
      <x:c r="FD283" s="410"/>
      <x:c r="FE283" s="410"/>
      <x:c r="FF283" s="410"/>
      <x:c r="FG283" s="410"/>
      <x:c r="FH283" s="410"/>
      <x:c r="FI283" s="410"/>
      <x:c r="FJ283" s="410"/>
      <x:c r="FK283" s="410"/>
      <x:c r="FL283" s="410"/>
      <x:c r="FM283" s="410"/>
      <x:c r="FN283" s="410"/>
      <x:c r="FO283" s="410"/>
      <x:c r="FP283" s="410"/>
      <x:c r="FQ283" s="410"/>
      <x:c r="FR283" s="410"/>
      <x:c r="FS283" s="410"/>
      <x:c r="FT283" s="410"/>
      <x:c r="FU283" s="410"/>
      <x:c r="FV283" s="410"/>
      <x:c r="FW283" s="410"/>
      <x:c r="FX283" s="410"/>
      <x:c r="FY283" s="410"/>
      <x:c r="FZ283" s="410"/>
      <x:c r="GA283" s="410"/>
      <x:c r="GB283" s="410"/>
      <x:c r="GC283" s="410"/>
      <x:c r="GD283" s="410"/>
      <x:c r="GE283" s="410"/>
      <x:c r="GF283" s="410"/>
      <x:c r="GG283" s="410"/>
    </x:row>
    <x:row r="284" spans="1:189" s="377" customFormat="1" ht="69.950000000000003" hidden="1" customHeight="1">
      <x:c r="A284" s="1057"/>
      <x:c r="B284" s="1058"/>
      <x:c r="C284" s="264" t="s">
        <x:v>1516</x:v>
      </x:c>
      <x:c r="D284" s="289">
        <x:f>COUNTA(D285:D340)</x:f>
        <x:v>56</x:v>
      </x:c>
      <x:c r="E284" s="289"/>
      <x:c r="F284" s="289"/>
      <x:c r="G284" s="289"/>
      <x:c r="H284" s="289"/>
      <x:c r="I284" s="289"/>
      <x:c r="J284" s="289"/>
      <x:c r="K284" s="289"/>
      <x:c r="L284" s="289">
        <x:f t="shared" ref="L284:Q284" si="27">COUNTA(L285:L340)</x:f>
        <x:v>40</x:v>
      </x:c>
      <x:c r="M284" s="289">
        <x:f t="shared" si="27"/>
        <x:v>16</x:v>
      </x:c>
      <x:c r="N284" s="289">
        <x:f t="shared" si="27"/>
        <x:v>0</x:v>
      </x:c>
      <x:c r="O284" s="289">
        <x:f t="shared" si="27"/>
        <x:v>0</x:v>
      </x:c>
      <x:c r="P284" s="289">
        <x:f t="shared" si="27"/>
        <x:v>56</x:v>
      </x:c>
      <x:c r="Q284" s="289">
        <x:f t="shared" si="27"/>
        <x:v>0</x:v>
      </x:c>
      <x:c r="R284" s="1033"/>
      <x:c r="S284" s="1078"/>
      <x:c r="T284" s="343"/>
      <x:c r="U284" s="343"/>
      <x:c r="V284" s="343"/>
      <x:c r="W284" s="343"/>
      <x:c r="X284" s="343"/>
      <x:c r="Y284" s="343"/>
      <x:c r="Z284" s="343"/>
      <x:c r="AA284" s="343"/>
      <x:c r="AB284" s="343"/>
      <x:c r="AC284" s="343"/>
      <x:c r="AD284" s="343"/>
      <x:c r="AE284" s="343"/>
      <x:c r="AF284" s="343"/>
      <x:c r="AG284" s="343"/>
      <x:c r="AH284" s="343"/>
      <x:c r="AI284" s="343"/>
      <x:c r="AJ284" s="343"/>
      <x:c r="AK284" s="343"/>
      <x:c r="AL284" s="343"/>
      <x:c r="AM284" s="343"/>
      <x:c r="AN284" s="343"/>
      <x:c r="AO284" s="343"/>
      <x:c r="AP284" s="343"/>
      <x:c r="AQ284" s="343"/>
      <x:c r="AR284" s="343"/>
      <x:c r="AS284" s="343"/>
      <x:c r="AT284" s="343"/>
      <x:c r="AU284" s="343"/>
      <x:c r="AV284" s="343"/>
      <x:c r="AW284" s="343"/>
      <x:c r="AX284" s="343"/>
      <x:c r="AY284" s="343"/>
      <x:c r="AZ284" s="343"/>
      <x:c r="BA284" s="343"/>
      <x:c r="BB284" s="343"/>
      <x:c r="BC284" s="343"/>
      <x:c r="BD284" s="343"/>
      <x:c r="BE284" s="343"/>
      <x:c r="BF284" s="343"/>
      <x:c r="BG284" s="343"/>
      <x:c r="BH284" s="343"/>
      <x:c r="BI284" s="343"/>
      <x:c r="BJ284" s="343"/>
      <x:c r="BK284" s="343"/>
      <x:c r="BL284" s="343"/>
      <x:c r="BM284" s="343"/>
      <x:c r="BN284" s="343"/>
      <x:c r="BO284" s="343"/>
      <x:c r="BP284" s="343"/>
      <x:c r="BQ284" s="343"/>
      <x:c r="BR284" s="343"/>
      <x:c r="BS284" s="343"/>
      <x:c r="BT284" s="343"/>
      <x:c r="BU284" s="343"/>
      <x:c r="BV284" s="343"/>
      <x:c r="BW284" s="343"/>
      <x:c r="BX284" s="343"/>
      <x:c r="BY284" s="343"/>
      <x:c r="BZ284" s="343"/>
      <x:c r="CA284" s="343"/>
      <x:c r="CB284" s="343"/>
      <x:c r="CC284" s="343"/>
      <x:c r="CD284" s="343"/>
      <x:c r="CE284" s="343"/>
      <x:c r="CF284" s="343"/>
      <x:c r="CG284" s="343"/>
      <x:c r="CH284" s="343"/>
      <x:c r="CI284" s="343"/>
      <x:c r="CJ284" s="343"/>
      <x:c r="CK284" s="343"/>
      <x:c r="CL284" s="343"/>
      <x:c r="CM284" s="343"/>
      <x:c r="CN284" s="343"/>
      <x:c r="CO284" s="343"/>
      <x:c r="CP284" s="343"/>
      <x:c r="CQ284" s="343"/>
      <x:c r="CR284" s="343"/>
      <x:c r="CS284" s="343"/>
      <x:c r="CT284" s="343"/>
      <x:c r="CU284" s="343"/>
      <x:c r="CV284" s="343"/>
      <x:c r="CW284" s="343"/>
      <x:c r="CX284" s="343"/>
      <x:c r="CY284" s="343"/>
      <x:c r="CZ284" s="343"/>
      <x:c r="DA284" s="343"/>
      <x:c r="DB284" s="343"/>
      <x:c r="DC284" s="343"/>
      <x:c r="DD284" s="343"/>
      <x:c r="DE284" s="343"/>
      <x:c r="DF284" s="343"/>
      <x:c r="DG284" s="343"/>
      <x:c r="DH284" s="343"/>
      <x:c r="DI284" s="343"/>
      <x:c r="DJ284" s="343"/>
      <x:c r="DK284" s="343"/>
      <x:c r="DL284" s="343"/>
      <x:c r="DM284" s="343"/>
      <x:c r="DN284" s="343"/>
      <x:c r="DO284" s="343"/>
      <x:c r="DP284" s="343"/>
      <x:c r="DQ284" s="343"/>
      <x:c r="DR284" s="343"/>
      <x:c r="DS284" s="343"/>
      <x:c r="DT284" s="343"/>
      <x:c r="DU284" s="343"/>
      <x:c r="DV284" s="343"/>
      <x:c r="DW284" s="343"/>
      <x:c r="DX284" s="343"/>
      <x:c r="DY284" s="343"/>
      <x:c r="DZ284" s="343"/>
      <x:c r="EA284" s="343"/>
      <x:c r="EB284" s="343"/>
      <x:c r="EC284" s="343"/>
      <x:c r="ED284" s="343"/>
      <x:c r="EE284" s="343"/>
      <x:c r="EF284" s="343"/>
      <x:c r="EG284" s="343"/>
      <x:c r="EH284" s="343"/>
      <x:c r="EI284" s="343"/>
      <x:c r="EJ284" s="343"/>
      <x:c r="EK284" s="343"/>
      <x:c r="EL284" s="343"/>
      <x:c r="EM284" s="343"/>
      <x:c r="EN284" s="343"/>
      <x:c r="EO284" s="343"/>
      <x:c r="EP284" s="343"/>
      <x:c r="EQ284" s="343"/>
      <x:c r="ER284" s="343"/>
      <x:c r="ES284" s="343"/>
      <x:c r="ET284" s="343"/>
      <x:c r="EU284" s="343"/>
      <x:c r="EV284" s="343"/>
      <x:c r="EW284" s="343"/>
      <x:c r="EX284" s="343"/>
      <x:c r="EY284" s="343"/>
      <x:c r="EZ284" s="343"/>
      <x:c r="FA284" s="343"/>
      <x:c r="FB284" s="343"/>
      <x:c r="FC284" s="343"/>
      <x:c r="FD284" s="343"/>
      <x:c r="FE284" s="343"/>
      <x:c r="FF284" s="343"/>
      <x:c r="FG284" s="343"/>
      <x:c r="FH284" s="343"/>
      <x:c r="FI284" s="343"/>
      <x:c r="FJ284" s="343"/>
      <x:c r="FK284" s="343"/>
      <x:c r="FL284" s="343"/>
      <x:c r="FM284" s="343"/>
      <x:c r="FN284" s="343"/>
      <x:c r="FO284" s="343"/>
      <x:c r="FP284" s="343"/>
      <x:c r="FQ284" s="343"/>
      <x:c r="FR284" s="343"/>
      <x:c r="FS284" s="343"/>
      <x:c r="FT284" s="343"/>
      <x:c r="FU284" s="343"/>
      <x:c r="FV284" s="343"/>
      <x:c r="FW284" s="343"/>
      <x:c r="FX284" s="343"/>
      <x:c r="FY284" s="343"/>
      <x:c r="FZ284" s="343"/>
      <x:c r="GA284" s="343"/>
      <x:c r="GB284" s="343"/>
      <x:c r="GC284" s="343"/>
      <x:c r="GD284" s="343"/>
      <x:c r="GE284" s="343"/>
      <x:c r="GF284" s="343"/>
      <x:c r="GG284" s="343"/>
    </x:row>
    <x:row r="285" spans="1:19" s="329" customFormat="1" hidden="1" customHeight="1">
      <x:c r="A285" s="319" t="s">
        <x:v>40</x:v>
      </x:c>
      <x:c r="B285" s="312" t="s">
        <x:v>2772</x:v>
      </x:c>
      <x:c r="C285" s="296" t="s">
        <x:v>3372</x:v>
      </x:c>
      <x:c r="D285" s="443">
        <x:f>IF(SUM(I285:K285)=SUM(L285:M285),SUM(I285:K285),"오답")</x:f>
        <x:v>3710.4000000000001</x:v>
      </x:c>
      <x:c r="E285" s="299" t="s">
        <x:v>3314</x:v>
      </x:c>
      <x:c r="F285" s="299" t="s">
        <x:v>3162</x:v>
      </x:c>
      <x:c r="G285" s="299" t="s">
        <x:v>3314</x:v>
      </x:c>
      <x:c r="H285" s="317" t="s">
        <x:v>5966</x:v>
      </x:c>
      <x:c r="I285" s="299"/>
      <x:c r="J285" s="443">
        <x:v>3710.4000000000001</x:v>
      </x:c>
      <x:c r="K285" s="443"/>
      <x:c r="L285" s="443">
        <x:v>3710.4000000000001</x:v>
      </x:c>
      <x:c r="M285" s="443"/>
      <x:c r="N285" s="443"/>
      <x:c r="O285" s="443"/>
      <x:c r="P285" s="443">
        <x:v>3710.4000000000001</x:v>
      </x:c>
      <x:c r="Q285" s="443"/>
      <x:c r="R285" s="217" t="s">
        <x:v>1441</x:v>
      </x:c>
      <x:c r="S285" s="296" t="s">
        <x:v>6113</x:v>
      </x:c>
    </x:row>
    <x:row r="286" spans="1:19" s="329" customFormat="1" hidden="1" customHeight="1">
      <x:c r="A286" s="319" t="s">
        <x:v>40</x:v>
      </x:c>
      <x:c r="B286" s="312" t="s">
        <x:v>2775</x:v>
      </x:c>
      <x:c r="C286" s="296" t="s">
        <x:v>4509</x:v>
      </x:c>
      <x:c r="D286" s="443">
        <x:f t="shared" ref="D286:D340" si="28">IF(SUM(I286:K286)=SUM(L286:M286),SUM(I286:K286),"오답")</x:f>
        <x:v>76</x:v>
      </x:c>
      <x:c r="E286" s="299" t="s">
        <x:v>3314</x:v>
      </x:c>
      <x:c r="F286" s="299" t="s">
        <x:v>3162</x:v>
      </x:c>
      <x:c r="G286" s="299" t="s">
        <x:v>3314</x:v>
      </x:c>
      <x:c r="H286" s="317" t="s">
        <x:v>5966</x:v>
      </x:c>
      <x:c r="I286" s="299"/>
      <x:c r="J286" s="443">
        <x:v>76</x:v>
      </x:c>
      <x:c r="K286" s="443"/>
      <x:c r="L286" s="443">
        <x:v>76</x:v>
      </x:c>
      <x:c r="M286" s="443"/>
      <x:c r="N286" s="443"/>
      <x:c r="O286" s="443"/>
      <x:c r="P286" s="443">
        <x:v>76</x:v>
      </x:c>
      <x:c r="Q286" s="443"/>
      <x:c r="R286" s="217" t="s">
        <x:v>1441</x:v>
      </x:c>
      <x:c r="S286" s="299"/>
    </x:row>
    <x:row r="287" spans="1:19" s="329" customFormat="1" hidden="1" customHeight="1">
      <x:c r="A287" s="319" t="s">
        <x:v>40</x:v>
      </x:c>
      <x:c r="B287" s="312" t="s">
        <x:v>2781</x:v>
      </x:c>
      <x:c r="C287" s="296" t="s">
        <x:v>2190</x:v>
      </x:c>
      <x:c r="D287" s="443">
        <x:f t="shared" si="28"/>
        <x:v>3469.8000000000002</x:v>
      </x:c>
      <x:c r="E287" s="299" t="s">
        <x:v>3314</x:v>
      </x:c>
      <x:c r="F287" s="299" t="s">
        <x:v>3378</x:v>
      </x:c>
      <x:c r="G287" s="299" t="s">
        <x:v>3314</x:v>
      </x:c>
      <x:c r="H287" s="317" t="s">
        <x:v>7032</x:v>
      </x:c>
      <x:c r="I287" s="299"/>
      <x:c r="J287" s="443">
        <x:v>3469.8000000000002</x:v>
      </x:c>
      <x:c r="K287" s="443"/>
      <x:c r="L287" s="443">
        <x:v>3469.8000000000002</x:v>
      </x:c>
      <x:c r="M287" s="443"/>
      <x:c r="N287" s="443"/>
      <x:c r="O287" s="443"/>
      <x:c r="P287" s="443">
        <x:v>3469.8000000000002</x:v>
      </x:c>
      <x:c r="Q287" s="443"/>
      <x:c r="R287" s="217" t="s">
        <x:v>1429</x:v>
      </x:c>
      <x:c r="S287" s="299"/>
    </x:row>
    <x:row r="288" spans="1:19" s="329" customFormat="1" hidden="1" customHeight="1">
      <x:c r="A288" s="319" t="s">
        <x:v>40</x:v>
      </x:c>
      <x:c r="B288" s="312" t="s">
        <x:v>2831</x:v>
      </x:c>
      <x:c r="C288" s="296" t="s">
        <x:v>3364</x:v>
      </x:c>
      <x:c r="D288" s="443">
        <x:f t="shared" si="28"/>
        <x:v>2837.9000000000001</x:v>
      </x:c>
      <x:c r="E288" s="299" t="s">
        <x:v>3314</x:v>
      </x:c>
      <x:c r="F288" s="299" t="s">
        <x:v>3378</x:v>
      </x:c>
      <x:c r="G288" s="299" t="s">
        <x:v>3314</x:v>
      </x:c>
      <x:c r="H288" s="317" t="s">
        <x:v>7032</x:v>
      </x:c>
      <x:c r="I288" s="299"/>
      <x:c r="J288" s="443">
        <x:v>2837.9000000000001</x:v>
      </x:c>
      <x:c r="K288" s="443"/>
      <x:c r="L288" s="443">
        <x:v>2837.9000000000001</x:v>
      </x:c>
      <x:c r="M288" s="443"/>
      <x:c r="N288" s="443"/>
      <x:c r="O288" s="443"/>
      <x:c r="P288" s="443">
        <x:v>2837.9000000000001</x:v>
      </x:c>
      <x:c r="Q288" s="443"/>
      <x:c r="R288" s="217" t="s">
        <x:v>1429</x:v>
      </x:c>
      <x:c r="S288" s="299"/>
    </x:row>
    <x:row r="289" spans="1:19" s="329" customFormat="1" hidden="1" customHeight="1">
      <x:c r="A289" s="319" t="s">
        <x:v>40</x:v>
      </x:c>
      <x:c r="B289" s="312" t="s">
        <x:v>2782</x:v>
      </x:c>
      <x:c r="C289" s="296" t="s">
        <x:v>3365</x:v>
      </x:c>
      <x:c r="D289" s="443">
        <x:f t="shared" si="28"/>
        <x:v>7471</x:v>
      </x:c>
      <x:c r="E289" s="299" t="s">
        <x:v>3314</x:v>
      </x:c>
      <x:c r="F289" s="299" t="s">
        <x:v>3378</x:v>
      </x:c>
      <x:c r="G289" s="299" t="s">
        <x:v>3314</x:v>
      </x:c>
      <x:c r="H289" s="317" t="s">
        <x:v>7032</x:v>
      </x:c>
      <x:c r="I289" s="299"/>
      <x:c r="J289" s="443">
        <x:v>7471</x:v>
      </x:c>
      <x:c r="K289" s="443"/>
      <x:c r="L289" s="443">
        <x:v>7471</x:v>
      </x:c>
      <x:c r="M289" s="443"/>
      <x:c r="N289" s="443"/>
      <x:c r="O289" s="443"/>
      <x:c r="P289" s="443">
        <x:v>7471</x:v>
      </x:c>
      <x:c r="Q289" s="443"/>
      <x:c r="R289" s="217" t="s">
        <x:v>1429</x:v>
      </x:c>
      <x:c r="S289" s="299"/>
    </x:row>
    <x:row r="290" spans="1:19" s="329" customFormat="1" hidden="1" customHeight="1">
      <x:c r="A290" s="319" t="s">
        <x:v>40</x:v>
      </x:c>
      <x:c r="B290" s="312" t="s">
        <x:v>2803</x:v>
      </x:c>
      <x:c r="C290" s="296" t="s">
        <x:v>6483</x:v>
      </x:c>
      <x:c r="D290" s="443">
        <x:f t="shared" si="28"/>
        <x:v>30941.099999999999</x:v>
      </x:c>
      <x:c r="E290" s="299" t="s">
        <x:v>3314</x:v>
      </x:c>
      <x:c r="F290" s="299" t="s">
        <x:v>3378</x:v>
      </x:c>
      <x:c r="G290" s="299" t="s">
        <x:v>3314</x:v>
      </x:c>
      <x:c r="H290" s="317" t="s">
        <x:v>7061</x:v>
      </x:c>
      <x:c r="I290" s="299"/>
      <x:c r="J290" s="443">
        <x:v>30941.099999999999</x:v>
      </x:c>
      <x:c r="K290" s="443"/>
      <x:c r="L290" s="443">
        <x:v>30941.099999999999</x:v>
      </x:c>
      <x:c r="M290" s="443"/>
      <x:c r="N290" s="443"/>
      <x:c r="O290" s="443"/>
      <x:c r="P290" s="443">
        <x:v>30941.099999999999</x:v>
      </x:c>
      <x:c r="Q290" s="443"/>
      <x:c r="R290" s="217" t="s">
        <x:v>1464</x:v>
      </x:c>
      <x:c r="S290" s="299"/>
    </x:row>
    <x:row r="291" spans="1:19" s="329" customFormat="1" hidden="1" customHeight="1">
      <x:c r="A291" s="319" t="s">
        <x:v>40</x:v>
      </x:c>
      <x:c r="B291" s="312" t="s">
        <x:v>2764</x:v>
      </x:c>
      <x:c r="C291" s="296" t="s">
        <x:v>422</x:v>
      </x:c>
      <x:c r="D291" s="443">
        <x:f t="shared" si="28"/>
        <x:v>176086</x:v>
      </x:c>
      <x:c r="E291" s="299" t="s">
        <x:v>3314</x:v>
      </x:c>
      <x:c r="F291" s="299" t="s">
        <x:v>3343</x:v>
      </x:c>
      <x:c r="G291" s="299" t="s">
        <x:v>3314</x:v>
      </x:c>
      <x:c r="H291" s="317" t="s">
        <x:v>7061</x:v>
      </x:c>
      <x:c r="I291" s="299"/>
      <x:c r="J291" s="443">
        <x:v>176086</x:v>
      </x:c>
      <x:c r="K291" s="443"/>
      <x:c r="L291" s="443">
        <x:f>166486+9600</x:f>
        <x:v>176086</x:v>
      </x:c>
      <x:c r="M291" s="443"/>
      <x:c r="N291" s="443"/>
      <x:c r="O291" s="443"/>
      <x:c r="P291" s="443">
        <x:f>166486+9600</x:f>
        <x:v>176086</x:v>
      </x:c>
      <x:c r="Q291" s="443"/>
      <x:c r="R291" s="217" t="s">
        <x:v>1464</x:v>
      </x:c>
      <x:c r="S291" s="299"/>
    </x:row>
    <x:row r="292" spans="1:19" s="329" customFormat="1" hidden="1" customHeight="1">
      <x:c r="A292" s="319" t="s">
        <x:v>40</x:v>
      </x:c>
      <x:c r="B292" s="312" t="s">
        <x:v>2778</x:v>
      </x:c>
      <x:c r="C292" s="296" t="s">
        <x:v>4503</x:v>
      </x:c>
      <x:c r="D292" s="443">
        <x:f t="shared" si="28"/>
        <x:v>1199.2</x:v>
      </x:c>
      <x:c r="E292" s="299" t="s">
        <x:v>3314</x:v>
      </x:c>
      <x:c r="F292" s="299" t="s">
        <x:v>3343</x:v>
      </x:c>
      <x:c r="G292" s="299" t="s">
        <x:v>3314</x:v>
      </x:c>
      <x:c r="H292" s="317" t="s">
        <x:v>7061</x:v>
      </x:c>
      <x:c r="I292" s="299"/>
      <x:c r="J292" s="443">
        <x:v>1199.2</x:v>
      </x:c>
      <x:c r="K292" s="443"/>
      <x:c r="L292" s="443">
        <x:v>1199.2</x:v>
      </x:c>
      <x:c r="M292" s="443"/>
      <x:c r="N292" s="443"/>
      <x:c r="O292" s="443"/>
      <x:c r="P292" s="443">
        <x:v>1199.2</x:v>
      </x:c>
      <x:c r="Q292" s="443"/>
      <x:c r="R292" s="217" t="s">
        <x:v>1464</x:v>
      </x:c>
      <x:c r="S292" s="299"/>
    </x:row>
    <x:row r="293" spans="1:19" s="329" customFormat="1" hidden="1" customHeight="1">
      <x:c r="A293" s="319" t="s">
        <x:v>40</x:v>
      </x:c>
      <x:c r="B293" s="312" t="s">
        <x:v>2768</x:v>
      </x:c>
      <x:c r="C293" s="296" t="s">
        <x:v>4514</x:v>
      </x:c>
      <x:c r="D293" s="443">
        <x:f t="shared" si="28"/>
        <x:v>21159.799999999999</x:v>
      </x:c>
      <x:c r="E293" s="299" t="s">
        <x:v>3314</x:v>
      </x:c>
      <x:c r="F293" s="299" t="s">
        <x:v>1046</x:v>
      </x:c>
      <x:c r="G293" s="299" t="s">
        <x:v>3314</x:v>
      </x:c>
      <x:c r="H293" s="317" t="s">
        <x:v>7061</x:v>
      </x:c>
      <x:c r="I293" s="299"/>
      <x:c r="J293" s="443">
        <x:v>21159.799999999999</x:v>
      </x:c>
      <x:c r="K293" s="443"/>
      <x:c r="L293" s="443">
        <x:v>21159.799999999999</x:v>
      </x:c>
      <x:c r="M293" s="443"/>
      <x:c r="N293" s="443"/>
      <x:c r="O293" s="443"/>
      <x:c r="P293" s="443">
        <x:v>21159.799999999999</x:v>
      </x:c>
      <x:c r="Q293" s="443"/>
      <x:c r="R293" s="217" t="s">
        <x:v>1464</x:v>
      </x:c>
      <x:c r="S293" s="299"/>
    </x:row>
    <x:row r="294" spans="1:19" s="329" customFormat="1" hidden="1" customHeight="1">
      <x:c r="A294" s="319" t="s">
        <x:v>40</x:v>
      </x:c>
      <x:c r="B294" s="312" t="s">
        <x:v>2587</x:v>
      </x:c>
      <x:c r="C294" s="296" t="s">
        <x:v>4940</x:v>
      </x:c>
      <x:c r="D294" s="443">
        <x:f t="shared" si="28"/>
        <x:v>11475.6</x:v>
      </x:c>
      <x:c r="E294" s="299" t="s">
        <x:v>3314</x:v>
      </x:c>
      <x:c r="F294" s="299" t="s">
        <x:v>3378</x:v>
      </x:c>
      <x:c r="G294" s="299" t="s">
        <x:v>3314</x:v>
      </x:c>
      <x:c r="H294" s="317" t="s">
        <x:v>7061</x:v>
      </x:c>
      <x:c r="I294" s="299"/>
      <x:c r="J294" s="443">
        <x:v>11475.6</x:v>
      </x:c>
      <x:c r="K294" s="443"/>
      <x:c r="L294" s="443">
        <x:v>11475.6</x:v>
      </x:c>
      <x:c r="M294" s="443"/>
      <x:c r="N294" s="443"/>
      <x:c r="O294" s="443"/>
      <x:c r="P294" s="443">
        <x:v>11475.6</x:v>
      </x:c>
      <x:c r="Q294" s="443"/>
      <x:c r="R294" s="217" t="s">
        <x:v>1464</x:v>
      </x:c>
      <x:c r="S294" s="299"/>
    </x:row>
    <x:row r="295" spans="1:19" s="329" customFormat="1" hidden="1" customHeight="1">
      <x:c r="A295" s="319" t="s">
        <x:v>40</x:v>
      </x:c>
      <x:c r="B295" s="312" t="s">
        <x:v>2801</x:v>
      </x:c>
      <x:c r="C295" s="296" t="s">
        <x:v>6517</x:v>
      </x:c>
      <x:c r="D295" s="443">
        <x:f t="shared" si="28"/>
        <x:v>32720.200000000001</x:v>
      </x:c>
      <x:c r="E295" s="299" t="s">
        <x:v>3314</x:v>
      </x:c>
      <x:c r="F295" s="299" t="s">
        <x:v>5282</x:v>
      </x:c>
      <x:c r="G295" s="299" t="s">
        <x:v>3314</x:v>
      </x:c>
      <x:c r="H295" s="317" t="s">
        <x:v>7061</x:v>
      </x:c>
      <x:c r="I295" s="299"/>
      <x:c r="J295" s="443">
        <x:v>32720.200000000001</x:v>
      </x:c>
      <x:c r="K295" s="443"/>
      <x:c r="L295" s="443">
        <x:v>32720.200000000001</x:v>
      </x:c>
      <x:c r="M295" s="443"/>
      <x:c r="N295" s="443"/>
      <x:c r="O295" s="443"/>
      <x:c r="P295" s="443">
        <x:v>32720.200000000001</x:v>
      </x:c>
      <x:c r="Q295" s="443"/>
      <x:c r="R295" s="217" t="s">
        <x:v>1464</x:v>
      </x:c>
      <x:c r="S295" s="299"/>
    </x:row>
    <x:row r="296" spans="1:19" s="329" customFormat="1" hidden="1" customHeight="1">
      <x:c r="A296" s="319" t="s">
        <x:v>40</x:v>
      </x:c>
      <x:c r="B296" s="312" t="s">
        <x:v>2815</x:v>
      </x:c>
      <x:c r="C296" s="296" t="s">
        <x:v>5306</x:v>
      </x:c>
      <x:c r="D296" s="443">
        <x:f t="shared" si="28"/>
        <x:v>1200.0999999999999</x:v>
      </x:c>
      <x:c r="E296" s="299" t="s">
        <x:v>3314</x:v>
      </x:c>
      <x:c r="F296" s="299" t="s">
        <x:v>5282</x:v>
      </x:c>
      <x:c r="G296" s="299" t="s">
        <x:v>3314</x:v>
      </x:c>
      <x:c r="H296" s="317" t="s">
        <x:v>7061</x:v>
      </x:c>
      <x:c r="I296" s="299"/>
      <x:c r="J296" s="443">
        <x:v>1200.0999999999999</x:v>
      </x:c>
      <x:c r="K296" s="443"/>
      <x:c r="L296" s="443">
        <x:v>1200.0999999999999</x:v>
      </x:c>
      <x:c r="M296" s="443"/>
      <x:c r="N296" s="443"/>
      <x:c r="O296" s="443"/>
      <x:c r="P296" s="443">
        <x:v>1200.0999999999999</x:v>
      </x:c>
      <x:c r="Q296" s="443"/>
      <x:c r="R296" s="217" t="s">
        <x:v>1464</x:v>
      </x:c>
      <x:c r="S296" s="299"/>
    </x:row>
    <x:row r="297" spans="1:19" s="329" customFormat="1" hidden="1" customHeight="1">
      <x:c r="A297" s="319" t="s">
        <x:v>40</x:v>
      </x:c>
      <x:c r="B297" s="312" t="s">
        <x:v>2810</x:v>
      </x:c>
      <x:c r="C297" s="296" t="s">
        <x:v>4529</x:v>
      </x:c>
      <x:c r="D297" s="443">
        <x:f t="shared" si="28"/>
        <x:v>3800</x:v>
      </x:c>
      <x:c r="E297" s="299" t="s">
        <x:v>3314</x:v>
      </x:c>
      <x:c r="F297" s="299" t="s">
        <x:v>5282</x:v>
      </x:c>
      <x:c r="G297" s="299" t="s">
        <x:v>3314</x:v>
      </x:c>
      <x:c r="H297" s="317" t="s">
        <x:v>7061</x:v>
      </x:c>
      <x:c r="I297" s="299"/>
      <x:c r="J297" s="443">
        <x:v>3800</x:v>
      </x:c>
      <x:c r="K297" s="443"/>
      <x:c r="L297" s="443">
        <x:v>3800</x:v>
      </x:c>
      <x:c r="M297" s="443"/>
      <x:c r="N297" s="443"/>
      <x:c r="O297" s="443"/>
      <x:c r="P297" s="443">
        <x:v>3800</x:v>
      </x:c>
      <x:c r="Q297" s="443"/>
      <x:c r="R297" s="217" t="s">
        <x:v>1464</x:v>
      </x:c>
      <x:c r="S297" s="299"/>
    </x:row>
    <x:row r="298" spans="1:19" s="329" customFormat="1" hidden="1" customHeight="1">
      <x:c r="A298" s="319" t="s">
        <x:v>40</x:v>
      </x:c>
      <x:c r="B298" s="312" t="s">
        <x:v>2787</x:v>
      </x:c>
      <x:c r="C298" s="296" t="s">
        <x:v>5293</x:v>
      </x:c>
      <x:c r="D298" s="443">
        <x:f t="shared" si="28"/>
        <x:v>4043.0999999999999</x:v>
      </x:c>
      <x:c r="E298" s="299" t="s">
        <x:v>3314</x:v>
      </x:c>
      <x:c r="F298" s="299" t="s">
        <x:v>5282</x:v>
      </x:c>
      <x:c r="G298" s="299" t="s">
        <x:v>3314</x:v>
      </x:c>
      <x:c r="H298" s="317" t="s">
        <x:v>7061</x:v>
      </x:c>
      <x:c r="I298" s="299"/>
      <x:c r="J298" s="443">
        <x:v>4043.0999999999999</x:v>
      </x:c>
      <x:c r="K298" s="443"/>
      <x:c r="L298" s="443">
        <x:v>4043.0999999999999</x:v>
      </x:c>
      <x:c r="M298" s="443"/>
      <x:c r="N298" s="443"/>
      <x:c r="O298" s="443"/>
      <x:c r="P298" s="443">
        <x:v>4043.0999999999999</x:v>
      </x:c>
      <x:c r="Q298" s="443"/>
      <x:c r="R298" s="217" t="s">
        <x:v>1464</x:v>
      </x:c>
      <x:c r="S298" s="299"/>
    </x:row>
    <x:row r="299" spans="1:19" s="329" customFormat="1" hidden="1" customHeight="1">
      <x:c r="A299" s="319" t="s">
        <x:v>40</x:v>
      </x:c>
      <x:c r="B299" s="312" t="s">
        <x:v>2622</x:v>
      </x:c>
      <x:c r="C299" s="296" t="s">
        <x:v>6525</x:v>
      </x:c>
      <x:c r="D299" s="443">
        <x:f t="shared" si="28"/>
        <x:v>1200</x:v>
      </x:c>
      <x:c r="E299" s="299" t="s">
        <x:v>3314</x:v>
      </x:c>
      <x:c r="F299" s="299" t="s">
        <x:v>5282</x:v>
      </x:c>
      <x:c r="G299" s="299" t="s">
        <x:v>3314</x:v>
      </x:c>
      <x:c r="H299" s="317" t="s">
        <x:v>7061</x:v>
      </x:c>
      <x:c r="I299" s="299"/>
      <x:c r="J299" s="443">
        <x:v>1200</x:v>
      </x:c>
      <x:c r="K299" s="443"/>
      <x:c r="L299" s="443">
        <x:v>1200</x:v>
      </x:c>
      <x:c r="M299" s="443"/>
      <x:c r="N299" s="443"/>
      <x:c r="O299" s="443"/>
      <x:c r="P299" s="443">
        <x:v>1200</x:v>
      </x:c>
      <x:c r="Q299" s="443"/>
      <x:c r="R299" s="217" t="s">
        <x:v>1464</x:v>
      </x:c>
      <x:c r="S299" s="299"/>
    </x:row>
    <x:row r="300" spans="1:19" s="329" customFormat="1" hidden="1" customHeight="1">
      <x:c r="A300" s="319" t="s">
        <x:v>40</x:v>
      </x:c>
      <x:c r="B300" s="295" t="s">
        <x:v>6479</x:v>
      </x:c>
      <x:c r="C300" s="296" t="s">
        <x:v>4893</x:v>
      </x:c>
      <x:c r="D300" s="443">
        <x:f t="shared" si="28"/>
        <x:v>28944.200000000001</x:v>
      </x:c>
      <x:c r="E300" s="299" t="s">
        <x:v>3315</x:v>
      </x:c>
      <x:c r="F300" s="350" t="s">
        <x:v>3348</x:v>
      </x:c>
      <x:c r="G300" s="299" t="s">
        <x:v>3315</x:v>
      </x:c>
      <x:c r="H300" s="512" t="s">
        <x:v>7015</x:v>
      </x:c>
      <x:c r="I300" s="350"/>
      <x:c r="J300" s="437">
        <x:v>28944.200000000001</x:v>
      </x:c>
      <x:c r="K300" s="437"/>
      <x:c r="L300" s="437">
        <x:v>28944.200000000001</x:v>
      </x:c>
      <x:c r="M300" s="437"/>
      <x:c r="N300" s="437"/>
      <x:c r="O300" s="437"/>
      <x:c r="P300" s="437">
        <x:v>28944.200000000001</x:v>
      </x:c>
      <x:c r="Q300" s="437"/>
      <x:c r="R300" s="217" t="s">
        <x:v>6465</x:v>
      </x:c>
      <x:c r="S300" s="299"/>
    </x:row>
    <x:row r="301" spans="1:19" s="329" customFormat="1" hidden="1" customHeight="1">
      <x:c r="A301" s="319" t="s">
        <x:v>40</x:v>
      </x:c>
      <x:c r="B301" s="295" t="s">
        <x:v>6499</x:v>
      </x:c>
      <x:c r="C301" s="296" t="s">
        <x:v>4528</x:v>
      </x:c>
      <x:c r="D301" s="443">
        <x:f t="shared" si="28"/>
        <x:v>65363.900000000001</x:v>
      </x:c>
      <x:c r="E301" s="299" t="s">
        <x:v>4968</x:v>
      </x:c>
      <x:c r="F301" s="350" t="s">
        <x:v>158</x:v>
      </x:c>
      <x:c r="G301" s="350" t="s">
        <x:v>158</x:v>
      </x:c>
      <x:c r="H301" s="512" t="s">
        <x:v>7055</x:v>
      </x:c>
      <x:c r="I301" s="350"/>
      <x:c r="J301" s="437">
        <x:v>65363.900000000001</x:v>
      </x:c>
      <x:c r="K301" s="437"/>
      <x:c r="L301" s="437">
        <x:v>65363.900000000001</x:v>
      </x:c>
      <x:c r="M301" s="437"/>
      <x:c r="N301" s="437"/>
      <x:c r="O301" s="437"/>
      <x:c r="P301" s="437">
        <x:v>65363.900000000001</x:v>
      </x:c>
      <x:c r="Q301" s="437"/>
      <x:c r="R301" s="217" t="s">
        <x:v>6465</x:v>
      </x:c>
      <x:c r="S301" s="299"/>
    </x:row>
    <x:row r="302" spans="1:19" s="329" customFormat="1" hidden="1" customHeight="1">
      <x:c r="A302" s="319" t="s">
        <x:v>40</x:v>
      </x:c>
      <x:c r="B302" s="295" t="s">
        <x:v>6514</x:v>
      </x:c>
      <x:c r="C302" s="296" t="s">
        <x:v>4912</x:v>
      </x:c>
      <x:c r="D302" s="443">
        <x:f t="shared" si="28"/>
        <x:v>15617.5</x:v>
      </x:c>
      <x:c r="E302" s="299" t="s">
        <x:v>4968</x:v>
      </x:c>
      <x:c r="F302" s="350" t="s">
        <x:v>158</x:v>
      </x:c>
      <x:c r="G302" s="350" t="s">
        <x:v>158</x:v>
      </x:c>
      <x:c r="H302" s="512" t="s">
        <x:v>7062</x:v>
      </x:c>
      <x:c r="I302" s="350"/>
      <x:c r="J302" s="437">
        <x:v>15617.5</x:v>
      </x:c>
      <x:c r="K302" s="437"/>
      <x:c r="L302" s="437">
        <x:v>15617.5</x:v>
      </x:c>
      <x:c r="M302" s="437"/>
      <x:c r="N302" s="437"/>
      <x:c r="O302" s="437"/>
      <x:c r="P302" s="437">
        <x:v>15617.5</x:v>
      </x:c>
      <x:c r="Q302" s="437"/>
      <x:c r="R302" s="217" t="s">
        <x:v>6465</x:v>
      </x:c>
      <x:c r="S302" s="299"/>
    </x:row>
    <x:row r="303" spans="1:19" s="329" customFormat="1" hidden="1" customHeight="1">
      <x:c r="A303" s="319" t="s">
        <x:v>40</x:v>
      </x:c>
      <x:c r="B303" s="295" t="s">
        <x:v>6523</x:v>
      </x:c>
      <x:c r="C303" s="296" t="s">
        <x:v>5291</x:v>
      </x:c>
      <x:c r="D303" s="443">
        <x:f t="shared" si="28"/>
        <x:v>22577</x:v>
      </x:c>
      <x:c r="E303" s="299" t="s">
        <x:v>4968</x:v>
      </x:c>
      <x:c r="F303" s="350" t="s">
        <x:v>158</x:v>
      </x:c>
      <x:c r="G303" s="350" t="s">
        <x:v>158</x:v>
      </x:c>
      <x:c r="H303" s="512" t="s">
        <x:v>5956</x:v>
      </x:c>
      <x:c r="I303" s="350"/>
      <x:c r="J303" s="443">
        <x:v>22577</x:v>
      </x:c>
      <x:c r="K303" s="437"/>
      <x:c r="L303" s="443">
        <x:v>22577</x:v>
      </x:c>
      <x:c r="M303" s="437"/>
      <x:c r="N303" s="437"/>
      <x:c r="O303" s="437"/>
      <x:c r="P303" s="443">
        <x:v>22577</x:v>
      </x:c>
      <x:c r="Q303" s="437"/>
      <x:c r="R303" s="217" t="s">
        <x:v>6465</x:v>
      </x:c>
      <x:c r="S303" s="299"/>
    </x:row>
    <x:row r="304" spans="1:19" s="329" customFormat="1" hidden="1" customHeight="1">
      <x:c r="A304" s="319" t="s">
        <x:v>40</x:v>
      </x:c>
      <x:c r="B304" s="295" t="s">
        <x:v>3394</x:v>
      </x:c>
      <x:c r="C304" s="296" t="s">
        <x:v>4543</x:v>
      </x:c>
      <x:c r="D304" s="443">
        <x:f t="shared" si="28"/>
        <x:v>39513.900000000001</x:v>
      </x:c>
      <x:c r="E304" s="299" t="s">
        <x:v>4968</x:v>
      </x:c>
      <x:c r="F304" s="299" t="s">
        <x:v>3310</x:v>
      </x:c>
      <x:c r="G304" s="299" t="s">
        <x:v>3310</x:v>
      </x:c>
      <x:c r="H304" s="317" t="s">
        <x:v>7058</x:v>
      </x:c>
      <x:c r="I304" s="299"/>
      <x:c r="J304" s="437">
        <x:v>39513.900000000001</x:v>
      </x:c>
      <x:c r="K304" s="437"/>
      <x:c r="L304" s="437">
        <x:v>39513.900000000001</x:v>
      </x:c>
      <x:c r="M304" s="437"/>
      <x:c r="N304" s="437"/>
      <x:c r="O304" s="437"/>
      <x:c r="P304" s="437">
        <x:v>39513.900000000001</x:v>
      </x:c>
      <x:c r="Q304" s="437"/>
      <x:c r="R304" s="217" t="s">
        <x:v>6465</x:v>
      </x:c>
      <x:c r="S304" s="299"/>
    </x:row>
    <x:row r="305" spans="1:19" s="329" customFormat="1" hidden="1" customHeight="1">
      <x:c r="A305" s="319" t="s">
        <x:v>40</x:v>
      </x:c>
      <x:c r="B305" s="295" t="s">
        <x:v>6504</x:v>
      </x:c>
      <x:c r="C305" s="296" t="s">
        <x:v>5272</x:v>
      </x:c>
      <x:c r="D305" s="443">
        <x:f t="shared" si="28"/>
        <x:v>45149</x:v>
      </x:c>
      <x:c r="E305" s="299" t="s">
        <x:v>4968</x:v>
      </x:c>
      <x:c r="F305" s="350" t="s">
        <x:v>158</x:v>
      </x:c>
      <x:c r="G305" s="350" t="s">
        <x:v>158</x:v>
      </x:c>
      <x:c r="H305" s="512" t="s">
        <x:v>5956</x:v>
      </x:c>
      <x:c r="I305" s="350"/>
      <x:c r="J305" s="437">
        <x:v>45149</x:v>
      </x:c>
      <x:c r="K305" s="437"/>
      <x:c r="L305" s="437">
        <x:v>45149</x:v>
      </x:c>
      <x:c r="M305" s="437"/>
      <x:c r="N305" s="437"/>
      <x:c r="O305" s="437"/>
      <x:c r="P305" s="437">
        <x:v>45149</x:v>
      </x:c>
      <x:c r="Q305" s="437"/>
      <x:c r="R305" s="217" t="s">
        <x:v>6465</x:v>
      </x:c>
      <x:c r="S305" s="299"/>
    </x:row>
    <x:row r="306" spans="1:19" s="329" customFormat="1" hidden="1" customHeight="1">
      <x:c r="A306" s="319" t="s">
        <x:v>40</x:v>
      </x:c>
      <x:c r="B306" s="295" t="s">
        <x:v>6532</x:v>
      </x:c>
      <x:c r="C306" s="296" t="s">
        <x:v>4536</x:v>
      </x:c>
      <x:c r="D306" s="443">
        <x:f t="shared" si="28"/>
        <x:v>24986.900000000001</x:v>
      </x:c>
      <x:c r="E306" s="299" t="s">
        <x:v>4968</x:v>
      </x:c>
      <x:c r="F306" s="350" t="s">
        <x:v>158</x:v>
      </x:c>
      <x:c r="G306" s="350" t="s">
        <x:v>158</x:v>
      </x:c>
      <x:c r="H306" s="512" t="s">
        <x:v>7062</x:v>
      </x:c>
      <x:c r="I306" s="350"/>
      <x:c r="J306" s="437">
        <x:v>24986.900000000001</x:v>
      </x:c>
      <x:c r="K306" s="437"/>
      <x:c r="L306" s="437">
        <x:v>24986.900000000001</x:v>
      </x:c>
      <x:c r="M306" s="437"/>
      <x:c r="N306" s="437"/>
      <x:c r="O306" s="437"/>
      <x:c r="P306" s="437">
        <x:v>24986.900000000001</x:v>
      </x:c>
      <x:c r="Q306" s="437"/>
      <x:c r="R306" s="217" t="s">
        <x:v>6465</x:v>
      </x:c>
      <x:c r="S306" s="299"/>
    </x:row>
    <x:row r="307" spans="1:19" s="329" customFormat="1" hidden="1" customHeight="1">
      <x:c r="A307" s="319" t="s">
        <x:v>40</x:v>
      </x:c>
      <x:c r="B307" s="295" t="s">
        <x:v>3311</x:v>
      </x:c>
      <x:c r="C307" s="296" t="s">
        <x:v>5269</x:v>
      </x:c>
      <x:c r="D307" s="443">
        <x:f t="shared" si="28"/>
        <x:v>10674.5</x:v>
      </x:c>
      <x:c r="E307" s="299" t="s">
        <x:v>5845</x:v>
      </x:c>
      <x:c r="F307" s="299" t="s">
        <x:v>4977</x:v>
      </x:c>
      <x:c r="G307" s="299" t="s">
        <x:v>4977</x:v>
      </x:c>
      <x:c r="H307" s="317" t="s">
        <x:v>5964</x:v>
      </x:c>
      <x:c r="I307" s="299"/>
      <x:c r="J307" s="437">
        <x:v>10674.5</x:v>
      </x:c>
      <x:c r="K307" s="437"/>
      <x:c r="L307" s="437">
        <x:v>10674.5</x:v>
      </x:c>
      <x:c r="M307" s="437"/>
      <x:c r="N307" s="437"/>
      <x:c r="O307" s="437"/>
      <x:c r="P307" s="437">
        <x:v>10674.5</x:v>
      </x:c>
      <x:c r="Q307" s="437"/>
      <x:c r="R307" s="217" t="s">
        <x:v>6465</x:v>
      </x:c>
      <x:c r="S307" s="299"/>
    </x:row>
    <x:row r="308" spans="1:19" s="329" customFormat="1" hidden="1" customHeight="1">
      <x:c r="A308" s="319" t="s">
        <x:v>40</x:v>
      </x:c>
      <x:c r="B308" s="295" t="s">
        <x:v>3355</x:v>
      </x:c>
      <x:c r="C308" s="296" t="s">
        <x:v>5305</x:v>
      </x:c>
      <x:c r="D308" s="443">
        <x:f t="shared" si="28"/>
        <x:v>9655</x:v>
      </x:c>
      <x:c r="E308" s="299" t="s">
        <x:v>5845</x:v>
      </x:c>
      <x:c r="F308" s="299" t="s">
        <x:v>4977</x:v>
      </x:c>
      <x:c r="G308" s="299" t="s">
        <x:v>4977</x:v>
      </x:c>
      <x:c r="H308" s="317" t="s">
        <x:v>5965</x:v>
      </x:c>
      <x:c r="I308" s="299"/>
      <x:c r="J308" s="437">
        <x:v>9655</x:v>
      </x:c>
      <x:c r="K308" s="437"/>
      <x:c r="L308" s="437">
        <x:v>9655</x:v>
      </x:c>
      <x:c r="M308" s="437"/>
      <x:c r="N308" s="437"/>
      <x:c r="O308" s="437"/>
      <x:c r="P308" s="437">
        <x:v>9655</x:v>
      </x:c>
      <x:c r="Q308" s="437"/>
      <x:c r="R308" s="217" t="s">
        <x:v>6465</x:v>
      </x:c>
      <x:c r="S308" s="299"/>
    </x:row>
    <x:row r="309" spans="1:19" s="329" customFormat="1" hidden="1" customHeight="1">
      <x:c r="A309" s="319" t="s">
        <x:v>40</x:v>
      </x:c>
      <x:c r="B309" s="295" t="s">
        <x:v>5546</x:v>
      </x:c>
      <x:c r="C309" s="296" t="s">
        <x:v>4512</x:v>
      </x:c>
      <x:c r="D309" s="443">
        <x:f t="shared" si="28"/>
        <x:v>9621.2999999999993</x:v>
      </x:c>
      <x:c r="E309" s="299" t="s">
        <x:v>5845</x:v>
      </x:c>
      <x:c r="F309" s="299" t="s">
        <x:v>4977</x:v>
      </x:c>
      <x:c r="G309" s="299" t="s">
        <x:v>4977</x:v>
      </x:c>
      <x:c r="H309" s="317" t="s">
        <x:v>5965</x:v>
      </x:c>
      <x:c r="I309" s="299"/>
      <x:c r="J309" s="437">
        <x:v>9621.2999999999993</x:v>
      </x:c>
      <x:c r="K309" s="437"/>
      <x:c r="L309" s="437">
        <x:v>9621.2999999999993</x:v>
      </x:c>
      <x:c r="M309" s="437"/>
      <x:c r="N309" s="437"/>
      <x:c r="O309" s="437"/>
      <x:c r="P309" s="437">
        <x:v>9621.2999999999993</x:v>
      </x:c>
      <x:c r="Q309" s="437"/>
      <x:c r="R309" s="217" t="s">
        <x:v>6465</x:v>
      </x:c>
      <x:c r="S309" s="299"/>
    </x:row>
    <x:row r="310" spans="1:19" s="329" customFormat="1" hidden="1" customHeight="1">
      <x:c r="A310" s="319" t="s">
        <x:v>40</x:v>
      </x:c>
      <x:c r="B310" s="295" t="s">
        <x:v>3358</x:v>
      </x:c>
      <x:c r="C310" s="296" t="s">
        <x:v>4927</x:v>
      </x:c>
      <x:c r="D310" s="443">
        <x:f t="shared" si="28"/>
        <x:v>12081.799999999999</x:v>
      </x:c>
      <x:c r="E310" s="299" t="s">
        <x:v>5845</x:v>
      </x:c>
      <x:c r="F310" s="299" t="s">
        <x:v>4977</x:v>
      </x:c>
      <x:c r="G310" s="299" t="s">
        <x:v>4977</x:v>
      </x:c>
      <x:c r="H310" s="317" t="s">
        <x:v>5965</x:v>
      </x:c>
      <x:c r="I310" s="299"/>
      <x:c r="J310" s="437">
        <x:v>12081.799999999999</x:v>
      </x:c>
      <x:c r="K310" s="437"/>
      <x:c r="L310" s="437">
        <x:v>12081.799999999999</x:v>
      </x:c>
      <x:c r="M310" s="437"/>
      <x:c r="N310" s="437"/>
      <x:c r="O310" s="437"/>
      <x:c r="P310" s="437">
        <x:v>12081.799999999999</x:v>
      </x:c>
      <x:c r="Q310" s="437"/>
      <x:c r="R310" s="217" t="s">
        <x:v>6465</x:v>
      </x:c>
      <x:c r="S310" s="299"/>
    </x:row>
    <x:row r="311" spans="1:19" s="329" customFormat="1" hidden="1" customHeight="1">
      <x:c r="A311" s="319" t="s">
        <x:v>40</x:v>
      </x:c>
      <x:c r="B311" s="295" t="s">
        <x:v>2230</x:v>
      </x:c>
      <x:c r="C311" s="296" t="s">
        <x:v>4538</x:v>
      </x:c>
      <x:c r="D311" s="443">
        <x:f t="shared" si="28"/>
        <x:v>3499.6999999999998</x:v>
      </x:c>
      <x:c r="E311" s="299" t="s">
        <x:v>1970</x:v>
      </x:c>
      <x:c r="F311" s="299" t="s">
        <x:v>4977</x:v>
      </x:c>
      <x:c r="G311" s="299" t="s">
        <x:v>4977</x:v>
      </x:c>
      <x:c r="H311" s="317" t="s">
        <x:v>5985</x:v>
      </x:c>
      <x:c r="I311" s="299"/>
      <x:c r="J311" s="437">
        <x:v>3499.6999999999998</x:v>
      </x:c>
      <x:c r="K311" s="437"/>
      <x:c r="L311" s="437">
        <x:v>3499.6999999999998</x:v>
      </x:c>
      <x:c r="M311" s="437"/>
      <x:c r="N311" s="437"/>
      <x:c r="O311" s="437"/>
      <x:c r="P311" s="437">
        <x:v>3499.6999999999998</x:v>
      </x:c>
      <x:c r="Q311" s="437"/>
      <x:c r="R311" s="217" t="s">
        <x:v>6465</x:v>
      </x:c>
      <x:c r="S311" s="299"/>
    </x:row>
    <x:row r="312" spans="1:19" s="329" customFormat="1" hidden="1" customHeight="1">
      <x:c r="A312" s="319" t="s">
        <x:v>40</x:v>
      </x:c>
      <x:c r="B312" s="295" t="s">
        <x:v>5181</x:v>
      </x:c>
      <x:c r="C312" s="296" t="s">
        <x:v>4530</x:v>
      </x:c>
      <x:c r="D312" s="443">
        <x:f t="shared" si="28"/>
        <x:v>1647.4000000000001</x:v>
      </x:c>
      <x:c r="E312" s="299" t="s">
        <x:v>5199</x:v>
      </x:c>
      <x:c r="F312" s="350" t="s">
        <x:v>3280</x:v>
      </x:c>
      <x:c r="G312" s="299" t="s">
        <x:v>5199</x:v>
      </x:c>
      <x:c r="H312" s="512" t="s">
        <x:v>5984</x:v>
      </x:c>
      <x:c r="I312" s="350"/>
      <x:c r="J312" s="437">
        <x:v>1647.4000000000001</x:v>
      </x:c>
      <x:c r="K312" s="437"/>
      <x:c r="L312" s="437">
        <x:v>1647.4000000000001</x:v>
      </x:c>
      <x:c r="M312" s="437"/>
      <x:c r="N312" s="437"/>
      <x:c r="O312" s="437"/>
      <x:c r="P312" s="437">
        <x:v>1647.4000000000001</x:v>
      </x:c>
      <x:c r="Q312" s="437"/>
      <x:c r="R312" s="217" t="s">
        <x:v>6465</x:v>
      </x:c>
      <x:c r="S312" s="299"/>
    </x:row>
    <x:row r="313" spans="1:19" s="329" customFormat="1" hidden="1" customHeight="1">
      <x:c r="A313" s="319" t="s">
        <x:v>40</x:v>
      </x:c>
      <x:c r="B313" s="295" t="s">
        <x:v>5164</x:v>
      </x:c>
      <x:c r="C313" s="296" t="s">
        <x:v>4516</x:v>
      </x:c>
      <x:c r="D313" s="443">
        <x:f t="shared" si="28"/>
        <x:v>1841.8</x:v>
      </x:c>
      <x:c r="E313" s="299" t="s">
        <x:v>5199</x:v>
      </x:c>
      <x:c r="F313" s="350" t="s">
        <x:v>3280</x:v>
      </x:c>
      <x:c r="G313" s="299" t="s">
        <x:v>5199</x:v>
      </x:c>
      <x:c r="H313" s="512" t="s">
        <x:v>5984</x:v>
      </x:c>
      <x:c r="I313" s="350"/>
      <x:c r="J313" s="437">
        <x:v>1841.8</x:v>
      </x:c>
      <x:c r="K313" s="437"/>
      <x:c r="L313" s="437">
        <x:v>1841.8</x:v>
      </x:c>
      <x:c r="M313" s="437"/>
      <x:c r="N313" s="437"/>
      <x:c r="O313" s="437"/>
      <x:c r="P313" s="437">
        <x:v>1841.8</x:v>
      </x:c>
      <x:c r="Q313" s="437"/>
      <x:c r="R313" s="217" t="s">
        <x:v>6465</x:v>
      </x:c>
      <x:c r="S313" s="299"/>
    </x:row>
    <x:row r="314" spans="1:19" s="329" customFormat="1" hidden="1" customHeight="1">
      <x:c r="A314" s="319" t="s">
        <x:v>40</x:v>
      </x:c>
      <x:c r="B314" s="295" t="s">
        <x:v>5174</x:v>
      </x:c>
      <x:c r="C314" s="296" t="s">
        <x:v>5299</x:v>
      </x:c>
      <x:c r="D314" s="443">
        <x:f t="shared" si="28"/>
        <x:v>13065.700000000001</x:v>
      </x:c>
      <x:c r="E314" s="299" t="s">
        <x:v>5199</x:v>
      </x:c>
      <x:c r="F314" s="350" t="s">
        <x:v>3280</x:v>
      </x:c>
      <x:c r="G314" s="299" t="s">
        <x:v>5199</x:v>
      </x:c>
      <x:c r="H314" s="512" t="s">
        <x:v>5984</x:v>
      </x:c>
      <x:c r="I314" s="350"/>
      <x:c r="J314" s="437">
        <x:v>13065.700000000001</x:v>
      </x:c>
      <x:c r="K314" s="437"/>
      <x:c r="L314" s="437">
        <x:v>13065.700000000001</x:v>
      </x:c>
      <x:c r="M314" s="437"/>
      <x:c r="N314" s="437"/>
      <x:c r="O314" s="437"/>
      <x:c r="P314" s="437">
        <x:v>13065.700000000001</x:v>
      </x:c>
      <x:c r="Q314" s="437"/>
      <x:c r="R314" s="217" t="s">
        <x:v>6465</x:v>
      </x:c>
      <x:c r="S314" s="299"/>
    </x:row>
    <x:row r="315" spans="1:19" s="329" customFormat="1" hidden="1" customHeight="1">
      <x:c r="A315" s="319" t="s">
        <x:v>40</x:v>
      </x:c>
      <x:c r="B315" s="295" t="s">
        <x:v>145</x:v>
      </x:c>
      <x:c r="C315" s="296" t="s">
        <x:v>6535</x:v>
      </x:c>
      <x:c r="D315" s="443">
        <x:f t="shared" si="28"/>
        <x:v>9705.7000000000007</x:v>
      </x:c>
      <x:c r="E315" s="299" t="s">
        <x:v>4967</x:v>
      </x:c>
      <x:c r="F315" s="350" t="s">
        <x:v>2080</x:v>
      </x:c>
      <x:c r="G315" s="299" t="s">
        <x:v>4967</x:v>
      </x:c>
      <x:c r="H315" s="512" t="s">
        <x:v>7049</x:v>
      </x:c>
      <x:c r="I315" s="350"/>
      <x:c r="J315" s="443">
        <x:v>9705.7000000000007</x:v>
      </x:c>
      <x:c r="K315" s="437"/>
      <x:c r="L315" s="443">
        <x:v>9705.7000000000007</x:v>
      </x:c>
      <x:c r="M315" s="437"/>
      <x:c r="N315" s="335"/>
      <x:c r="O315" s="335"/>
      <x:c r="P315" s="443">
        <x:v>9705.7000000000007</x:v>
      </x:c>
      <x:c r="Q315" s="437"/>
      <x:c r="R315" s="217" t="s">
        <x:v>6465</x:v>
      </x:c>
      <x:c r="S315" s="299"/>
    </x:row>
    <x:row r="316" spans="1:19" s="329" customFormat="1" hidden="1" customHeight="1">
      <x:c r="A316" s="319" t="s">
        <x:v>40</x:v>
      </x:c>
      <x:c r="B316" s="295" t="s">
        <x:v>153</x:v>
      </x:c>
      <x:c r="C316" s="296" t="s">
        <x:v>6530</x:v>
      </x:c>
      <x:c r="D316" s="443">
        <x:f t="shared" si="28"/>
        <x:v>9548.3999999999996</x:v>
      </x:c>
      <x:c r="E316" s="299" t="s">
        <x:v>4967</x:v>
      </x:c>
      <x:c r="F316" s="350" t="s">
        <x:v>2080</x:v>
      </x:c>
      <x:c r="G316" s="299" t="s">
        <x:v>4967</x:v>
      </x:c>
      <x:c r="H316" s="512" t="s">
        <x:v>7049</x:v>
      </x:c>
      <x:c r="I316" s="350"/>
      <x:c r="J316" s="443">
        <x:v>9548.3999999999996</x:v>
      </x:c>
      <x:c r="K316" s="437"/>
      <x:c r="L316" s="443">
        <x:v>9548.3999999999996</x:v>
      </x:c>
      <x:c r="M316" s="437"/>
      <x:c r="N316" s="335"/>
      <x:c r="O316" s="335"/>
      <x:c r="P316" s="443">
        <x:v>9548.3999999999996</x:v>
      </x:c>
      <x:c r="Q316" s="437"/>
      <x:c r="R316" s="217" t="s">
        <x:v>6465</x:v>
      </x:c>
      <x:c r="S316" s="299"/>
    </x:row>
    <x:row r="317" spans="1:19" s="329" customFormat="1" hidden="1" customHeight="1">
      <x:c r="A317" s="319" t="s">
        <x:v>40</x:v>
      </x:c>
      <x:c r="B317" s="295" t="s">
        <x:v>149</x:v>
      </x:c>
      <x:c r="C317" s="296" t="s">
        <x:v>6508</x:v>
      </x:c>
      <x:c r="D317" s="443">
        <x:f t="shared" si="28"/>
        <x:v>17152.299999999999</x:v>
      </x:c>
      <x:c r="E317" s="299" t="s">
        <x:v>4967</x:v>
      </x:c>
      <x:c r="F317" s="350" t="s">
        <x:v>2080</x:v>
      </x:c>
      <x:c r="G317" s="299" t="s">
        <x:v>4967</x:v>
      </x:c>
      <x:c r="H317" s="512" t="s">
        <x:v>7049</x:v>
      </x:c>
      <x:c r="I317" s="350"/>
      <x:c r="J317" s="443">
        <x:v>17152.299999999999</x:v>
      </x:c>
      <x:c r="K317" s="437"/>
      <x:c r="L317" s="443">
        <x:v>17152.299999999999</x:v>
      </x:c>
      <x:c r="M317" s="437"/>
      <x:c r="N317" s="335"/>
      <x:c r="O317" s="335"/>
      <x:c r="P317" s="443">
        <x:v>17152.299999999999</x:v>
      </x:c>
      <x:c r="Q317" s="437"/>
      <x:c r="R317" s="217" t="s">
        <x:v>6465</x:v>
      </x:c>
      <x:c r="S317" s="299"/>
    </x:row>
    <x:row r="318" spans="1:19" s="619" customFormat="1" hidden="1" customHeight="1">
      <x:c r="A318" s="319" t="s">
        <x:v>40</x:v>
      </x:c>
      <x:c r="B318" s="535" t="s">
        <x:v>154</x:v>
      </x:c>
      <x:c r="C318" s="509" t="s">
        <x:v>5962</x:v>
      </x:c>
      <x:c r="D318" s="443">
        <x:f t="shared" si="28"/>
        <x:v>25362.400000000001</x:v>
      </x:c>
      <x:c r="E318" s="317" t="s">
        <x:v>5723</x:v>
      </x:c>
      <x:c r="F318" s="512" t="s">
        <x:v>3484</x:v>
      </x:c>
      <x:c r="G318" s="317" t="s">
        <x:v>5723</x:v>
      </x:c>
      <x:c r="H318" s="512" t="s">
        <x:v>5960</x:v>
      </x:c>
      <x:c r="I318" s="512"/>
      <x:c r="J318" s="437">
        <x:v>25362.400000000001</x:v>
      </x:c>
      <x:c r="K318" s="437"/>
      <x:c r="L318" s="437">
        <x:v>25362.400000000001</x:v>
      </x:c>
      <x:c r="M318" s="437"/>
      <x:c r="N318" s="335"/>
      <x:c r="O318" s="335"/>
      <x:c r="P318" s="437">
        <x:v>25362.400000000001</x:v>
      </x:c>
      <x:c r="Q318" s="437"/>
      <x:c r="R318" s="218" t="s">
        <x:v>6524</x:v>
      </x:c>
      <x:c r="S318" s="317"/>
    </x:row>
    <x:row r="319" spans="1:19" s="619" customFormat="1" hidden="1" customHeight="1">
      <x:c r="A319" s="319" t="s">
        <x:v>40</x:v>
      </x:c>
      <x:c r="B319" s="535" t="s">
        <x:v>147</x:v>
      </x:c>
      <x:c r="C319" s="509" t="s">
        <x:v>5978</x:v>
      </x:c>
      <x:c r="D319" s="443">
        <x:f t="shared" si="28"/>
        <x:v>14897.4</x:v>
      </x:c>
      <x:c r="E319" s="317" t="s">
        <x:v>5723</x:v>
      </x:c>
      <x:c r="F319" s="512" t="s">
        <x:v>3484</x:v>
      </x:c>
      <x:c r="G319" s="317" t="s">
        <x:v>5723</x:v>
      </x:c>
      <x:c r="H319" s="512" t="s">
        <x:v>5960</x:v>
      </x:c>
      <x:c r="I319" s="512"/>
      <x:c r="J319" s="437">
        <x:v>14897.4</x:v>
      </x:c>
      <x:c r="K319" s="437"/>
      <x:c r="L319" s="437">
        <x:v>14897.4</x:v>
      </x:c>
      <x:c r="M319" s="437"/>
      <x:c r="N319" s="335"/>
      <x:c r="O319" s="335"/>
      <x:c r="P319" s="437">
        <x:v>14897.4</x:v>
      </x:c>
      <x:c r="Q319" s="437"/>
      <x:c r="R319" s="218" t="s">
        <x:v>6524</x:v>
      </x:c>
      <x:c r="S319" s="317"/>
    </x:row>
    <x:row r="320" spans="1:19" s="619" customFormat="1" hidden="1" customHeight="1">
      <x:c r="A320" s="319" t="s">
        <x:v>40</x:v>
      </x:c>
      <x:c r="B320" s="535" t="s">
        <x:v>287</x:v>
      </x:c>
      <x:c r="C320" s="509" t="s">
        <x:v>5974</x:v>
      </x:c>
      <x:c r="D320" s="443">
        <x:f t="shared" si="28"/>
        <x:v>20757.299999999999</x:v>
      </x:c>
      <x:c r="E320" s="317" t="s">
        <x:v>5723</x:v>
      </x:c>
      <x:c r="F320" s="512" t="s">
        <x:v>3484</x:v>
      </x:c>
      <x:c r="G320" s="317" t="s">
        <x:v>5723</x:v>
      </x:c>
      <x:c r="H320" s="512" t="s">
        <x:v>5960</x:v>
      </x:c>
      <x:c r="I320" s="512"/>
      <x:c r="J320" s="437">
        <x:v>20757.299999999999</x:v>
      </x:c>
      <x:c r="K320" s="437"/>
      <x:c r="L320" s="437">
        <x:v>20757.299999999999</x:v>
      </x:c>
      <x:c r="M320" s="437"/>
      <x:c r="N320" s="335"/>
      <x:c r="O320" s="335"/>
      <x:c r="P320" s="437">
        <x:v>20757.299999999999</x:v>
      </x:c>
      <x:c r="Q320" s="437"/>
      <x:c r="R320" s="218" t="s">
        <x:v>6524</x:v>
      </x:c>
      <x:c r="S320" s="317"/>
    </x:row>
    <x:row r="321" spans="1:19" s="329" customFormat="1" hidden="1" customHeight="1">
      <x:c r="A321" s="319" t="s">
        <x:v>40</x:v>
      </x:c>
      <x:c r="B321" s="295" t="s">
        <x:v>152</x:v>
      </x:c>
      <x:c r="C321" s="296" t="s">
        <x:v>4553</x:v>
      </x:c>
      <x:c r="D321" s="443">
        <x:f t="shared" si="28"/>
        <x:v>3717.8000000000002</x:v>
      </x:c>
      <x:c r="E321" s="299" t="s">
        <x:v>4967</x:v>
      </x:c>
      <x:c r="F321" s="350" t="s">
        <x:v>2080</x:v>
      </x:c>
      <x:c r="G321" s="299" t="s">
        <x:v>4967</x:v>
      </x:c>
      <x:c r="H321" s="512" t="s">
        <x:v>7049</x:v>
      </x:c>
      <x:c r="I321" s="350"/>
      <x:c r="J321" s="443">
        <x:v>3717.8000000000002</x:v>
      </x:c>
      <x:c r="K321" s="437"/>
      <x:c r="L321" s="443">
        <x:v>3717.8000000000002</x:v>
      </x:c>
      <x:c r="M321" s="437"/>
      <x:c r="N321" s="335"/>
      <x:c r="O321" s="335"/>
      <x:c r="P321" s="443">
        <x:v>3717.8000000000002</x:v>
      </x:c>
      <x:c r="Q321" s="437"/>
      <x:c r="R321" s="217" t="s">
        <x:v>6465</x:v>
      </x:c>
      <x:c r="S321" s="299"/>
    </x:row>
    <x:row r="322" spans="1:19" s="253" customFormat="1" hidden="1" customHeight="1">
      <x:c r="A322" s="859" t="s">
        <x:v>31</x:v>
      </x:c>
      <x:c r="B322" s="721" t="s">
        <x:v>2839</x:v>
      </x:c>
      <x:c r="C322" s="722" t="s">
        <x:v>5454</x:v>
      </x:c>
      <x:c r="D322" s="915">
        <x:f t="shared" si="28"/>
        <x:v>1896</x:v>
      </x:c>
      <x:c r="E322" s="858" t="s">
        <x:v>1356</x:v>
      </x:c>
      <x:c r="F322" s="858" t="s">
        <x:v>2121</x:v>
      </x:c>
      <x:c r="G322" s="724" t="s">
        <x:v>1356</x:v>
      </x:c>
      <x:c r="H322" s="858"/>
      <x:c r="I322" s="858"/>
      <x:c r="J322" s="915">
        <x:v>1896</x:v>
      </x:c>
      <x:c r="K322" s="923"/>
      <x:c r="L322" s="915"/>
      <x:c r="M322" s="915">
        <x:v>1896</x:v>
      </x:c>
      <x:c r="N322" s="915"/>
      <x:c r="O322" s="915"/>
      <x:c r="P322" s="915">
        <x:v>1896</x:v>
      </x:c>
      <x:c r="Q322" s="915"/>
      <x:c r="R322" s="729" t="s">
        <x:v>4548</x:v>
      </x:c>
      <x:c r="S322" s="858"/>
    </x:row>
    <x:row r="323" spans="1:19" s="253" customFormat="1" hidden="1" customHeight="1">
      <x:c r="A323" s="859" t="s">
        <x:v>31</x:v>
      </x:c>
      <x:c r="B323" s="721" t="s">
        <x:v>2840</x:v>
      </x:c>
      <x:c r="C323" s="722" t="s">
        <x:v>5394</x:v>
      </x:c>
      <x:c r="D323" s="915">
        <x:f t="shared" si="28"/>
        <x:v>1729</x:v>
      </x:c>
      <x:c r="E323" s="858" t="s">
        <x:v>1356</x:v>
      </x:c>
      <x:c r="F323" s="858" t="s">
        <x:v>2121</x:v>
      </x:c>
      <x:c r="G323" s="724" t="s">
        <x:v>1356</x:v>
      </x:c>
      <x:c r="H323" s="858"/>
      <x:c r="I323" s="858"/>
      <x:c r="J323" s="915">
        <x:v>1729</x:v>
      </x:c>
      <x:c r="K323" s="923"/>
      <x:c r="L323" s="915"/>
      <x:c r="M323" s="915">
        <x:v>1729</x:v>
      </x:c>
      <x:c r="N323" s="915"/>
      <x:c r="O323" s="915"/>
      <x:c r="P323" s="915">
        <x:v>1729</x:v>
      </x:c>
      <x:c r="Q323" s="915"/>
      <x:c r="R323" s="729" t="s">
        <x:v>4548</x:v>
      </x:c>
      <x:c r="S323" s="858"/>
    </x:row>
    <x:row r="324" spans="1:19" s="253" customFormat="1" hidden="1" customHeight="1">
      <x:c r="A324" s="859" t="s">
        <x:v>31</x:v>
      </x:c>
      <x:c r="B324" s="721" t="s">
        <x:v>2812</x:v>
      </x:c>
      <x:c r="C324" s="722" t="s">
        <x:v>1138</x:v>
      </x:c>
      <x:c r="D324" s="915">
        <x:f t="shared" si="28"/>
        <x:v>1740</x:v>
      </x:c>
      <x:c r="E324" s="858" t="s">
        <x:v>1356</x:v>
      </x:c>
      <x:c r="F324" s="858" t="s">
        <x:v>2121</x:v>
      </x:c>
      <x:c r="G324" s="724" t="s">
        <x:v>1356</x:v>
      </x:c>
      <x:c r="H324" s="858"/>
      <x:c r="I324" s="858"/>
      <x:c r="J324" s="915">
        <x:v>1740</x:v>
      </x:c>
      <x:c r="K324" s="923"/>
      <x:c r="L324" s="915"/>
      <x:c r="M324" s="915">
        <x:v>1740</x:v>
      </x:c>
      <x:c r="N324" s="915"/>
      <x:c r="O324" s="915"/>
      <x:c r="P324" s="915">
        <x:v>1740</x:v>
      </x:c>
      <x:c r="Q324" s="915"/>
      <x:c r="R324" s="729" t="s">
        <x:v>4548</x:v>
      </x:c>
      <x:c r="S324" s="858"/>
    </x:row>
    <x:row r="325" spans="1:19" s="329" customFormat="1" hidden="1" customHeight="1">
      <x:c r="A325" s="319" t="s">
        <x:v>40</x:v>
      </x:c>
      <x:c r="B325" s="312" t="s">
        <x:v>2776</x:v>
      </x:c>
      <x:c r="C325" s="296" t="s">
        <x:v>2188</x:v>
      </x:c>
      <x:c r="D325" s="443">
        <x:f t="shared" si="28"/>
        <x:v>11638</x:v>
      </x:c>
      <x:c r="E325" s="317" t="s">
        <x:v>1356</x:v>
      </x:c>
      <x:c r="F325" s="317" t="s">
        <x:v>2121</x:v>
      </x:c>
      <x:c r="G325" s="298" t="s">
        <x:v>1356</x:v>
      </x:c>
      <x:c r="H325" s="317"/>
      <x:c r="I325" s="317"/>
      <x:c r="J325" s="443">
        <x:v>11638</x:v>
      </x:c>
      <x:c r="K325" s="620"/>
      <x:c r="L325" s="443"/>
      <x:c r="M325" s="443">
        <x:v>11638</x:v>
      </x:c>
      <x:c r="N325" s="443"/>
      <x:c r="O325" s="443"/>
      <x:c r="P325" s="443">
        <x:v>11638</x:v>
      </x:c>
      <x:c r="Q325" s="443"/>
      <x:c r="R325" s="217" t="s">
        <x:v>4548</x:v>
      </x:c>
      <x:c r="S325" s="299"/>
    </x:row>
    <x:row r="326" spans="1:19" s="329" customFormat="1" hidden="1" customHeight="1">
      <x:c r="A326" s="319" t="s">
        <x:v>40</x:v>
      </x:c>
      <x:c r="B326" s="312" t="s">
        <x:v>2844</x:v>
      </x:c>
      <x:c r="C326" s="296" t="s">
        <x:v>3361</x:v>
      </x:c>
      <x:c r="D326" s="443">
        <x:f t="shared" si="28"/>
        <x:v>1913</x:v>
      </x:c>
      <x:c r="E326" s="317" t="s">
        <x:v>1356</x:v>
      </x:c>
      <x:c r="F326" s="317" t="s">
        <x:v>2121</x:v>
      </x:c>
      <x:c r="G326" s="298" t="s">
        <x:v>1356</x:v>
      </x:c>
      <x:c r="H326" s="317"/>
      <x:c r="I326" s="317"/>
      <x:c r="J326" s="443">
        <x:v>1913</x:v>
      </x:c>
      <x:c r="K326" s="621"/>
      <x:c r="L326" s="443"/>
      <x:c r="M326" s="443">
        <x:v>1913</x:v>
      </x:c>
      <x:c r="N326" s="443"/>
      <x:c r="O326" s="443"/>
      <x:c r="P326" s="443">
        <x:v>1913</x:v>
      </x:c>
      <x:c r="Q326" s="443"/>
      <x:c r="R326" s="217" t="s">
        <x:v>4548</x:v>
      </x:c>
      <x:c r="S326" s="299"/>
    </x:row>
    <x:row r="327" spans="1:19" s="329" customFormat="1" hidden="1" customHeight="1">
      <x:c r="A327" s="319" t="s">
        <x:v>40</x:v>
      </x:c>
      <x:c r="B327" s="312" t="s">
        <x:v>2868</x:v>
      </x:c>
      <x:c r="C327" s="296" t="s">
        <x:v>3308</x:v>
      </x:c>
      <x:c r="D327" s="443">
        <x:f t="shared" si="28"/>
        <x:v>3946</x:v>
      </x:c>
      <x:c r="E327" s="317" t="s">
        <x:v>1356</x:v>
      </x:c>
      <x:c r="F327" s="317" t="s">
        <x:v>2121</x:v>
      </x:c>
      <x:c r="G327" s="298" t="s">
        <x:v>1356</x:v>
      </x:c>
      <x:c r="H327" s="317"/>
      <x:c r="I327" s="317"/>
      <x:c r="J327" s="443">
        <x:v>3946</x:v>
      </x:c>
      <x:c r="K327" s="621"/>
      <x:c r="L327" s="443"/>
      <x:c r="M327" s="443">
        <x:v>3946</x:v>
      </x:c>
      <x:c r="N327" s="443"/>
      <x:c r="O327" s="443"/>
      <x:c r="P327" s="443">
        <x:v>3946</x:v>
      </x:c>
      <x:c r="Q327" s="443"/>
      <x:c r="R327" s="217" t="s">
        <x:v>4548</x:v>
      </x:c>
      <x:c r="S327" s="316" t="s">
        <x:v>20</x:v>
      </x:c>
    </x:row>
    <x:row r="328" spans="1:19" s="329" customFormat="1" hidden="1" customHeight="1">
      <x:c r="A328" s="319" t="s">
        <x:v>40</x:v>
      </x:c>
      <x:c r="B328" s="312" t="s">
        <x:v>2822</x:v>
      </x:c>
      <x:c r="C328" s="296" t="s">
        <x:v>3368</x:v>
      </x:c>
      <x:c r="D328" s="443">
        <x:f t="shared" si="28"/>
        <x:v>7149</x:v>
      </x:c>
      <x:c r="E328" s="317" t="s">
        <x:v>1356</x:v>
      </x:c>
      <x:c r="F328" s="317" t="s">
        <x:v>2121</x:v>
      </x:c>
      <x:c r="G328" s="298" t="s">
        <x:v>1356</x:v>
      </x:c>
      <x:c r="H328" s="317"/>
      <x:c r="I328" s="317"/>
      <x:c r="J328" s="443">
        <x:v>7149</x:v>
      </x:c>
      <x:c r="K328" s="621"/>
      <x:c r="L328" s="443"/>
      <x:c r="M328" s="443">
        <x:v>7149</x:v>
      </x:c>
      <x:c r="N328" s="443"/>
      <x:c r="O328" s="443"/>
      <x:c r="P328" s="443">
        <x:v>7149</x:v>
      </x:c>
      <x:c r="Q328" s="443"/>
      <x:c r="R328" s="217" t="s">
        <x:v>4548</x:v>
      </x:c>
      <x:c r="S328" s="316" t="s">
        <x:v>20</x:v>
      </x:c>
    </x:row>
    <x:row r="329" spans="1:19" s="329" customFormat="1" hidden="1" customHeight="1">
      <x:c r="A329" s="319" t="s">
        <x:v>40</x:v>
      </x:c>
      <x:c r="B329" s="312" t="s">
        <x:v>2792</x:v>
      </x:c>
      <x:c r="C329" s="296" t="s">
        <x:v>3362</x:v>
      </x:c>
      <x:c r="D329" s="443">
        <x:f t="shared" si="28"/>
        <x:v>222</x:v>
      </x:c>
      <x:c r="E329" s="317" t="s">
        <x:v>1356</x:v>
      </x:c>
      <x:c r="F329" s="317" t="s">
        <x:v>2121</x:v>
      </x:c>
      <x:c r="G329" s="298" t="s">
        <x:v>1356</x:v>
      </x:c>
      <x:c r="H329" s="317"/>
      <x:c r="I329" s="317"/>
      <x:c r="J329" s="443">
        <x:v>222</x:v>
      </x:c>
      <x:c r="K329" s="621"/>
      <x:c r="L329" s="443"/>
      <x:c r="M329" s="443">
        <x:v>222</x:v>
      </x:c>
      <x:c r="N329" s="443"/>
      <x:c r="O329" s="443"/>
      <x:c r="P329" s="443">
        <x:v>222</x:v>
      </x:c>
      <x:c r="Q329" s="443"/>
      <x:c r="R329" s="217" t="s">
        <x:v>4548</x:v>
      </x:c>
      <x:c r="S329" s="299"/>
    </x:row>
    <x:row r="330" spans="1:19" s="329" customFormat="1" hidden="1" customHeight="1">
      <x:c r="A330" s="319" t="s">
        <x:v>40</x:v>
      </x:c>
      <x:c r="B330" s="312" t="s">
        <x:v>2839</x:v>
      </x:c>
      <x:c r="C330" s="296" t="s">
        <x:v>4119</x:v>
      </x:c>
      <x:c r="D330" s="443">
        <x:f t="shared" si="28"/>
        <x:v>1041.4000000000001</x:v>
      </x:c>
      <x:c r="E330" s="317" t="s">
        <x:v>1218</x:v>
      </x:c>
      <x:c r="F330" s="298" t="s">
        <x:v>5653</x:v>
      </x:c>
      <x:c r="G330" s="298" t="s">
        <x:v>3469</x:v>
      </x:c>
      <x:c r="H330" s="298" t="s">
        <x:v>7022</x:v>
      </x:c>
      <x:c r="I330" s="317"/>
      <x:c r="J330" s="443">
        <x:v>1041.4000000000001</x:v>
      </x:c>
      <x:c r="K330" s="622"/>
      <x:c r="L330" s="443">
        <x:v>1041.4000000000001</x:v>
      </x:c>
      <x:c r="M330" s="622"/>
      <x:c r="N330" s="443"/>
      <x:c r="O330" s="443"/>
      <x:c r="P330" s="443">
        <x:v>1041.4000000000001</x:v>
      </x:c>
      <x:c r="Q330" s="443"/>
      <x:c r="R330" s="218" t="s">
        <x:v>479</x:v>
      </x:c>
      <x:c r="S330" s="317"/>
    </x:row>
    <x:row r="331" spans="1:19" s="329" customFormat="1" hidden="1" customHeight="1">
      <x:c r="A331" s="319" t="s">
        <x:v>40</x:v>
      </x:c>
      <x:c r="B331" s="312" t="s">
        <x:v>2840</x:v>
      </x:c>
      <x:c r="C331" s="296" t="s">
        <x:v>2185</x:v>
      </x:c>
      <x:c r="D331" s="443">
        <x:f t="shared" si="28"/>
        <x:v>1228.9000000000001</x:v>
      </x:c>
      <x:c r="E331" s="317" t="s">
        <x:v>1218</x:v>
      </x:c>
      <x:c r="F331" s="298" t="s">
        <x:v>5653</x:v>
      </x:c>
      <x:c r="G331" s="298" t="s">
        <x:v>3469</x:v>
      </x:c>
      <x:c r="H331" s="298" t="s">
        <x:v>7022</x:v>
      </x:c>
      <x:c r="I331" s="317"/>
      <x:c r="J331" s="443">
        <x:v>1228.9000000000001</x:v>
      </x:c>
      <x:c r="K331" s="622"/>
      <x:c r="L331" s="443">
        <x:v>1228.9000000000001</x:v>
      </x:c>
      <x:c r="M331" s="622"/>
      <x:c r="N331" s="443"/>
      <x:c r="O331" s="443"/>
      <x:c r="P331" s="443">
        <x:v>1228.9000000000001</x:v>
      </x:c>
      <x:c r="Q331" s="443"/>
      <x:c r="R331" s="218" t="s">
        <x:v>479</x:v>
      </x:c>
      <x:c r="S331" s="317"/>
    </x:row>
    <x:row r="332" spans="1:19" s="329" customFormat="1" hidden="1" customHeight="1">
      <x:c r="A332" s="319" t="s">
        <x:v>40</x:v>
      </x:c>
      <x:c r="B332" s="312" t="s">
        <x:v>2812</x:v>
      </x:c>
      <x:c r="C332" s="296" t="s">
        <x:v>4533</x:v>
      </x:c>
      <x:c r="D332" s="443">
        <x:f t="shared" si="28"/>
        <x:v>4069.5999999999999</x:v>
      </x:c>
      <x:c r="E332" s="317" t="s">
        <x:v>2228</x:v>
      </x:c>
      <x:c r="F332" s="298" t="s">
        <x:v>5653</x:v>
      </x:c>
      <x:c r="G332" s="298" t="s">
        <x:v>3469</x:v>
      </x:c>
      <x:c r="H332" s="298" t="s">
        <x:v>7022</x:v>
      </x:c>
      <x:c r="I332" s="317"/>
      <x:c r="J332" s="443">
        <x:v>4069.5999999999999</x:v>
      </x:c>
      <x:c r="K332" s="622"/>
      <x:c r="L332" s="443">
        <x:v>4069.5999999999999</x:v>
      </x:c>
      <x:c r="M332" s="622"/>
      <x:c r="N332" s="443"/>
      <x:c r="O332" s="443"/>
      <x:c r="P332" s="443">
        <x:v>4069.5999999999999</x:v>
      </x:c>
      <x:c r="Q332" s="443"/>
      <x:c r="R332" s="218" t="s">
        <x:v>479</x:v>
      </x:c>
      <x:c r="S332" s="317"/>
    </x:row>
    <x:row r="333" spans="1:19" s="329" customFormat="1" hidden="1" customHeight="1">
      <x:c r="A333" s="319" t="s">
        <x:v>40</x:v>
      </x:c>
      <x:c r="B333" s="490" t="s">
        <x:v>6995</x:v>
      </x:c>
      <x:c r="C333" s="296" t="s">
        <x:v>5329</x:v>
      </x:c>
      <x:c r="D333" s="443">
        <x:f t="shared" si="28"/>
        <x:v>31863</x:v>
      </x:c>
      <x:c r="E333" s="317" t="s">
        <x:v>3476</x:v>
      </x:c>
      <x:c r="F333" s="507" t="s">
        <x:v>4828</x:v>
      </x:c>
      <x:c r="G333" s="507" t="s">
        <x:v>4828</x:v>
      </x:c>
      <x:c r="H333" s="317"/>
      <x:c r="I333" s="317"/>
      <x:c r="J333" s="623">
        <x:v>31863</x:v>
      </x:c>
      <x:c r="K333" s="621"/>
      <x:c r="L333" s="624"/>
      <x:c r="M333" s="623">
        <x:v>31863</x:v>
      </x:c>
      <x:c r="N333" s="623"/>
      <x:c r="O333" s="623"/>
      <x:c r="P333" s="623">
        <x:v>31863</x:v>
      </x:c>
      <x:c r="Q333" s="623"/>
      <x:c r="R333" s="218" t="s">
        <x:v>5880</x:v>
      </x:c>
      <x:c r="S333" s="317"/>
    </x:row>
    <x:row r="334" spans="1:19" s="329" customFormat="1" hidden="1" customHeight="1">
      <x:c r="A334" s="319" t="s">
        <x:v>40</x:v>
      </x:c>
      <x:c r="B334" s="490" t="s">
        <x:v>6998</x:v>
      </x:c>
      <x:c r="C334" s="296" t="s">
        <x:v>426</x:v>
      </x:c>
      <x:c r="D334" s="443">
        <x:f t="shared" si="28"/>
        <x:v>5086</x:v>
      </x:c>
      <x:c r="E334" s="317" t="s">
        <x:v>3476</x:v>
      </x:c>
      <x:c r="F334" s="507" t="s">
        <x:v>4828</x:v>
      </x:c>
      <x:c r="G334" s="507" t="s">
        <x:v>4828</x:v>
      </x:c>
      <x:c r="H334" s="317"/>
      <x:c r="I334" s="317"/>
      <x:c r="J334" s="623">
        <x:v>5086</x:v>
      </x:c>
      <x:c r="K334" s="621"/>
      <x:c r="L334" s="624"/>
      <x:c r="M334" s="623">
        <x:v>5086</x:v>
      </x:c>
      <x:c r="N334" s="623"/>
      <x:c r="O334" s="623"/>
      <x:c r="P334" s="623">
        <x:v>5086</x:v>
      </x:c>
      <x:c r="Q334" s="623"/>
      <x:c r="R334" s="218" t="s">
        <x:v>5880</x:v>
      </x:c>
      <x:c r="S334" s="317"/>
    </x:row>
    <x:row r="335" spans="1:19" s="329" customFormat="1" hidden="1" customHeight="1">
      <x:c r="A335" s="319" t="s">
        <x:v>40</x:v>
      </x:c>
      <x:c r="B335" s="490" t="s">
        <x:v>6994</x:v>
      </x:c>
      <x:c r="C335" s="296" t="s">
        <x:v>426</x:v>
      </x:c>
      <x:c r="D335" s="443">
        <x:f t="shared" si="28"/>
        <x:v>1408</x:v>
      </x:c>
      <x:c r="E335" s="317" t="s">
        <x:v>3476</x:v>
      </x:c>
      <x:c r="F335" s="507" t="s">
        <x:v>4828</x:v>
      </x:c>
      <x:c r="G335" s="507" t="s">
        <x:v>4828</x:v>
      </x:c>
      <x:c r="H335" s="317"/>
      <x:c r="I335" s="317"/>
      <x:c r="J335" s="623">
        <x:v>1408</x:v>
      </x:c>
      <x:c r="K335" s="621"/>
      <x:c r="L335" s="624"/>
      <x:c r="M335" s="623">
        <x:v>1408</x:v>
      </x:c>
      <x:c r="N335" s="623"/>
      <x:c r="O335" s="623"/>
      <x:c r="P335" s="623">
        <x:v>1408</x:v>
      </x:c>
      <x:c r="Q335" s="623"/>
      <x:c r="R335" s="218" t="s">
        <x:v>5880</x:v>
      </x:c>
      <x:c r="S335" s="317"/>
    </x:row>
    <x:row r="336" spans="1:19" s="329" customFormat="1" hidden="1" customHeight="1">
      <x:c r="A336" s="319" t="s">
        <x:v>40</x:v>
      </x:c>
      <x:c r="B336" s="490" t="s">
        <x:v>6999</x:v>
      </x:c>
      <x:c r="C336" s="296" t="s">
        <x:v>5337</x:v>
      </x:c>
      <x:c r="D336" s="443">
        <x:f t="shared" si="28"/>
        <x:v>6181</x:v>
      </x:c>
      <x:c r="E336" s="317" t="s">
        <x:v>3476</x:v>
      </x:c>
      <x:c r="F336" s="507" t="s">
        <x:v>4828</x:v>
      </x:c>
      <x:c r="G336" s="507" t="s">
        <x:v>4828</x:v>
      </x:c>
      <x:c r="H336" s="317"/>
      <x:c r="I336" s="317"/>
      <x:c r="J336" s="623">
        <x:v>6181</x:v>
      </x:c>
      <x:c r="K336" s="621"/>
      <x:c r="L336" s="625"/>
      <x:c r="M336" s="623">
        <x:v>6181</x:v>
      </x:c>
      <x:c r="N336" s="626"/>
      <x:c r="O336" s="623"/>
      <x:c r="P336" s="623">
        <x:v>6181</x:v>
      </x:c>
      <x:c r="Q336" s="623"/>
      <x:c r="R336" s="218" t="s">
        <x:v>5880</x:v>
      </x:c>
      <x:c r="S336" s="317"/>
    </x:row>
    <x:row r="337" spans="1:19" s="329" customFormat="1" hidden="1" customHeight="1">
      <x:c r="A337" s="319" t="s">
        <x:v>40</x:v>
      </x:c>
      <x:c r="B337" s="490" t="s">
        <x:v>6968</x:v>
      </x:c>
      <x:c r="C337" s="296" t="s">
        <x:v>6986</x:v>
      </x:c>
      <x:c r="D337" s="443">
        <x:f t="shared" si="28"/>
        <x:v>2447</x:v>
      </x:c>
      <x:c r="E337" s="317" t="s">
        <x:v>3476</x:v>
      </x:c>
      <x:c r="F337" s="507" t="s">
        <x:v>4828</x:v>
      </x:c>
      <x:c r="G337" s="507" t="s">
        <x:v>4828</x:v>
      </x:c>
      <x:c r="H337" s="317"/>
      <x:c r="I337" s="317"/>
      <x:c r="J337" s="623">
        <x:v>2447</x:v>
      </x:c>
      <x:c r="K337" s="621"/>
      <x:c r="L337" s="625"/>
      <x:c r="M337" s="623">
        <x:v>2447</x:v>
      </x:c>
      <x:c r="N337" s="626"/>
      <x:c r="O337" s="623"/>
      <x:c r="P337" s="623">
        <x:v>2447</x:v>
      </x:c>
      <x:c r="Q337" s="623"/>
      <x:c r="R337" s="218" t="s">
        <x:v>5880</x:v>
      </x:c>
      <x:c r="S337" s="317"/>
    </x:row>
    <x:row r="338" spans="1:19" s="329" customFormat="1" hidden="1" customHeight="1">
      <x:c r="A338" s="319" t="s">
        <x:v>40</x:v>
      </x:c>
      <x:c r="B338" s="490" t="s">
        <x:v>7029</x:v>
      </x:c>
      <x:c r="C338" s="296" t="s">
        <x:v>7002</x:v>
      </x:c>
      <x:c r="D338" s="443">
        <x:f t="shared" si="28"/>
        <x:v>11836</x:v>
      </x:c>
      <x:c r="E338" s="317" t="s">
        <x:v>3476</x:v>
      </x:c>
      <x:c r="F338" s="507" t="s">
        <x:v>4828</x:v>
      </x:c>
      <x:c r="G338" s="507" t="s">
        <x:v>4828</x:v>
      </x:c>
      <x:c r="H338" s="317"/>
      <x:c r="I338" s="317"/>
      <x:c r="J338" s="623">
        <x:v>11836</x:v>
      </x:c>
      <x:c r="K338" s="621"/>
      <x:c r="L338" s="625"/>
      <x:c r="M338" s="623">
        <x:v>11836</x:v>
      </x:c>
      <x:c r="N338" s="626"/>
      <x:c r="O338" s="623"/>
      <x:c r="P338" s="623">
        <x:v>11836</x:v>
      </x:c>
      <x:c r="Q338" s="623"/>
      <x:c r="R338" s="218" t="s">
        <x:v>5880</x:v>
      </x:c>
      <x:c r="S338" s="317"/>
    </x:row>
    <x:row r="339" spans="1:19" s="329" customFormat="1" hidden="1" customHeight="1">
      <x:c r="A339" s="319" t="s">
        <x:v>40</x:v>
      </x:c>
      <x:c r="B339" s="312" t="s">
        <x:v>2840</x:v>
      </x:c>
      <x:c r="C339" s="509" t="s">
        <x:v>5963</x:v>
      </x:c>
      <x:c r="D339" s="443">
        <x:f t="shared" si="28"/>
        <x:v>2675</x:v>
      </x:c>
      <x:c r="E339" s="507" t="s">
        <x:v>1238</x:v>
      </x:c>
      <x:c r="F339" s="507" t="s">
        <x:v>1187</x:v>
      </x:c>
      <x:c r="G339" s="507" t="s">
        <x:v>1238</x:v>
      </x:c>
      <x:c r="H339" s="317"/>
      <x:c r="I339" s="317"/>
      <x:c r="J339" s="623">
        <x:v>2675</x:v>
      </x:c>
      <x:c r="K339" s="621"/>
      <x:c r="L339" s="625"/>
      <x:c r="M339" s="623">
        <x:v>2675</x:v>
      </x:c>
      <x:c r="N339" s="626"/>
      <x:c r="O339" s="623"/>
      <x:c r="P339" s="623">
        <x:v>2675</x:v>
      </x:c>
      <x:c r="Q339" s="623"/>
      <x:c r="R339" s="216" t="s">
        <x:v>6980</x:v>
      </x:c>
      <x:c r="S339" s="317"/>
    </x:row>
    <x:row r="340" spans="1:19" s="329" customFormat="1" hidden="1" customHeight="1">
      <x:c r="A340" s="319" t="s">
        <x:v>40</x:v>
      </x:c>
      <x:c r="B340" s="312" t="s">
        <x:v>2812</x:v>
      </x:c>
      <x:c r="C340" s="509" t="s">
        <x:v>7001</x:v>
      </x:c>
      <x:c r="D340" s="443">
        <x:f t="shared" si="28"/>
        <x:v>2997</x:v>
      </x:c>
      <x:c r="E340" s="507" t="s">
        <x:v>1238</x:v>
      </x:c>
      <x:c r="F340" s="507" t="s">
        <x:v>5613</x:v>
      </x:c>
      <x:c r="G340" s="507" t="s">
        <x:v>1238</x:v>
      </x:c>
      <x:c r="H340" s="317"/>
      <x:c r="I340" s="317"/>
      <x:c r="J340" s="623">
        <x:v>2997</x:v>
      </x:c>
      <x:c r="K340" s="621"/>
      <x:c r="L340" s="624"/>
      <x:c r="M340" s="623">
        <x:v>2997</x:v>
      </x:c>
      <x:c r="N340" s="623"/>
      <x:c r="O340" s="623"/>
      <x:c r="P340" s="623">
        <x:v>2997</x:v>
      </x:c>
      <x:c r="Q340" s="623"/>
      <x:c r="R340" s="216" t="s">
        <x:v>6980</x:v>
      </x:c>
      <x:c r="S340" s="317"/>
    </x:row>
    <x:row r="341" spans="1:189" s="280" customFormat="1" ht="69.950000000000003" hidden="1" customHeight="1">
      <x:c r="A341" s="1057" t="s">
        <x:v>16</x:v>
      </x:c>
      <x:c r="B341" s="1060" t="s">
        <x:v>6769</x:v>
      </x:c>
      <x:c r="C341" s="264" t="s">
        <x:v>2720</x:v>
      </x:c>
      <x:c r="D341" s="684">
        <x:f>SUM(D343:D494)</x:f>
        <x:v>540188.20000000007</x:v>
      </x:c>
      <x:c r="E341" s="303"/>
      <x:c r="F341" s="303"/>
      <x:c r="G341" s="303"/>
      <x:c r="H341" s="303"/>
      <x:c r="I341" s="684">
        <x:f t="shared" ref="I341:Q341" si="29">SUM(I343:I494)</x:f>
        <x:v>0</x:v>
      </x:c>
      <x:c r="J341" s="684">
        <x:f t="shared" si="29"/>
        <x:v>540188.20000000007</x:v>
      </x:c>
      <x:c r="K341" s="684">
        <x:f t="shared" si="29"/>
        <x:v>0</x:v>
      </x:c>
      <x:c r="L341" s="684">
        <x:f t="shared" si="29"/>
        <x:v>536804.20000000007</x:v>
      </x:c>
      <x:c r="M341" s="684">
        <x:f t="shared" si="29"/>
        <x:v>3384</x:v>
      </x:c>
      <x:c r="N341" s="684">
        <x:f t="shared" si="29"/>
        <x:v>0</x:v>
      </x:c>
      <x:c r="O341" s="684">
        <x:f t="shared" si="29"/>
        <x:v>3384</x:v>
      </x:c>
      <x:c r="P341" s="684">
        <x:f t="shared" si="29"/>
        <x:v>536804.20000000007</x:v>
      </x:c>
      <x:c r="Q341" s="684">
        <x:f t="shared" si="29"/>
        <x:v>3384</x:v>
      </x:c>
      <x:c r="R341" s="1033"/>
      <x:c r="S341" s="1077"/>
      <x:c r="T341" s="410"/>
      <x:c r="U341" s="410"/>
      <x:c r="V341" s="410"/>
      <x:c r="W341" s="410"/>
      <x:c r="X341" s="410"/>
      <x:c r="Y341" s="422"/>
      <x:c r="Z341" s="410"/>
      <x:c r="AA341" s="410"/>
      <x:c r="AB341" s="410"/>
      <x:c r="AC341" s="410"/>
      <x:c r="AD341" s="410"/>
      <x:c r="AE341" s="410"/>
      <x:c r="AF341" s="410"/>
      <x:c r="AG341" s="410"/>
      <x:c r="AH341" s="410"/>
      <x:c r="AI341" s="410"/>
      <x:c r="AJ341" s="410"/>
      <x:c r="AK341" s="410"/>
      <x:c r="AL341" s="410"/>
      <x:c r="AM341" s="410"/>
      <x:c r="AN341" s="410"/>
      <x:c r="AO341" s="410"/>
      <x:c r="AP341" s="410"/>
      <x:c r="AQ341" s="410"/>
      <x:c r="AR341" s="410"/>
      <x:c r="AS341" s="410"/>
      <x:c r="AT341" s="410"/>
      <x:c r="AU341" s="410"/>
      <x:c r="AV341" s="410"/>
      <x:c r="AW341" s="410"/>
      <x:c r="AX341" s="410"/>
      <x:c r="AY341" s="410"/>
      <x:c r="AZ341" s="410"/>
      <x:c r="BA341" s="410"/>
      <x:c r="BB341" s="410"/>
      <x:c r="BC341" s="410"/>
      <x:c r="BD341" s="410"/>
      <x:c r="BE341" s="410"/>
      <x:c r="BF341" s="410"/>
      <x:c r="BG341" s="410"/>
      <x:c r="BH341" s="410"/>
      <x:c r="BI341" s="410"/>
      <x:c r="BJ341" s="410"/>
      <x:c r="BK341" s="410"/>
      <x:c r="BL341" s="410"/>
      <x:c r="BM341" s="410"/>
      <x:c r="BN341" s="410"/>
      <x:c r="BO341" s="410"/>
      <x:c r="BP341" s="410"/>
      <x:c r="BQ341" s="410"/>
      <x:c r="BR341" s="410"/>
      <x:c r="BS341" s="410"/>
      <x:c r="BT341" s="410"/>
      <x:c r="BU341" s="410"/>
      <x:c r="BV341" s="410"/>
      <x:c r="BW341" s="410"/>
      <x:c r="BX341" s="410"/>
      <x:c r="BY341" s="410"/>
      <x:c r="BZ341" s="410"/>
      <x:c r="CA341" s="410"/>
      <x:c r="CB341" s="410"/>
      <x:c r="CC341" s="410"/>
      <x:c r="CD341" s="410"/>
      <x:c r="CE341" s="410"/>
      <x:c r="CF341" s="410"/>
      <x:c r="CG341" s="410"/>
      <x:c r="CH341" s="410"/>
      <x:c r="CI341" s="410"/>
      <x:c r="CJ341" s="410"/>
      <x:c r="CK341" s="410"/>
      <x:c r="CL341" s="410"/>
      <x:c r="CM341" s="410"/>
      <x:c r="CN341" s="410"/>
      <x:c r="CO341" s="410"/>
      <x:c r="CP341" s="410"/>
      <x:c r="CQ341" s="410"/>
      <x:c r="CR341" s="410"/>
      <x:c r="CS341" s="410"/>
      <x:c r="CT341" s="410"/>
      <x:c r="CU341" s="410"/>
      <x:c r="CV341" s="410"/>
      <x:c r="CW341" s="410"/>
      <x:c r="CX341" s="410"/>
      <x:c r="CY341" s="410"/>
      <x:c r="CZ341" s="410"/>
      <x:c r="DA341" s="410"/>
      <x:c r="DB341" s="410"/>
      <x:c r="DC341" s="410"/>
      <x:c r="DD341" s="410"/>
      <x:c r="DE341" s="410"/>
      <x:c r="DF341" s="410"/>
      <x:c r="DG341" s="410"/>
      <x:c r="DH341" s="410"/>
      <x:c r="DI341" s="410"/>
      <x:c r="DJ341" s="410"/>
      <x:c r="DK341" s="410"/>
      <x:c r="DL341" s="410"/>
      <x:c r="DM341" s="410"/>
      <x:c r="DN341" s="410"/>
      <x:c r="DO341" s="410"/>
      <x:c r="DP341" s="410"/>
      <x:c r="DQ341" s="410"/>
      <x:c r="DR341" s="410"/>
      <x:c r="DS341" s="410"/>
      <x:c r="DT341" s="410"/>
      <x:c r="DU341" s="410"/>
      <x:c r="DV341" s="410"/>
      <x:c r="DW341" s="410"/>
      <x:c r="DX341" s="410"/>
      <x:c r="DY341" s="410"/>
      <x:c r="DZ341" s="410"/>
      <x:c r="EA341" s="410"/>
      <x:c r="EB341" s="410"/>
      <x:c r="EC341" s="410"/>
      <x:c r="ED341" s="410"/>
      <x:c r="EE341" s="410"/>
      <x:c r="EF341" s="410"/>
      <x:c r="EG341" s="410"/>
      <x:c r="EH341" s="410"/>
      <x:c r="EI341" s="410"/>
      <x:c r="EJ341" s="410"/>
      <x:c r="EK341" s="410"/>
      <x:c r="EL341" s="410"/>
      <x:c r="EM341" s="410"/>
      <x:c r="EN341" s="410"/>
      <x:c r="EO341" s="410"/>
      <x:c r="EP341" s="410"/>
      <x:c r="EQ341" s="410"/>
      <x:c r="ER341" s="410"/>
      <x:c r="ES341" s="410"/>
      <x:c r="ET341" s="410"/>
      <x:c r="EU341" s="410"/>
      <x:c r="EV341" s="410"/>
      <x:c r="EW341" s="410"/>
      <x:c r="EX341" s="410"/>
      <x:c r="EY341" s="410"/>
      <x:c r="EZ341" s="410"/>
      <x:c r="FA341" s="410"/>
      <x:c r="FB341" s="410"/>
      <x:c r="FC341" s="410"/>
      <x:c r="FD341" s="410"/>
      <x:c r="FE341" s="410"/>
      <x:c r="FF341" s="410"/>
      <x:c r="FG341" s="410"/>
      <x:c r="FH341" s="410"/>
      <x:c r="FI341" s="410"/>
      <x:c r="FJ341" s="410"/>
      <x:c r="FK341" s="410"/>
      <x:c r="FL341" s="410"/>
      <x:c r="FM341" s="410"/>
      <x:c r="FN341" s="410"/>
      <x:c r="FO341" s="410"/>
      <x:c r="FP341" s="410"/>
      <x:c r="FQ341" s="410"/>
      <x:c r="FR341" s="410"/>
      <x:c r="FS341" s="410"/>
      <x:c r="FT341" s="410"/>
      <x:c r="FU341" s="410"/>
      <x:c r="FV341" s="410"/>
      <x:c r="FW341" s="410"/>
      <x:c r="FX341" s="410"/>
      <x:c r="FY341" s="410"/>
      <x:c r="FZ341" s="410"/>
      <x:c r="GA341" s="410"/>
      <x:c r="GB341" s="410"/>
      <x:c r="GC341" s="410"/>
      <x:c r="GD341" s="410"/>
      <x:c r="GE341" s="410"/>
      <x:c r="GF341" s="410"/>
      <x:c r="GG341" s="410"/>
    </x:row>
    <x:row r="342" spans="1:189" s="377" customFormat="1" ht="69.950000000000003" hidden="1" customHeight="1">
      <x:c r="A342" s="1057"/>
      <x:c r="B342" s="1058"/>
      <x:c r="C342" s="264" t="s">
        <x:v>1516</x:v>
      </x:c>
      <x:c r="D342" s="289">
        <x:f>COUNTA(D343:D494)</x:f>
        <x:v>152</x:v>
      </x:c>
      <x:c r="E342" s="289"/>
      <x:c r="F342" s="289"/>
      <x:c r="G342" s="289"/>
      <x:c r="H342" s="289"/>
      <x:c r="I342" s="289"/>
      <x:c r="J342" s="289"/>
      <x:c r="K342" s="289"/>
      <x:c r="L342" s="289">
        <x:f t="shared" ref="L342:Q342" si="30">COUNTA(L343:L494)</x:f>
        <x:v>151</x:v>
      </x:c>
      <x:c r="M342" s="289">
        <x:f t="shared" si="30"/>
        <x:v>1</x:v>
      </x:c>
      <x:c r="N342" s="289">
        <x:f t="shared" si="30"/>
        <x:v>0</x:v>
      </x:c>
      <x:c r="O342" s="289">
        <x:f t="shared" si="30"/>
        <x:v>1</x:v>
      </x:c>
      <x:c r="P342" s="289">
        <x:f t="shared" si="30"/>
        <x:v>151</x:v>
      </x:c>
      <x:c r="Q342" s="289">
        <x:f t="shared" si="30"/>
        <x:v>1</x:v>
      </x:c>
      <x:c r="R342" s="1033"/>
      <x:c r="S342" s="1078"/>
      <x:c r="T342" s="343"/>
      <x:c r="U342" s="343"/>
      <x:c r="V342" s="343"/>
      <x:c r="W342" s="343"/>
      <x:c r="X342" s="343"/>
      <x:c r="Y342" s="343"/>
      <x:c r="Z342" s="343"/>
      <x:c r="AA342" s="343"/>
      <x:c r="AB342" s="343"/>
      <x:c r="AC342" s="343"/>
      <x:c r="AD342" s="343"/>
      <x:c r="AE342" s="343"/>
      <x:c r="AF342" s="343"/>
      <x:c r="AG342" s="343"/>
      <x:c r="AH342" s="343"/>
      <x:c r="AI342" s="343"/>
      <x:c r="AJ342" s="343"/>
      <x:c r="AK342" s="343"/>
      <x:c r="AL342" s="343"/>
      <x:c r="AM342" s="343"/>
      <x:c r="AN342" s="343"/>
      <x:c r="AO342" s="343"/>
      <x:c r="AP342" s="343"/>
      <x:c r="AQ342" s="343"/>
      <x:c r="AR342" s="343"/>
      <x:c r="AS342" s="343"/>
      <x:c r="AT342" s="343"/>
      <x:c r="AU342" s="343"/>
      <x:c r="AV342" s="343"/>
      <x:c r="AW342" s="343"/>
      <x:c r="AX342" s="343"/>
      <x:c r="AY342" s="343"/>
      <x:c r="AZ342" s="343"/>
      <x:c r="BA342" s="343"/>
      <x:c r="BB342" s="343"/>
      <x:c r="BC342" s="343"/>
      <x:c r="BD342" s="343"/>
      <x:c r="BE342" s="343"/>
      <x:c r="BF342" s="343"/>
      <x:c r="BG342" s="343"/>
      <x:c r="BH342" s="343"/>
      <x:c r="BI342" s="343"/>
      <x:c r="BJ342" s="343"/>
      <x:c r="BK342" s="343"/>
      <x:c r="BL342" s="343"/>
      <x:c r="BM342" s="343"/>
      <x:c r="BN342" s="343"/>
      <x:c r="BO342" s="343"/>
      <x:c r="BP342" s="343"/>
      <x:c r="BQ342" s="343"/>
      <x:c r="BR342" s="343"/>
      <x:c r="BS342" s="343"/>
      <x:c r="BT342" s="343"/>
      <x:c r="BU342" s="343"/>
      <x:c r="BV342" s="343"/>
      <x:c r="BW342" s="343"/>
      <x:c r="BX342" s="343"/>
      <x:c r="BY342" s="343"/>
      <x:c r="BZ342" s="343"/>
      <x:c r="CA342" s="343"/>
      <x:c r="CB342" s="343"/>
      <x:c r="CC342" s="343"/>
      <x:c r="CD342" s="343"/>
      <x:c r="CE342" s="343"/>
      <x:c r="CF342" s="343"/>
      <x:c r="CG342" s="343"/>
      <x:c r="CH342" s="343"/>
      <x:c r="CI342" s="343"/>
      <x:c r="CJ342" s="343"/>
      <x:c r="CK342" s="343"/>
      <x:c r="CL342" s="343"/>
      <x:c r="CM342" s="343"/>
      <x:c r="CN342" s="343"/>
      <x:c r="CO342" s="343"/>
      <x:c r="CP342" s="343"/>
      <x:c r="CQ342" s="343"/>
      <x:c r="CR342" s="343"/>
      <x:c r="CS342" s="343"/>
      <x:c r="CT342" s="343"/>
      <x:c r="CU342" s="343"/>
      <x:c r="CV342" s="343"/>
      <x:c r="CW342" s="343"/>
      <x:c r="CX342" s="343"/>
      <x:c r="CY342" s="343"/>
      <x:c r="CZ342" s="343"/>
      <x:c r="DA342" s="343"/>
      <x:c r="DB342" s="343"/>
      <x:c r="DC342" s="343"/>
      <x:c r="DD342" s="343"/>
      <x:c r="DE342" s="343"/>
      <x:c r="DF342" s="343"/>
      <x:c r="DG342" s="343"/>
      <x:c r="DH342" s="343"/>
      <x:c r="DI342" s="343"/>
      <x:c r="DJ342" s="343"/>
      <x:c r="DK342" s="343"/>
      <x:c r="DL342" s="343"/>
      <x:c r="DM342" s="343"/>
      <x:c r="DN342" s="343"/>
      <x:c r="DO342" s="343"/>
      <x:c r="DP342" s="343"/>
      <x:c r="DQ342" s="343"/>
      <x:c r="DR342" s="343"/>
      <x:c r="DS342" s="343"/>
      <x:c r="DT342" s="343"/>
      <x:c r="DU342" s="343"/>
      <x:c r="DV342" s="343"/>
      <x:c r="DW342" s="343"/>
      <x:c r="DX342" s="343"/>
      <x:c r="DY342" s="343"/>
      <x:c r="DZ342" s="343"/>
      <x:c r="EA342" s="343"/>
      <x:c r="EB342" s="343"/>
      <x:c r="EC342" s="343"/>
      <x:c r="ED342" s="343"/>
      <x:c r="EE342" s="343"/>
      <x:c r="EF342" s="343"/>
      <x:c r="EG342" s="343"/>
      <x:c r="EH342" s="343"/>
      <x:c r="EI342" s="343"/>
      <x:c r="EJ342" s="343"/>
      <x:c r="EK342" s="343"/>
      <x:c r="EL342" s="343"/>
      <x:c r="EM342" s="343"/>
      <x:c r="EN342" s="343"/>
      <x:c r="EO342" s="343"/>
      <x:c r="EP342" s="343"/>
      <x:c r="EQ342" s="343"/>
      <x:c r="ER342" s="343"/>
      <x:c r="ES342" s="343"/>
      <x:c r="ET342" s="343"/>
      <x:c r="EU342" s="343"/>
      <x:c r="EV342" s="343"/>
      <x:c r="EW342" s="343"/>
      <x:c r="EX342" s="343"/>
      <x:c r="EY342" s="343"/>
      <x:c r="EZ342" s="343"/>
      <x:c r="FA342" s="343"/>
      <x:c r="FB342" s="343"/>
      <x:c r="FC342" s="343"/>
      <x:c r="FD342" s="343"/>
      <x:c r="FE342" s="343"/>
      <x:c r="FF342" s="343"/>
      <x:c r="FG342" s="343"/>
      <x:c r="FH342" s="343"/>
      <x:c r="FI342" s="343"/>
      <x:c r="FJ342" s="343"/>
      <x:c r="FK342" s="343"/>
      <x:c r="FL342" s="343"/>
      <x:c r="FM342" s="343"/>
      <x:c r="FN342" s="343"/>
      <x:c r="FO342" s="343"/>
      <x:c r="FP342" s="343"/>
      <x:c r="FQ342" s="343"/>
      <x:c r="FR342" s="343"/>
      <x:c r="FS342" s="343"/>
      <x:c r="FT342" s="343"/>
      <x:c r="FU342" s="343"/>
      <x:c r="FV342" s="343"/>
      <x:c r="FW342" s="343"/>
      <x:c r="FX342" s="343"/>
      <x:c r="FY342" s="343"/>
      <x:c r="FZ342" s="343"/>
      <x:c r="GA342" s="343"/>
      <x:c r="GB342" s="343"/>
      <x:c r="GC342" s="343"/>
      <x:c r="GD342" s="343"/>
      <x:c r="GE342" s="343"/>
      <x:c r="GF342" s="343"/>
      <x:c r="GG342" s="343"/>
    </x:row>
    <x:row r="343" spans="1:19" s="329" customFormat="1" hidden="1" customHeight="1">
      <x:c r="A343" s="319" t="s">
        <x:v>16</x:v>
      </x:c>
      <x:c r="B343" s="312" t="s">
        <x:v>2771</x:v>
      </x:c>
      <x:c r="C343" s="296" t="s">
        <x:v>3381</x:v>
      </x:c>
      <x:c r="D343" s="448">
        <x:f>IF(SUM(I343:K343)=SUM(L343:M343),SUM(I343:K343),"오답")</x:f>
        <x:v>4836.3999999999996</x:v>
      </x:c>
      <x:c r="E343" s="299" t="s">
        <x:v>3354</x:v>
      </x:c>
      <x:c r="F343" s="299" t="s">
        <x:v>5315</x:v>
      </x:c>
      <x:c r="G343" s="299" t="s">
        <x:v>3354</x:v>
      </x:c>
      <x:c r="H343" s="317" t="s">
        <x:v>5998</x:v>
      </x:c>
      <x:c r="I343" s="299"/>
      <x:c r="J343" s="448">
        <x:v>4836.3999999999996</x:v>
      </x:c>
      <x:c r="K343" s="448"/>
      <x:c r="L343" s="448">
        <x:v>4836.3999999999996</x:v>
      </x:c>
      <x:c r="M343" s="448"/>
      <x:c r="N343" s="448"/>
      <x:c r="O343" s="448"/>
      <x:c r="P343" s="448">
        <x:v>4836.3999999999996</x:v>
      </x:c>
      <x:c r="Q343" s="448"/>
      <x:c r="R343" s="217"/>
      <x:c r="S343" s="299"/>
    </x:row>
    <x:row r="344" spans="1:19" s="329" customFormat="1" hidden="1" customHeight="1">
      <x:c r="A344" s="319" t="s">
        <x:v>16</x:v>
      </x:c>
      <x:c r="B344" s="312" t="s">
        <x:v>2842</x:v>
      </x:c>
      <x:c r="C344" s="296" t="s">
        <x:v>4558</x:v>
      </x:c>
      <x:c r="D344" s="448">
        <x:f t="shared" ref="D344:D407" si="31">IF(SUM(I344:K344)=SUM(L344:M344),SUM(I344:K344),"오답")</x:f>
        <x:v>306.19999999999999</x:v>
      </x:c>
      <x:c r="E344" s="299" t="s">
        <x:v>3354</x:v>
      </x:c>
      <x:c r="F344" s="299" t="s">
        <x:v>5315</x:v>
      </x:c>
      <x:c r="G344" s="299" t="s">
        <x:v>3354</x:v>
      </x:c>
      <x:c r="H344" s="317" t="s">
        <x:v>5998</x:v>
      </x:c>
      <x:c r="I344" s="299"/>
      <x:c r="J344" s="448">
        <x:v>306.19999999999999</x:v>
      </x:c>
      <x:c r="K344" s="448"/>
      <x:c r="L344" s="448">
        <x:v>306.19999999999999</x:v>
      </x:c>
      <x:c r="M344" s="448"/>
      <x:c r="N344" s="448"/>
      <x:c r="O344" s="448"/>
      <x:c r="P344" s="448">
        <x:v>306.19999999999999</x:v>
      </x:c>
      <x:c r="Q344" s="448"/>
      <x:c r="R344" s="217"/>
      <x:c r="S344" s="299"/>
    </x:row>
    <x:row r="345" spans="1:19" s="329" customFormat="1" hidden="1" customHeight="1">
      <x:c r="A345" s="319" t="s">
        <x:v>16</x:v>
      </x:c>
      <x:c r="B345" s="312" t="s">
        <x:v>2818</x:v>
      </x:c>
      <x:c r="C345" s="296" t="s">
        <x:v>6505</x:v>
      </x:c>
      <x:c r="D345" s="448">
        <x:f t="shared" si="31"/>
        <x:v>623.79999999999995</x:v>
      </x:c>
      <x:c r="E345" s="299" t="s">
        <x:v>3354</x:v>
      </x:c>
      <x:c r="F345" s="299" t="s">
        <x:v>5315</x:v>
      </x:c>
      <x:c r="G345" s="299" t="s">
        <x:v>3354</x:v>
      </x:c>
      <x:c r="H345" s="317" t="s">
        <x:v>5998</x:v>
      </x:c>
      <x:c r="I345" s="299"/>
      <x:c r="J345" s="448">
        <x:v>623.79999999999995</x:v>
      </x:c>
      <x:c r="K345" s="448"/>
      <x:c r="L345" s="448">
        <x:v>623.79999999999995</x:v>
      </x:c>
      <x:c r="M345" s="448"/>
      <x:c r="N345" s="448"/>
      <x:c r="O345" s="448"/>
      <x:c r="P345" s="448">
        <x:v>623.79999999999995</x:v>
      </x:c>
      <x:c r="Q345" s="448"/>
      <x:c r="R345" s="217"/>
      <x:c r="S345" s="299"/>
    </x:row>
    <x:row r="346" spans="1:19" s="329" customFormat="1" hidden="1" customHeight="1">
      <x:c r="A346" s="319" t="s">
        <x:v>16</x:v>
      </x:c>
      <x:c r="B346" s="312" t="s">
        <x:v>2835</x:v>
      </x:c>
      <x:c r="C346" s="296" t="s">
        <x:v>5312</x:v>
      </x:c>
      <x:c r="D346" s="448">
        <x:f t="shared" si="31"/>
        <x:v>3602</x:v>
      </x:c>
      <x:c r="E346" s="299" t="s">
        <x:v>5327</x:v>
      </x:c>
      <x:c r="F346" s="299" t="s">
        <x:v>3344</x:v>
      </x:c>
      <x:c r="G346" s="299" t="s">
        <x:v>3344</x:v>
      </x:c>
      <x:c r="H346" s="317"/>
      <x:c r="I346" s="299"/>
      <x:c r="J346" s="448">
        <x:v>3602</x:v>
      </x:c>
      <x:c r="K346" s="448"/>
      <x:c r="L346" s="448">
        <x:v>3602</x:v>
      </x:c>
      <x:c r="M346" s="448"/>
      <x:c r="N346" s="448"/>
      <x:c r="O346" s="448"/>
      <x:c r="P346" s="448">
        <x:v>3602</x:v>
      </x:c>
      <x:c r="Q346" s="448"/>
      <x:c r="R346" s="217"/>
      <x:c r="S346" s="299"/>
    </x:row>
    <x:row r="347" spans="1:19" s="329" customFormat="1" hidden="1" customHeight="1">
      <x:c r="A347" s="319" t="s">
        <x:v>16</x:v>
      </x:c>
      <x:c r="B347" s="312" t="s">
        <x:v>2851</x:v>
      </x:c>
      <x:c r="C347" s="296" t="s">
        <x:v>5303</x:v>
      </x:c>
      <x:c r="D347" s="448">
        <x:f t="shared" si="31"/>
        <x:v>13220.799999999999</x:v>
      </x:c>
      <x:c r="E347" s="299" t="s">
        <x:v>1103</x:v>
      </x:c>
      <x:c r="F347" s="299" t="s">
        <x:v>3316</x:v>
      </x:c>
      <x:c r="G347" s="299" t="s">
        <x:v>1103</x:v>
      </x:c>
      <x:c r="H347" s="317" t="s">
        <x:v>6037</x:v>
      </x:c>
      <x:c r="I347" s="299"/>
      <x:c r="J347" s="448">
        <x:v>13220.799999999999</x:v>
      </x:c>
      <x:c r="K347" s="448"/>
      <x:c r="L347" s="448">
        <x:v>13220.799999999999</x:v>
      </x:c>
      <x:c r="M347" s="448"/>
      <x:c r="N347" s="448"/>
      <x:c r="O347" s="448"/>
      <x:c r="P347" s="448">
        <x:v>13220.799999999999</x:v>
      </x:c>
      <x:c r="Q347" s="448"/>
      <x:c r="R347" s="217"/>
      <x:c r="S347" s="299"/>
    </x:row>
    <x:row r="348" spans="1:19" s="329" customFormat="1" hidden="1" customHeight="1">
      <x:c r="A348" s="319" t="s">
        <x:v>16</x:v>
      </x:c>
      <x:c r="B348" s="312" t="s">
        <x:v>2857</x:v>
      </x:c>
      <x:c r="C348" s="296" t="s">
        <x:v>4545</x:v>
      </x:c>
      <x:c r="D348" s="448">
        <x:f t="shared" si="31"/>
        <x:v>3569.3000000000002</x:v>
      </x:c>
      <x:c r="E348" s="299" t="s">
        <x:v>1103</x:v>
      </x:c>
      <x:c r="F348" s="299" t="s">
        <x:v>3359</x:v>
      </x:c>
      <x:c r="G348" s="299" t="s">
        <x:v>1103</x:v>
      </x:c>
      <x:c r="H348" s="317" t="s">
        <x:v>6027</x:v>
      </x:c>
      <x:c r="I348" s="299"/>
      <x:c r="J348" s="448">
        <x:v>3569.3000000000002</x:v>
      </x:c>
      <x:c r="K348" s="448"/>
      <x:c r="L348" s="448">
        <x:v>3569.3000000000002</x:v>
      </x:c>
      <x:c r="M348" s="448"/>
      <x:c r="N348" s="448"/>
      <x:c r="O348" s="448"/>
      <x:c r="P348" s="448">
        <x:v>3569.3000000000002</x:v>
      </x:c>
      <x:c r="Q348" s="448"/>
      <x:c r="R348" s="217"/>
      <x:c r="S348" s="299"/>
    </x:row>
    <x:row r="349" spans="1:19" s="329" customFormat="1" hidden="1" customHeight="1">
      <x:c r="A349" s="319" t="s">
        <x:v>16</x:v>
      </x:c>
      <x:c r="B349" s="312" t="s">
        <x:v>2826</x:v>
      </x:c>
      <x:c r="C349" s="296" t="s">
        <x:v>3098</x:v>
      </x:c>
      <x:c r="D349" s="448">
        <x:f t="shared" si="31"/>
        <x:v>1935.3</x:v>
      </x:c>
      <x:c r="E349" s="299" t="s">
        <x:v>1371</x:v>
      </x:c>
      <x:c r="F349" s="299" t="s">
        <x:v>3359</x:v>
      </x:c>
      <x:c r="G349" s="299" t="s">
        <x:v>3379</x:v>
      </x:c>
      <x:c r="H349" s="317" t="s">
        <x:v>6027</x:v>
      </x:c>
      <x:c r="I349" s="299"/>
      <x:c r="J349" s="448">
        <x:v>1935.3</x:v>
      </x:c>
      <x:c r="K349" s="448"/>
      <x:c r="L349" s="448">
        <x:v>1935.3</x:v>
      </x:c>
      <x:c r="M349" s="448"/>
      <x:c r="N349" s="448"/>
      <x:c r="O349" s="448"/>
      <x:c r="P349" s="448">
        <x:v>1935.3</x:v>
      </x:c>
      <x:c r="Q349" s="448"/>
      <x:c r="R349" s="217"/>
      <x:c r="S349" s="299"/>
    </x:row>
    <x:row r="350" spans="1:19" s="329" customFormat="1" hidden="1" customHeight="1">
      <x:c r="A350" s="319" t="s">
        <x:v>16</x:v>
      </x:c>
      <x:c r="B350" s="312" t="s">
        <x:v>2850</x:v>
      </x:c>
      <x:c r="C350" s="296" t="s">
        <x:v>7121</x:v>
      </x:c>
      <x:c r="D350" s="448">
        <x:f t="shared" si="31"/>
        <x:v>2087.5999999999999</x:v>
      </x:c>
      <x:c r="E350" s="299" t="s">
        <x:v>1371</x:v>
      </x:c>
      <x:c r="F350" s="299" t="s">
        <x:v>3359</x:v>
      </x:c>
      <x:c r="G350" s="299" t="s">
        <x:v>3379</x:v>
      </x:c>
      <x:c r="H350" s="317" t="s">
        <x:v>6038</x:v>
      </x:c>
      <x:c r="I350" s="299"/>
      <x:c r="J350" s="448">
        <x:v>2087.5999999999999</x:v>
      </x:c>
      <x:c r="K350" s="448"/>
      <x:c r="L350" s="448">
        <x:v>2087.5999999999999</x:v>
      </x:c>
      <x:c r="M350" s="448"/>
      <x:c r="N350" s="448"/>
      <x:c r="O350" s="448"/>
      <x:c r="P350" s="448">
        <x:v>2087.5999999999999</x:v>
      </x:c>
      <x:c r="Q350" s="448"/>
      <x:c r="R350" s="217"/>
      <x:c r="S350" s="299"/>
    </x:row>
    <x:row r="351" spans="1:19" s="329" customFormat="1" hidden="1" customHeight="1">
      <x:c r="A351" s="319" t="s">
        <x:v>16</x:v>
      </x:c>
      <x:c r="B351" s="312" t="s">
        <x:v>2817</x:v>
      </x:c>
      <x:c r="C351" s="296" t="s">
        <x:v>3110</x:v>
      </x:c>
      <x:c r="D351" s="448">
        <x:f t="shared" si="31"/>
        <x:v>3764.6999999999998</x:v>
      </x:c>
      <x:c r="E351" s="299" t="s">
        <x:v>1371</x:v>
      </x:c>
      <x:c r="F351" s="299" t="s">
        <x:v>3359</x:v>
      </x:c>
      <x:c r="G351" s="299" t="s">
        <x:v>3379</x:v>
      </x:c>
      <x:c r="H351" s="317" t="s">
        <x:v>6038</x:v>
      </x:c>
      <x:c r="I351" s="299"/>
      <x:c r="J351" s="448">
        <x:v>3764.6999999999998</x:v>
      </x:c>
      <x:c r="K351" s="448"/>
      <x:c r="L351" s="448">
        <x:v>3764.6999999999998</x:v>
      </x:c>
      <x:c r="M351" s="448"/>
      <x:c r="N351" s="448"/>
      <x:c r="O351" s="448"/>
      <x:c r="P351" s="448">
        <x:v>3764.6999999999998</x:v>
      </x:c>
      <x:c r="Q351" s="448"/>
      <x:c r="R351" s="217"/>
      <x:c r="S351" s="299"/>
    </x:row>
    <x:row r="352" spans="1:19" s="329" customFormat="1" hidden="1" customHeight="1">
      <x:c r="A352" s="319" t="s">
        <x:v>16</x:v>
      </x:c>
      <x:c r="B352" s="312" t="s">
        <x:v>2848</x:v>
      </x:c>
      <x:c r="C352" s="296" t="s">
        <x:v>4546</x:v>
      </x:c>
      <x:c r="D352" s="448">
        <x:f t="shared" si="31"/>
        <x:v>5610.3999999999996</x:v>
      </x:c>
      <x:c r="E352" s="299" t="s">
        <x:v>1371</x:v>
      </x:c>
      <x:c r="F352" s="299" t="s">
        <x:v>3359</x:v>
      </x:c>
      <x:c r="G352" s="299" t="s">
        <x:v>3379</x:v>
      </x:c>
      <x:c r="H352" s="317" t="s">
        <x:v>6038</x:v>
      </x:c>
      <x:c r="I352" s="299"/>
      <x:c r="J352" s="448">
        <x:v>5610.3999999999996</x:v>
      </x:c>
      <x:c r="K352" s="448"/>
      <x:c r="L352" s="448">
        <x:v>5610.3999999999996</x:v>
      </x:c>
      <x:c r="M352" s="448"/>
      <x:c r="N352" s="448"/>
      <x:c r="O352" s="448"/>
      <x:c r="P352" s="448">
        <x:v>5610.3999999999996</x:v>
      </x:c>
      <x:c r="Q352" s="448"/>
      <x:c r="R352" s="217"/>
      <x:c r="S352" s="299"/>
    </x:row>
    <x:row r="353" spans="1:19" s="329" customFormat="1" hidden="1" customHeight="1">
      <x:c r="A353" s="319" t="s">
        <x:v>16</x:v>
      </x:c>
      <x:c r="B353" s="312" t="s">
        <x:v>2784</x:v>
      </x:c>
      <x:c r="C353" s="296" t="s">
        <x:v>3434</x:v>
      </x:c>
      <x:c r="D353" s="448">
        <x:f t="shared" si="31"/>
        <x:v>3230.1999999999998</x:v>
      </x:c>
      <x:c r="E353" s="299" t="s">
        <x:v>1371</x:v>
      </x:c>
      <x:c r="F353" s="299" t="s">
        <x:v>3359</x:v>
      </x:c>
      <x:c r="G353" s="299" t="s">
        <x:v>3379</x:v>
      </x:c>
      <x:c r="H353" s="317" t="s">
        <x:v>6038</x:v>
      </x:c>
      <x:c r="I353" s="299"/>
      <x:c r="J353" s="448">
        <x:v>3230.1999999999998</x:v>
      </x:c>
      <x:c r="K353" s="448"/>
      <x:c r="L353" s="448">
        <x:v>3230.1999999999998</x:v>
      </x:c>
      <x:c r="M353" s="448"/>
      <x:c r="N353" s="448"/>
      <x:c r="O353" s="448"/>
      <x:c r="P353" s="448">
        <x:v>3230.1999999999998</x:v>
      </x:c>
      <x:c r="Q353" s="448"/>
      <x:c r="R353" s="217"/>
      <x:c r="S353" s="299"/>
    </x:row>
    <x:row r="354" spans="1:19" s="329" customFormat="1" hidden="1" customHeight="1">
      <x:c r="A354" s="319" t="s">
        <x:v>16</x:v>
      </x:c>
      <x:c r="B354" s="312" t="s">
        <x:v>2799</x:v>
      </x:c>
      <x:c r="C354" s="296" t="s">
        <x:v>5296</x:v>
      </x:c>
      <x:c r="D354" s="448">
        <x:f t="shared" si="31"/>
        <x:v>27330.400000000001</x:v>
      </x:c>
      <x:c r="E354" s="299" t="s">
        <x:v>3891</x:v>
      </x:c>
      <x:c r="F354" s="299" t="s">
        <x:v>3899</x:v>
      </x:c>
      <x:c r="G354" s="299" t="s">
        <x:v>3891</x:v>
      </x:c>
      <x:c r="H354" s="299"/>
      <x:c r="I354" s="299"/>
      <x:c r="J354" s="448">
        <x:v>27330.400000000001</x:v>
      </x:c>
      <x:c r="K354" s="448"/>
      <x:c r="L354" s="448">
        <x:v>27330.400000000001</x:v>
      </x:c>
      <x:c r="M354" s="448"/>
      <x:c r="N354" s="448"/>
      <x:c r="O354" s="448"/>
      <x:c r="P354" s="448">
        <x:v>27330.400000000001</x:v>
      </x:c>
      <x:c r="Q354" s="448"/>
      <x:c r="R354" s="217"/>
      <x:c r="S354" s="299"/>
    </x:row>
    <x:row r="355" spans="1:19" s="329" customFormat="1" hidden="1" customHeight="1">
      <x:c r="A355" s="319" t="s">
        <x:v>16</x:v>
      </x:c>
      <x:c r="B355" s="312" t="s">
        <x:v>6512</x:v>
      </x:c>
      <x:c r="C355" s="296" t="s">
        <x:v>4498</x:v>
      </x:c>
      <x:c r="D355" s="448">
        <x:f t="shared" si="31"/>
        <x:v>18273.400000000001</x:v>
      </x:c>
      <x:c r="E355" s="299" t="s">
        <x:v>3891</x:v>
      </x:c>
      <x:c r="F355" s="299" t="s">
        <x:v>4275</x:v>
      </x:c>
      <x:c r="G355" s="299" t="s">
        <x:v>3891</x:v>
      </x:c>
      <x:c r="H355" s="299"/>
      <x:c r="I355" s="299"/>
      <x:c r="J355" s="448">
        <x:v>18273.400000000001</x:v>
      </x:c>
      <x:c r="K355" s="448"/>
      <x:c r="L355" s="448">
        <x:v>18273.400000000001</x:v>
      </x:c>
      <x:c r="M355" s="448"/>
      <x:c r="N355" s="448"/>
      <x:c r="O355" s="448"/>
      <x:c r="P355" s="448">
        <x:v>18273.400000000001</x:v>
      </x:c>
      <x:c r="Q355" s="448"/>
      <x:c r="R355" s="217"/>
      <x:c r="S355" s="299"/>
    </x:row>
    <x:row r="356" spans="1:19" s="329" customFormat="1" hidden="1" customHeight="1">
      <x:c r="A356" s="319" t="s">
        <x:v>16</x:v>
      </x:c>
      <x:c r="B356" s="312" t="s">
        <x:v>6515</x:v>
      </x:c>
      <x:c r="C356" s="296" t="s">
        <x:v>7175</x:v>
      </x:c>
      <x:c r="D356" s="448">
        <x:f t="shared" si="31"/>
        <x:v>15436.9</x:v>
      </x:c>
      <x:c r="E356" s="299" t="s">
        <x:v>3891</x:v>
      </x:c>
      <x:c r="F356" s="299" t="s">
        <x:v>4275</x:v>
      </x:c>
      <x:c r="G356" s="299" t="s">
        <x:v>3891</x:v>
      </x:c>
      <x:c r="H356" s="299"/>
      <x:c r="I356" s="299"/>
      <x:c r="J356" s="448">
        <x:v>15436.9</x:v>
      </x:c>
      <x:c r="K356" s="448"/>
      <x:c r="L356" s="448">
        <x:v>15436.9</x:v>
      </x:c>
      <x:c r="M356" s="448"/>
      <x:c r="N356" s="448"/>
      <x:c r="O356" s="448"/>
      <x:c r="P356" s="448">
        <x:v>15436.9</x:v>
      </x:c>
      <x:c r="Q356" s="448"/>
      <x:c r="R356" s="217"/>
      <x:c r="S356" s="299"/>
    </x:row>
    <x:row r="357" spans="1:19" s="329" customFormat="1" hidden="1" customHeight="1">
      <x:c r="A357" s="319" t="s">
        <x:v>16</x:v>
      </x:c>
      <x:c r="B357" s="312" t="s">
        <x:v>2827</x:v>
      </x:c>
      <x:c r="C357" s="296" t="s">
        <x:v>4505</x:v>
      </x:c>
      <x:c r="D357" s="448">
        <x:f t="shared" si="31"/>
        <x:v>679.60000000000002</x:v>
      </x:c>
      <x:c r="E357" s="299" t="s">
        <x:v>3089</x:v>
      </x:c>
      <x:c r="F357" s="299" t="s">
        <x:v>3371</x:v>
      </x:c>
      <x:c r="G357" s="299" t="s">
        <x:v>3371</x:v>
      </x:c>
      <x:c r="H357" s="299"/>
      <x:c r="I357" s="299"/>
      <x:c r="J357" s="448">
        <x:v>679.60000000000002</x:v>
      </x:c>
      <x:c r="K357" s="448"/>
      <x:c r="L357" s="448">
        <x:v>679.60000000000002</x:v>
      </x:c>
      <x:c r="M357" s="448"/>
      <x:c r="N357" s="448"/>
      <x:c r="O357" s="448"/>
      <x:c r="P357" s="448">
        <x:v>679.60000000000002</x:v>
      </x:c>
      <x:c r="Q357" s="448"/>
      <x:c r="R357" s="217" t="s">
        <x:v>676</x:v>
      </x:c>
      <x:c r="S357" s="299"/>
    </x:row>
    <x:row r="358" spans="1:19" s="329" customFormat="1" hidden="1" customHeight="1">
      <x:c r="A358" s="319" t="s">
        <x:v>16</x:v>
      </x:c>
      <x:c r="B358" s="312" t="s">
        <x:v>2811</x:v>
      </x:c>
      <x:c r="C358" s="296" t="s">
        <x:v>5271</x:v>
      </x:c>
      <x:c r="D358" s="448">
        <x:f t="shared" si="31"/>
        <x:v>1650</x:v>
      </x:c>
      <x:c r="E358" s="299" t="s">
        <x:v>3089</x:v>
      </x:c>
      <x:c r="F358" s="299" t="s">
        <x:v>3371</x:v>
      </x:c>
      <x:c r="G358" s="299" t="s">
        <x:v>3371</x:v>
      </x:c>
      <x:c r="H358" s="299"/>
      <x:c r="I358" s="299"/>
      <x:c r="J358" s="448">
        <x:v>1650</x:v>
      </x:c>
      <x:c r="K358" s="448"/>
      <x:c r="L358" s="448">
        <x:v>1650</x:v>
      </x:c>
      <x:c r="M358" s="448"/>
      <x:c r="N358" s="448"/>
      <x:c r="O358" s="448"/>
      <x:c r="P358" s="448">
        <x:v>1650</x:v>
      </x:c>
      <x:c r="Q358" s="448"/>
      <x:c r="R358" s="217" t="s">
        <x:v>676</x:v>
      </x:c>
      <x:c r="S358" s="299"/>
    </x:row>
    <x:row r="359" spans="1:19" s="329" customFormat="1" hidden="1" customHeight="1">
      <x:c r="A359" s="319" t="s">
        <x:v>16</x:v>
      </x:c>
      <x:c r="B359" s="312" t="s">
        <x:v>2841</x:v>
      </x:c>
      <x:c r="C359" s="296" t="s">
        <x:v>5277</x:v>
      </x:c>
      <x:c r="D359" s="448">
        <x:f t="shared" si="31"/>
        <x:v>1371.9000000000001</x:v>
      </x:c>
      <x:c r="E359" s="299" t="s">
        <x:v>3089</x:v>
      </x:c>
      <x:c r="F359" s="299" t="s">
        <x:v>3371</x:v>
      </x:c>
      <x:c r="G359" s="299" t="s">
        <x:v>3371</x:v>
      </x:c>
      <x:c r="H359" s="299"/>
      <x:c r="I359" s="299"/>
      <x:c r="J359" s="448">
        <x:v>1371.9000000000001</x:v>
      </x:c>
      <x:c r="K359" s="448"/>
      <x:c r="L359" s="448">
        <x:v>1371.9000000000001</x:v>
      </x:c>
      <x:c r="M359" s="448"/>
      <x:c r="N359" s="448"/>
      <x:c r="O359" s="448"/>
      <x:c r="P359" s="448">
        <x:v>1371.9000000000001</x:v>
      </x:c>
      <x:c r="Q359" s="448"/>
      <x:c r="R359" s="217" t="s">
        <x:v>676</x:v>
      </x:c>
      <x:c r="S359" s="299"/>
    </x:row>
    <x:row r="360" spans="1:19" s="329" customFormat="1" hidden="1" customHeight="1">
      <x:c r="A360" s="319" t="s">
        <x:v>16</x:v>
      </x:c>
      <x:c r="B360" s="312" t="s">
        <x:v>2798</x:v>
      </x:c>
      <x:c r="C360" s="296" t="s">
        <x:v>4935</x:v>
      </x:c>
      <x:c r="D360" s="448">
        <x:f t="shared" si="31"/>
        <x:v>442.89999999999998</x:v>
      </x:c>
      <x:c r="E360" s="299" t="s">
        <x:v>3089</x:v>
      </x:c>
      <x:c r="F360" s="299" t="s">
        <x:v>3371</x:v>
      </x:c>
      <x:c r="G360" s="299" t="s">
        <x:v>3371</x:v>
      </x:c>
      <x:c r="H360" s="299"/>
      <x:c r="I360" s="299"/>
      <x:c r="J360" s="448">
        <x:v>442.89999999999998</x:v>
      </x:c>
      <x:c r="K360" s="448"/>
      <x:c r="L360" s="448">
        <x:v>442.89999999999998</x:v>
      </x:c>
      <x:c r="M360" s="448"/>
      <x:c r="N360" s="448"/>
      <x:c r="O360" s="448"/>
      <x:c r="P360" s="448">
        <x:v>442.89999999999998</x:v>
      </x:c>
      <x:c r="Q360" s="448"/>
      <x:c r="R360" s="217" t="s">
        <x:v>676</x:v>
      </x:c>
      <x:c r="S360" s="299"/>
    </x:row>
    <x:row r="361" spans="1:19" s="329" customFormat="1" hidden="1" customHeight="1">
      <x:c r="A361" s="319" t="s">
        <x:v>16</x:v>
      </x:c>
      <x:c r="B361" s="312" t="s">
        <x:v>2794</x:v>
      </x:c>
      <x:c r="C361" s="296" t="s">
        <x:v>4510</x:v>
      </x:c>
      <x:c r="D361" s="448">
        <x:f t="shared" si="31"/>
        <x:v>553.39999999999998</x:v>
      </x:c>
      <x:c r="E361" s="299" t="s">
        <x:v>3089</x:v>
      </x:c>
      <x:c r="F361" s="299" t="s">
        <x:v>3371</x:v>
      </x:c>
      <x:c r="G361" s="299" t="s">
        <x:v>3371</x:v>
      </x:c>
      <x:c r="H361" s="299"/>
      <x:c r="I361" s="299"/>
      <x:c r="J361" s="448">
        <x:v>553.39999999999998</x:v>
      </x:c>
      <x:c r="K361" s="448"/>
      <x:c r="L361" s="448">
        <x:v>553.39999999999998</x:v>
      </x:c>
      <x:c r="M361" s="448"/>
      <x:c r="N361" s="448"/>
      <x:c r="O361" s="448"/>
      <x:c r="P361" s="448">
        <x:v>553.39999999999998</x:v>
      </x:c>
      <x:c r="Q361" s="448"/>
      <x:c r="R361" s="217" t="s">
        <x:v>676</x:v>
      </x:c>
      <x:c r="S361" s="299"/>
    </x:row>
    <x:row r="362" spans="1:19" s="329" customFormat="1" hidden="1" customHeight="1">
      <x:c r="A362" s="319" t="s">
        <x:v>16</x:v>
      </x:c>
      <x:c r="B362" s="312" t="s">
        <x:v>2762</x:v>
      </x:c>
      <x:c r="C362" s="296" t="s">
        <x:v>5309</x:v>
      </x:c>
      <x:c r="D362" s="448">
        <x:f t="shared" si="31"/>
        <x:v>655.70000000000005</x:v>
      </x:c>
      <x:c r="E362" s="299" t="s">
        <x:v>2122</x:v>
      </x:c>
      <x:c r="F362" s="299" t="s">
        <x:v>3061</x:v>
      </x:c>
      <x:c r="G362" s="299" t="s">
        <x:v>2122</x:v>
      </x:c>
      <x:c r="H362" s="299"/>
      <x:c r="I362" s="299"/>
      <x:c r="J362" s="448">
        <x:v>655.70000000000005</x:v>
      </x:c>
      <x:c r="K362" s="448"/>
      <x:c r="L362" s="448">
        <x:v>655.70000000000005</x:v>
      </x:c>
      <x:c r="M362" s="448"/>
      <x:c r="N362" s="449"/>
      <x:c r="O362" s="449"/>
      <x:c r="P362" s="448">
        <x:v>655.70000000000005</x:v>
      </x:c>
      <x:c r="Q362" s="448"/>
      <x:c r="R362" s="217" t="s">
        <x:v>703</x:v>
      </x:c>
      <x:c r="S362" s="299"/>
    </x:row>
    <x:row r="363" spans="1:19" s="329" customFormat="1" hidden="1" customHeight="1">
      <x:c r="A363" s="319" t="s">
        <x:v>16</x:v>
      </x:c>
      <x:c r="B363" s="312" t="s">
        <x:v>2796</x:v>
      </x:c>
      <x:c r="C363" s="296" t="s">
        <x:v>7105</x:v>
      </x:c>
      <x:c r="D363" s="448">
        <x:f t="shared" si="31"/>
        <x:v>656.60000000000002</x:v>
      </x:c>
      <x:c r="E363" s="299" t="s">
        <x:v>2122</x:v>
      </x:c>
      <x:c r="F363" s="299" t="s">
        <x:v>3061</x:v>
      </x:c>
      <x:c r="G363" s="299" t="s">
        <x:v>2122</x:v>
      </x:c>
      <x:c r="H363" s="299"/>
      <x:c r="I363" s="299"/>
      <x:c r="J363" s="448">
        <x:v>656.60000000000002</x:v>
      </x:c>
      <x:c r="K363" s="448"/>
      <x:c r="L363" s="448">
        <x:v>656.60000000000002</x:v>
      </x:c>
      <x:c r="M363" s="448"/>
      <x:c r="N363" s="449"/>
      <x:c r="O363" s="449"/>
      <x:c r="P363" s="448">
        <x:v>656.60000000000002</x:v>
      </x:c>
      <x:c r="Q363" s="448"/>
      <x:c r="R363" s="217" t="s">
        <x:v>703</x:v>
      </x:c>
      <x:c r="S363" s="299"/>
    </x:row>
    <x:row r="364" spans="1:19" s="329" customFormat="1" hidden="1" customHeight="1">
      <x:c r="A364" s="319" t="s">
        <x:v>16</x:v>
      </x:c>
      <x:c r="B364" s="312" t="s">
        <x:v>2823</x:v>
      </x:c>
      <x:c r="C364" s="296" t="s">
        <x:v>4554</x:v>
      </x:c>
      <x:c r="D364" s="448">
        <x:f t="shared" si="31"/>
        <x:v>533.39999999999998</x:v>
      </x:c>
      <x:c r="E364" s="299" t="s">
        <x:v>2122</x:v>
      </x:c>
      <x:c r="F364" s="299" t="s">
        <x:v>3061</x:v>
      </x:c>
      <x:c r="G364" s="299" t="s">
        <x:v>2122</x:v>
      </x:c>
      <x:c r="H364" s="299"/>
      <x:c r="I364" s="299"/>
      <x:c r="J364" s="448">
        <x:v>533.39999999999998</x:v>
      </x:c>
      <x:c r="K364" s="448"/>
      <x:c r="L364" s="448">
        <x:v>533.39999999999998</x:v>
      </x:c>
      <x:c r="M364" s="448"/>
      <x:c r="N364" s="449"/>
      <x:c r="O364" s="449"/>
      <x:c r="P364" s="448">
        <x:v>533.39999999999998</x:v>
      </x:c>
      <x:c r="Q364" s="448"/>
      <x:c r="R364" s="217" t="s">
        <x:v>703</x:v>
      </x:c>
      <x:c r="S364" s="299"/>
    </x:row>
    <x:row r="365" spans="1:19" s="329" customFormat="1" hidden="1" customHeight="1">
      <x:c r="A365" s="319" t="s">
        <x:v>16</x:v>
      </x:c>
      <x:c r="B365" s="312" t="s">
        <x:v>2795</x:v>
      </x:c>
      <x:c r="C365" s="296" t="s">
        <x:v>5319</x:v>
      </x:c>
      <x:c r="D365" s="448">
        <x:f t="shared" si="31"/>
        <x:v>821.60000000000002</x:v>
      </x:c>
      <x:c r="E365" s="299" t="s">
        <x:v>2122</x:v>
      </x:c>
      <x:c r="F365" s="299" t="s">
        <x:v>3061</x:v>
      </x:c>
      <x:c r="G365" s="299" t="s">
        <x:v>2122</x:v>
      </x:c>
      <x:c r="H365" s="299"/>
      <x:c r="I365" s="299"/>
      <x:c r="J365" s="448">
        <x:v>821.60000000000002</x:v>
      </x:c>
      <x:c r="K365" s="448"/>
      <x:c r="L365" s="448">
        <x:v>821.60000000000002</x:v>
      </x:c>
      <x:c r="M365" s="448"/>
      <x:c r="N365" s="449"/>
      <x:c r="O365" s="449"/>
      <x:c r="P365" s="448">
        <x:v>821.60000000000002</x:v>
      </x:c>
      <x:c r="Q365" s="448"/>
      <x:c r="R365" s="217" t="s">
        <x:v>703</x:v>
      </x:c>
      <x:c r="S365" s="299"/>
    </x:row>
    <x:row r="366" spans="1:19" s="329" customFormat="1" hidden="1" customHeight="1">
      <x:c r="A366" s="319" t="s">
        <x:v>16</x:v>
      </x:c>
      <x:c r="B366" s="312" t="s">
        <x:v>2873</x:v>
      </x:c>
      <x:c r="C366" s="296" t="s">
        <x:v>7141</x:v>
      </x:c>
      <x:c r="D366" s="448">
        <x:f t="shared" si="31"/>
        <x:v>254.80000000000001</x:v>
      </x:c>
      <x:c r="E366" s="299" t="s">
        <x:v>2122</x:v>
      </x:c>
      <x:c r="F366" s="299" t="s">
        <x:v>3061</x:v>
      </x:c>
      <x:c r="G366" s="299" t="s">
        <x:v>2122</x:v>
      </x:c>
      <x:c r="H366" s="299"/>
      <x:c r="I366" s="299"/>
      <x:c r="J366" s="448">
        <x:v>254.80000000000001</x:v>
      </x:c>
      <x:c r="K366" s="448"/>
      <x:c r="L366" s="448">
        <x:v>254.80000000000001</x:v>
      </x:c>
      <x:c r="M366" s="448"/>
      <x:c r="N366" s="449"/>
      <x:c r="O366" s="449"/>
      <x:c r="P366" s="448">
        <x:v>254.80000000000001</x:v>
      </x:c>
      <x:c r="Q366" s="448"/>
      <x:c r="R366" s="217" t="s">
        <x:v>703</x:v>
      </x:c>
      <x:c r="S366" s="299"/>
    </x:row>
    <x:row r="367" spans="1:19" s="329" customFormat="1" hidden="1" customHeight="1">
      <x:c r="A367" s="319" t="s">
        <x:v>16</x:v>
      </x:c>
      <x:c r="B367" s="312" t="s">
        <x:v>2829</x:v>
      </x:c>
      <x:c r="C367" s="296" t="s">
        <x:v>6531</x:v>
      </x:c>
      <x:c r="D367" s="448">
        <x:f t="shared" si="31"/>
        <x:v>83.099999999999994</x:v>
      </x:c>
      <x:c r="E367" s="299" t="s">
        <x:v>2122</x:v>
      </x:c>
      <x:c r="F367" s="299" t="s">
        <x:v>3061</x:v>
      </x:c>
      <x:c r="G367" s="299" t="s">
        <x:v>2122</x:v>
      </x:c>
      <x:c r="H367" s="299"/>
      <x:c r="I367" s="299"/>
      <x:c r="J367" s="448">
        <x:v>83.099999999999994</x:v>
      </x:c>
      <x:c r="K367" s="448"/>
      <x:c r="L367" s="448">
        <x:v>83.099999999999994</x:v>
      </x:c>
      <x:c r="M367" s="448"/>
      <x:c r="N367" s="449"/>
      <x:c r="O367" s="449"/>
      <x:c r="P367" s="448">
        <x:v>83.099999999999994</x:v>
      </x:c>
      <x:c r="Q367" s="448"/>
      <x:c r="R367" s="217" t="s">
        <x:v>703</x:v>
      </x:c>
      <x:c r="S367" s="299"/>
    </x:row>
    <x:row r="368" spans="1:19" s="329" customFormat="1" hidden="1" customHeight="1">
      <x:c r="A368" s="319" t="s">
        <x:v>16</x:v>
      </x:c>
      <x:c r="B368" s="312" t="s">
        <x:v>2846</x:v>
      </x:c>
      <x:c r="C368" s="296" t="s">
        <x:v>6542</x:v>
      </x:c>
      <x:c r="D368" s="448">
        <x:f t="shared" si="31"/>
        <x:v>121.90000000000001</x:v>
      </x:c>
      <x:c r="E368" s="299" t="s">
        <x:v>2122</x:v>
      </x:c>
      <x:c r="F368" s="299" t="s">
        <x:v>3061</x:v>
      </x:c>
      <x:c r="G368" s="299" t="s">
        <x:v>2122</x:v>
      </x:c>
      <x:c r="H368" s="299"/>
      <x:c r="I368" s="299"/>
      <x:c r="J368" s="448">
        <x:v>121.90000000000001</x:v>
      </x:c>
      <x:c r="K368" s="448"/>
      <x:c r="L368" s="448">
        <x:v>121.90000000000001</x:v>
      </x:c>
      <x:c r="M368" s="448"/>
      <x:c r="N368" s="449"/>
      <x:c r="O368" s="449"/>
      <x:c r="P368" s="448">
        <x:v>121.90000000000001</x:v>
      </x:c>
      <x:c r="Q368" s="448"/>
      <x:c r="R368" s="217" t="s">
        <x:v>703</x:v>
      </x:c>
      <x:c r="S368" s="299"/>
    </x:row>
    <x:row r="369" spans="1:19" s="329" customFormat="1" hidden="1" customHeight="1">
      <x:c r="A369" s="319" t="s">
        <x:v>16</x:v>
      </x:c>
      <x:c r="B369" s="312" t="s">
        <x:v>2797</x:v>
      </x:c>
      <x:c r="C369" s="296" t="s">
        <x:v>6538</x:v>
      </x:c>
      <x:c r="D369" s="448">
        <x:f t="shared" si="31"/>
        <x:v>34.600000000000001</x:v>
      </x:c>
      <x:c r="E369" s="299" t="s">
        <x:v>2122</x:v>
      </x:c>
      <x:c r="F369" s="299" t="s">
        <x:v>3061</x:v>
      </x:c>
      <x:c r="G369" s="299" t="s">
        <x:v>2122</x:v>
      </x:c>
      <x:c r="H369" s="299"/>
      <x:c r="I369" s="299"/>
      <x:c r="J369" s="448">
        <x:v>34.600000000000001</x:v>
      </x:c>
      <x:c r="K369" s="448"/>
      <x:c r="L369" s="448">
        <x:v>34.600000000000001</x:v>
      </x:c>
      <x:c r="M369" s="448"/>
      <x:c r="N369" s="449"/>
      <x:c r="O369" s="449"/>
      <x:c r="P369" s="448">
        <x:v>34.600000000000001</x:v>
      </x:c>
      <x:c r="Q369" s="448"/>
      <x:c r="R369" s="217" t="s">
        <x:v>703</x:v>
      </x:c>
      <x:c r="S369" s="299"/>
    </x:row>
    <x:row r="370" spans="1:19" s="329" customFormat="1" hidden="1" customHeight="1">
      <x:c r="A370" s="319" t="s">
        <x:v>16</x:v>
      </x:c>
      <x:c r="B370" s="312" t="s">
        <x:v>2903</x:v>
      </x:c>
      <x:c r="C370" s="296" t="s">
        <x:v>6534</x:v>
      </x:c>
      <x:c r="D370" s="448">
        <x:f t="shared" si="31"/>
        <x:v>36.899999999999999</x:v>
      </x:c>
      <x:c r="E370" s="299" t="s">
        <x:v>2122</x:v>
      </x:c>
      <x:c r="F370" s="299" t="s">
        <x:v>3061</x:v>
      </x:c>
      <x:c r="G370" s="299" t="s">
        <x:v>2122</x:v>
      </x:c>
      <x:c r="H370" s="299"/>
      <x:c r="I370" s="299"/>
      <x:c r="J370" s="448">
        <x:v>36.899999999999999</x:v>
      </x:c>
      <x:c r="K370" s="448"/>
      <x:c r="L370" s="448">
        <x:v>36.899999999999999</x:v>
      </x:c>
      <x:c r="M370" s="448"/>
      <x:c r="N370" s="449"/>
      <x:c r="O370" s="449"/>
      <x:c r="P370" s="448">
        <x:v>36.899999999999999</x:v>
      </x:c>
      <x:c r="Q370" s="448"/>
      <x:c r="R370" s="217" t="s">
        <x:v>703</x:v>
      </x:c>
      <x:c r="S370" s="299"/>
    </x:row>
    <x:row r="371" spans="1:19" s="329" customFormat="1" hidden="1" customHeight="1">
      <x:c r="A371" s="319" t="s">
        <x:v>16</x:v>
      </x:c>
      <x:c r="B371" s="312" t="s">
        <x:v>2837</x:v>
      </x:c>
      <x:c r="C371" s="296" t="s">
        <x:v>6546</x:v>
      </x:c>
      <x:c r="D371" s="448">
        <x:f t="shared" si="31"/>
        <x:v>818.29999999999995</x:v>
      </x:c>
      <x:c r="E371" s="299" t="s">
        <x:v>2122</x:v>
      </x:c>
      <x:c r="F371" s="299" t="s">
        <x:v>3061</x:v>
      </x:c>
      <x:c r="G371" s="299" t="s">
        <x:v>2122</x:v>
      </x:c>
      <x:c r="H371" s="299"/>
      <x:c r="I371" s="299"/>
      <x:c r="J371" s="448">
        <x:v>818.29999999999995</x:v>
      </x:c>
      <x:c r="K371" s="448"/>
      <x:c r="L371" s="448">
        <x:v>818.29999999999995</x:v>
      </x:c>
      <x:c r="M371" s="448"/>
      <x:c r="N371" s="449"/>
      <x:c r="O371" s="449"/>
      <x:c r="P371" s="448">
        <x:v>818.29999999999995</x:v>
      </x:c>
      <x:c r="Q371" s="448"/>
      <x:c r="R371" s="217" t="s">
        <x:v>703</x:v>
      </x:c>
      <x:c r="S371" s="299"/>
    </x:row>
    <x:row r="372" spans="1:19" s="329" customFormat="1" hidden="1" customHeight="1">
      <x:c r="A372" s="319" t="s">
        <x:v>16</x:v>
      </x:c>
      <x:c r="B372" s="312" t="s">
        <x:v>2791</x:v>
      </x:c>
      <x:c r="C372" s="296" t="s">
        <x:v>7119</x:v>
      </x:c>
      <x:c r="D372" s="448">
        <x:f t="shared" si="31"/>
        <x:v>531.89999999999998</x:v>
      </x:c>
      <x:c r="E372" s="299" t="s">
        <x:v>2122</x:v>
      </x:c>
      <x:c r="F372" s="299" t="s">
        <x:v>3061</x:v>
      </x:c>
      <x:c r="G372" s="299" t="s">
        <x:v>2122</x:v>
      </x:c>
      <x:c r="H372" s="299"/>
      <x:c r="I372" s="299"/>
      <x:c r="J372" s="448">
        <x:v>531.89999999999998</x:v>
      </x:c>
      <x:c r="K372" s="448"/>
      <x:c r="L372" s="448">
        <x:v>531.89999999999998</x:v>
      </x:c>
      <x:c r="M372" s="448"/>
      <x:c r="N372" s="449"/>
      <x:c r="O372" s="449"/>
      <x:c r="P372" s="448">
        <x:v>531.89999999999998</x:v>
      </x:c>
      <x:c r="Q372" s="448"/>
      <x:c r="R372" s="217" t="s">
        <x:v>703</x:v>
      </x:c>
      <x:c r="S372" s="299"/>
    </x:row>
    <x:row r="373" spans="1:19" s="329" customFormat="1" hidden="1" customHeight="1">
      <x:c r="A373" s="319" t="s">
        <x:v>16</x:v>
      </x:c>
      <x:c r="B373" s="312" t="s">
        <x:v>2849</x:v>
      </x:c>
      <x:c r="C373" s="296" t="s">
        <x:v>1202</x:v>
      </x:c>
      <x:c r="D373" s="448">
        <x:f t="shared" si="31"/>
        <x:v>2072.9000000000001</x:v>
      </x:c>
      <x:c r="E373" s="299" t="s">
        <x:v>2122</x:v>
      </x:c>
      <x:c r="F373" s="299" t="s">
        <x:v>3093</x:v>
      </x:c>
      <x:c r="G373" s="299" t="s">
        <x:v>2122</x:v>
      </x:c>
      <x:c r="H373" s="299"/>
      <x:c r="I373" s="299"/>
      <x:c r="J373" s="448">
        <x:v>2072.9000000000001</x:v>
      </x:c>
      <x:c r="K373" s="448"/>
      <x:c r="L373" s="448">
        <x:v>2072.9000000000001</x:v>
      </x:c>
      <x:c r="M373" s="448"/>
      <x:c r="N373" s="448"/>
      <x:c r="O373" s="448"/>
      <x:c r="P373" s="448">
        <x:v>2072.9000000000001</x:v>
      </x:c>
      <x:c r="Q373" s="448"/>
      <x:c r="R373" s="217"/>
      <x:c r="S373" s="299"/>
    </x:row>
    <x:row r="374" spans="1:19" s="329" customFormat="1" hidden="1" customHeight="1">
      <x:c r="A374" s="319" t="s">
        <x:v>16</x:v>
      </x:c>
      <x:c r="B374" s="312" t="s">
        <x:v>2793</x:v>
      </x:c>
      <x:c r="C374" s="296" t="s">
        <x:v>5301</x:v>
      </x:c>
      <x:c r="D374" s="448">
        <x:f t="shared" si="31"/>
        <x:v>2614</x:v>
      </x:c>
      <x:c r="E374" s="299" t="s">
        <x:v>2122</x:v>
      </x:c>
      <x:c r="F374" s="317" t="s">
        <x:v>5348</x:v>
      </x:c>
      <x:c r="G374" s="299" t="s">
        <x:v>2122</x:v>
      </x:c>
      <x:c r="H374" s="299"/>
      <x:c r="I374" s="299"/>
      <x:c r="J374" s="448">
        <x:v>2614</x:v>
      </x:c>
      <x:c r="K374" s="448"/>
      <x:c r="L374" s="448">
        <x:v>2614</x:v>
      </x:c>
      <x:c r="M374" s="448"/>
      <x:c r="N374" s="448"/>
      <x:c r="O374" s="448"/>
      <x:c r="P374" s="448">
        <x:v>2614</x:v>
      </x:c>
      <x:c r="Q374" s="448"/>
      <x:c r="R374" s="217"/>
      <x:c r="S374" s="299"/>
    </x:row>
    <x:row r="375" spans="1:19" s="329" customFormat="1" hidden="1" customHeight="1">
      <x:c r="A375" s="319" t="s">
        <x:v>16</x:v>
      </x:c>
      <x:c r="B375" s="312" t="s">
        <x:v>2863</x:v>
      </x:c>
      <x:c r="C375" s="296" t="s">
        <x:v>5287</x:v>
      </x:c>
      <x:c r="D375" s="448">
        <x:f t="shared" si="31"/>
        <x:v>1508</x:v>
      </x:c>
      <x:c r="E375" s="299" t="s">
        <x:v>2122</x:v>
      </x:c>
      <x:c r="F375" s="317" t="s">
        <x:v>5348</x:v>
      </x:c>
      <x:c r="G375" s="299" t="s">
        <x:v>2122</x:v>
      </x:c>
      <x:c r="H375" s="299"/>
      <x:c r="I375" s="299"/>
      <x:c r="J375" s="448">
        <x:v>1508</x:v>
      </x:c>
      <x:c r="K375" s="448"/>
      <x:c r="L375" s="448">
        <x:v>1508</x:v>
      </x:c>
      <x:c r="M375" s="448"/>
      <x:c r="N375" s="448"/>
      <x:c r="O375" s="448"/>
      <x:c r="P375" s="448">
        <x:v>1508</x:v>
      </x:c>
      <x:c r="Q375" s="448"/>
      <x:c r="R375" s="217"/>
      <x:c r="S375" s="299"/>
    </x:row>
    <x:row r="376" spans="1:19" s="329" customFormat="1" hidden="1" customHeight="1">
      <x:c r="A376" s="319" t="s">
        <x:v>16</x:v>
      </x:c>
      <x:c r="B376" s="312" t="s">
        <x:v>2866</x:v>
      </x:c>
      <x:c r="C376" s="296" t="s">
        <x:v>5338</x:v>
      </x:c>
      <x:c r="D376" s="448">
        <x:f t="shared" si="31"/>
        <x:v>1595</x:v>
      </x:c>
      <x:c r="E376" s="299" t="s">
        <x:v>2122</x:v>
      </x:c>
      <x:c r="F376" s="317" t="s">
        <x:v>5348</x:v>
      </x:c>
      <x:c r="G376" s="299" t="s">
        <x:v>2122</x:v>
      </x:c>
      <x:c r="H376" s="299"/>
      <x:c r="I376" s="299"/>
      <x:c r="J376" s="448">
        <x:v>1595</x:v>
      </x:c>
      <x:c r="K376" s="448"/>
      <x:c r="L376" s="448">
        <x:v>1595</x:v>
      </x:c>
      <x:c r="M376" s="448"/>
      <x:c r="N376" s="448"/>
      <x:c r="O376" s="448"/>
      <x:c r="P376" s="448">
        <x:v>1595</x:v>
      </x:c>
      <x:c r="Q376" s="448"/>
      <x:c r="R376" s="217"/>
      <x:c r="S376" s="299"/>
    </x:row>
    <x:row r="377" spans="1:19" s="329" customFormat="1" hidden="1" customHeight="1">
      <x:c r="A377" s="319" t="s">
        <x:v>16</x:v>
      </x:c>
      <x:c r="B377" s="312" t="s">
        <x:v>6552</x:v>
      </x:c>
      <x:c r="C377" s="296" t="s">
        <x:v>4909</x:v>
      </x:c>
      <x:c r="D377" s="448">
        <x:f t="shared" si="31"/>
        <x:v>1164.5</x:v>
      </x:c>
      <x:c r="E377" s="299" t="s">
        <x:v>5612</x:v>
      </x:c>
      <x:c r="F377" s="299" t="s">
        <x:v>7169</x:v>
      </x:c>
      <x:c r="G377" s="299" t="s">
        <x:v>5612</x:v>
      </x:c>
      <x:c r="H377" s="299"/>
      <x:c r="I377" s="299"/>
      <x:c r="J377" s="448">
        <x:v>1164.5</x:v>
      </x:c>
      <x:c r="K377" s="448"/>
      <x:c r="L377" s="448">
        <x:v>1164.5</x:v>
      </x:c>
      <x:c r="M377" s="448"/>
      <x:c r="N377" s="448"/>
      <x:c r="O377" s="448"/>
      <x:c r="P377" s="448">
        <x:v>1164.5</x:v>
      </x:c>
      <x:c r="Q377" s="448"/>
      <x:c r="R377" s="217"/>
      <x:c r="S377" s="299"/>
    </x:row>
    <x:row r="378" spans="1:19" s="329" customFormat="1" hidden="1" customHeight="1">
      <x:c r="A378" s="319" t="s">
        <x:v>16</x:v>
      </x:c>
      <x:c r="B378" s="312" t="s">
        <x:v>6519</x:v>
      </x:c>
      <x:c r="C378" s="296" t="s">
        <x:v>7097</x:v>
      </x:c>
      <x:c r="D378" s="448">
        <x:f t="shared" si="31"/>
        <x:v>282.19999999999999</x:v>
      </x:c>
      <x:c r="E378" s="299" t="s">
        <x:v>5612</x:v>
      </x:c>
      <x:c r="F378" s="299" t="s">
        <x:v>7251</x:v>
      </x:c>
      <x:c r="G378" s="299" t="s">
        <x:v>5612</x:v>
      </x:c>
      <x:c r="H378" s="299"/>
      <x:c r="I378" s="299"/>
      <x:c r="J378" s="448">
        <x:v>282.19999999999999</x:v>
      </x:c>
      <x:c r="K378" s="450"/>
      <x:c r="L378" s="448">
        <x:v>282.19999999999999</x:v>
      </x:c>
      <x:c r="M378" s="448"/>
      <x:c r="N378" s="448"/>
      <x:c r="O378" s="448"/>
      <x:c r="P378" s="448">
        <x:v>282.19999999999999</x:v>
      </x:c>
      <x:c r="Q378" s="450"/>
      <x:c r="R378" s="217" t="s">
        <x:v>612</x:v>
      </x:c>
      <x:c r="S378" s="299"/>
    </x:row>
    <x:row r="379" spans="1:19" s="329" customFormat="1" hidden="1" customHeight="1">
      <x:c r="A379" s="319" t="s">
        <x:v>16</x:v>
      </x:c>
      <x:c r="B379" s="312" t="s">
        <x:v>6521</x:v>
      </x:c>
      <x:c r="C379" s="296" t="s">
        <x:v>6518</x:v>
      </x:c>
      <x:c r="D379" s="448">
        <x:f t="shared" si="31"/>
        <x:v>472.5</x:v>
      </x:c>
      <x:c r="E379" s="299" t="s">
        <x:v>5612</x:v>
      </x:c>
      <x:c r="F379" s="299" t="s">
        <x:v>7251</x:v>
      </x:c>
      <x:c r="G379" s="299" t="s">
        <x:v>5612</x:v>
      </x:c>
      <x:c r="H379" s="299"/>
      <x:c r="I379" s="299"/>
      <x:c r="J379" s="448">
        <x:v>472.5</x:v>
      </x:c>
      <x:c r="K379" s="450"/>
      <x:c r="L379" s="448">
        <x:v>472.5</x:v>
      </x:c>
      <x:c r="M379" s="448"/>
      <x:c r="N379" s="448"/>
      <x:c r="O379" s="448"/>
      <x:c r="P379" s="448">
        <x:v>472.5</x:v>
      </x:c>
      <x:c r="Q379" s="450"/>
      <x:c r="R379" s="217" t="s">
        <x:v>612</x:v>
      </x:c>
      <x:c r="S379" s="299"/>
    </x:row>
    <x:row r="380" spans="1:19" s="329" customFormat="1" hidden="1" customHeight="1">
      <x:c r="A380" s="319" t="s">
        <x:v>16</x:v>
      </x:c>
      <x:c r="B380" s="312" t="s">
        <x:v>2879</x:v>
      </x:c>
      <x:c r="C380" s="296" t="s">
        <x:v>7102</x:v>
      </x:c>
      <x:c r="D380" s="448">
        <x:f t="shared" si="31"/>
        <x:v>1101.7</x:v>
      </x:c>
      <x:c r="E380" s="299" t="s">
        <x:v>1244</x:v>
      </x:c>
      <x:c r="F380" s="299" t="s">
        <x:v>3166</x:v>
      </x:c>
      <x:c r="G380" s="299" t="s">
        <x:v>1244</x:v>
      </x:c>
      <x:c r="H380" s="299"/>
      <x:c r="I380" s="299"/>
      <x:c r="J380" s="448">
        <x:v>1101.7</x:v>
      </x:c>
      <x:c r="K380" s="448"/>
      <x:c r="L380" s="448">
        <x:v>1101.7</x:v>
      </x:c>
      <x:c r="M380" s="448"/>
      <x:c r="N380" s="448"/>
      <x:c r="O380" s="448"/>
      <x:c r="P380" s="448">
        <x:v>1101.7</x:v>
      </x:c>
      <x:c r="Q380" s="448"/>
      <x:c r="R380" s="217" t="s">
        <x:v>696</x:v>
      </x:c>
      <x:c r="S380" s="299"/>
    </x:row>
    <x:row r="381" spans="1:19" s="329" customFormat="1" hidden="1" customHeight="1">
      <x:c r="A381" s="319" t="s">
        <x:v>16</x:v>
      </x:c>
      <x:c r="B381" s="312" t="s">
        <x:v>2819</x:v>
      </x:c>
      <x:c r="C381" s="296" t="s">
        <x:v>3625</x:v>
      </x:c>
      <x:c r="D381" s="448">
        <x:f t="shared" si="31"/>
        <x:v>7537</x:v>
      </x:c>
      <x:c r="E381" s="299" t="s">
        <x:v>5612</x:v>
      </x:c>
      <x:c r="F381" s="299" t="s">
        <x:v>3157</x:v>
      </x:c>
      <x:c r="G381" s="299" t="s">
        <x:v>3157</x:v>
      </x:c>
      <x:c r="H381" s="317" t="s">
        <x:v>6060</x:v>
      </x:c>
      <x:c r="I381" s="299"/>
      <x:c r="J381" s="448">
        <x:v>7537</x:v>
      </x:c>
      <x:c r="K381" s="448"/>
      <x:c r="L381" s="448">
        <x:v>7537</x:v>
      </x:c>
      <x:c r="M381" s="448"/>
      <x:c r="N381" s="448"/>
      <x:c r="O381" s="448"/>
      <x:c r="P381" s="448">
        <x:v>7537</x:v>
      </x:c>
      <x:c r="Q381" s="448"/>
      <x:c r="R381" s="217" t="s">
        <x:v>6558</x:v>
      </x:c>
      <x:c r="S381" s="299"/>
    </x:row>
    <x:row r="382" spans="1:19" s="329" customFormat="1" hidden="1" customHeight="1">
      <x:c r="A382" s="319" t="s">
        <x:v>16</x:v>
      </x:c>
      <x:c r="B382" s="312" t="s">
        <x:v>2824</x:v>
      </x:c>
      <x:c r="C382" s="296" t="s">
        <x:v>7104</x:v>
      </x:c>
      <x:c r="D382" s="448">
        <x:f t="shared" si="31"/>
        <x:v>72616.199999999997</x:v>
      </x:c>
      <x:c r="E382" s="299" t="s">
        <x:v>3891</x:v>
      </x:c>
      <x:c r="F382" s="299" t="s">
        <x:v>3899</x:v>
      </x:c>
      <x:c r="G382" s="299" t="s">
        <x:v>3891</x:v>
      </x:c>
      <x:c r="H382" s="317" t="s">
        <x:v>6060</x:v>
      </x:c>
      <x:c r="I382" s="299"/>
      <x:c r="J382" s="448">
        <x:v>72616.199999999997</x:v>
      </x:c>
      <x:c r="K382" s="448"/>
      <x:c r="L382" s="448">
        <x:v>72616.199999999997</x:v>
      </x:c>
      <x:c r="M382" s="448"/>
      <x:c r="N382" s="448"/>
      <x:c r="O382" s="448"/>
      <x:c r="P382" s="448">
        <x:v>72616.199999999997</x:v>
      </x:c>
      <x:c r="Q382" s="448"/>
      <x:c r="R382" s="217"/>
      <x:c r="S382" s="299"/>
    </x:row>
    <x:row r="383" spans="1:19" s="329" customFormat="1" hidden="1" customHeight="1">
      <x:c r="A383" s="319" t="s">
        <x:v>16</x:v>
      </x:c>
      <x:c r="B383" s="312" t="s">
        <x:v>2858</x:v>
      </x:c>
      <x:c r="C383" s="296" t="s">
        <x:v>7186</x:v>
      </x:c>
      <x:c r="D383" s="448">
        <x:f t="shared" si="31"/>
        <x:v>955.79999999999995</x:v>
      </x:c>
      <x:c r="E383" s="299" t="s">
        <x:v>7378</x:v>
      </x:c>
      <x:c r="F383" s="299" t="s">
        <x:v>5603</x:v>
      </x:c>
      <x:c r="G383" s="299" t="s">
        <x:v>5603</x:v>
      </x:c>
      <x:c r="H383" s="317" t="s">
        <x:v>6041</x:v>
      </x:c>
      <x:c r="I383" s="299"/>
      <x:c r="J383" s="448">
        <x:v>955.79999999999995</x:v>
      </x:c>
      <x:c r="K383" s="448"/>
      <x:c r="L383" s="448">
        <x:v>955.79999999999995</x:v>
      </x:c>
      <x:c r="M383" s="448"/>
      <x:c r="N383" s="448"/>
      <x:c r="O383" s="448"/>
      <x:c r="P383" s="448">
        <x:v>955.79999999999995</x:v>
      </x:c>
      <x:c r="Q383" s="448"/>
      <x:c r="R383" s="217" t="s">
        <x:v>660</x:v>
      </x:c>
      <x:c r="S383" s="299"/>
    </x:row>
    <x:row r="384" spans="1:19" s="329" customFormat="1" hidden="1" customHeight="1">
      <x:c r="A384" s="319" t="s">
        <x:v>16</x:v>
      </x:c>
      <x:c r="B384" s="312" t="s">
        <x:v>2843</x:v>
      </x:c>
      <x:c r="C384" s="296" t="s">
        <x:v>7115</x:v>
      </x:c>
      <x:c r="D384" s="448">
        <x:f t="shared" si="31"/>
        <x:v>1949.4000000000001</x:v>
      </x:c>
      <x:c r="E384" s="299" t="s">
        <x:v>7378</x:v>
      </x:c>
      <x:c r="F384" s="299" t="s">
        <x:v>5603</x:v>
      </x:c>
      <x:c r="G384" s="299" t="s">
        <x:v>5603</x:v>
      </x:c>
      <x:c r="H384" s="317" t="s">
        <x:v>6041</x:v>
      </x:c>
      <x:c r="I384" s="299"/>
      <x:c r="J384" s="448">
        <x:v>1949.4000000000001</x:v>
      </x:c>
      <x:c r="K384" s="448"/>
      <x:c r="L384" s="448">
        <x:v>1949.4000000000001</x:v>
      </x:c>
      <x:c r="M384" s="448"/>
      <x:c r="N384" s="448"/>
      <x:c r="O384" s="448"/>
      <x:c r="P384" s="448">
        <x:v>1949.4000000000001</x:v>
      </x:c>
      <x:c r="Q384" s="448"/>
      <x:c r="R384" s="217" t="s">
        <x:v>660</x:v>
      </x:c>
      <x:c r="S384" s="299"/>
    </x:row>
    <x:row r="385" spans="1:19" s="329" customFormat="1" hidden="1" customHeight="1">
      <x:c r="A385" s="319" t="s">
        <x:v>16</x:v>
      </x:c>
      <x:c r="B385" s="312" t="s">
        <x:v>2865</x:v>
      </x:c>
      <x:c r="C385" s="296" t="s">
        <x:v>7161</x:v>
      </x:c>
      <x:c r="D385" s="448">
        <x:f t="shared" si="31"/>
        <x:v>1862.4000000000001</x:v>
      </x:c>
      <x:c r="E385" s="299" t="s">
        <x:v>7378</x:v>
      </x:c>
      <x:c r="F385" s="299" t="s">
        <x:v>5603</x:v>
      </x:c>
      <x:c r="G385" s="299" t="s">
        <x:v>5603</x:v>
      </x:c>
      <x:c r="H385" s="317" t="s">
        <x:v>6041</x:v>
      </x:c>
      <x:c r="I385" s="299"/>
      <x:c r="J385" s="448">
        <x:v>1862.4000000000001</x:v>
      </x:c>
      <x:c r="K385" s="448"/>
      <x:c r="L385" s="448">
        <x:v>1862.4000000000001</x:v>
      </x:c>
      <x:c r="M385" s="448"/>
      <x:c r="N385" s="448"/>
      <x:c r="O385" s="448"/>
      <x:c r="P385" s="448">
        <x:v>1862.4000000000001</x:v>
      </x:c>
      <x:c r="Q385" s="448"/>
      <x:c r="R385" s="217" t="s">
        <x:v>660</x:v>
      </x:c>
      <x:c r="S385" s="299"/>
    </x:row>
    <x:row r="386" spans="1:19" s="329" customFormat="1" hidden="1" customHeight="1">
      <x:c r="A386" s="319" t="s">
        <x:v>16</x:v>
      </x:c>
      <x:c r="B386" s="312" t="s">
        <x:v>2950</x:v>
      </x:c>
      <x:c r="C386" s="296" t="s">
        <x:v>7217</x:v>
      </x:c>
      <x:c r="D386" s="448">
        <x:f t="shared" si="31"/>
        <x:v>883.60000000000002</x:v>
      </x:c>
      <x:c r="E386" s="299" t="s">
        <x:v>7378</x:v>
      </x:c>
      <x:c r="F386" s="299" t="s">
        <x:v>5603</x:v>
      </x:c>
      <x:c r="G386" s="299" t="s">
        <x:v>5603</x:v>
      </x:c>
      <x:c r="H386" s="317" t="s">
        <x:v>6041</x:v>
      </x:c>
      <x:c r="I386" s="299"/>
      <x:c r="J386" s="448">
        <x:v>883.60000000000002</x:v>
      </x:c>
      <x:c r="K386" s="448"/>
      <x:c r="L386" s="448">
        <x:v>883.60000000000002</x:v>
      </x:c>
      <x:c r="M386" s="448"/>
      <x:c r="N386" s="448"/>
      <x:c r="O386" s="448"/>
      <x:c r="P386" s="448">
        <x:v>883.60000000000002</x:v>
      </x:c>
      <x:c r="Q386" s="448"/>
      <x:c r="R386" s="217" t="s">
        <x:v>660</x:v>
      </x:c>
      <x:c r="S386" s="299"/>
    </x:row>
    <x:row r="387" spans="1:19" s="329" customFormat="1" hidden="1" customHeight="1">
      <x:c r="A387" s="319" t="s">
        <x:v>16</x:v>
      </x:c>
      <x:c r="B387" s="312" t="s">
        <x:v>2828</x:v>
      </x:c>
      <x:c r="C387" s="296" t="s">
        <x:v>7137</x:v>
      </x:c>
      <x:c r="D387" s="448">
        <x:f t="shared" si="31"/>
        <x:v>2172.5999999999999</x:v>
      </x:c>
      <x:c r="E387" s="299" t="s">
        <x:v>7378</x:v>
      </x:c>
      <x:c r="F387" s="299" t="s">
        <x:v>5603</x:v>
      </x:c>
      <x:c r="G387" s="299" t="s">
        <x:v>5603</x:v>
      </x:c>
      <x:c r="H387" s="317" t="s">
        <x:v>6041</x:v>
      </x:c>
      <x:c r="I387" s="299"/>
      <x:c r="J387" s="448">
        <x:v>2172.5999999999999</x:v>
      </x:c>
      <x:c r="K387" s="448"/>
      <x:c r="L387" s="448">
        <x:v>2172.5999999999999</x:v>
      </x:c>
      <x:c r="M387" s="448"/>
      <x:c r="N387" s="448"/>
      <x:c r="O387" s="448"/>
      <x:c r="P387" s="448">
        <x:v>2172.5999999999999</x:v>
      </x:c>
      <x:c r="Q387" s="448"/>
      <x:c r="R387" s="217" t="s">
        <x:v>660</x:v>
      </x:c>
      <x:c r="S387" s="299"/>
    </x:row>
    <x:row r="388" spans="1:19" s="329" customFormat="1" hidden="1" customHeight="1">
      <x:c r="A388" s="319" t="s">
        <x:v>16</x:v>
      </x:c>
      <x:c r="B388" s="312" t="s">
        <x:v>2876</x:v>
      </x:c>
      <x:c r="C388" s="296" t="s">
        <x:v>7138</x:v>
      </x:c>
      <x:c r="D388" s="448">
        <x:f t="shared" si="31"/>
        <x:v>523</x:v>
      </x:c>
      <x:c r="E388" s="299" t="s">
        <x:v>7378</x:v>
      </x:c>
      <x:c r="F388" s="299" t="s">
        <x:v>5603</x:v>
      </x:c>
      <x:c r="G388" s="299" t="s">
        <x:v>5603</x:v>
      </x:c>
      <x:c r="H388" s="317" t="s">
        <x:v>6041</x:v>
      </x:c>
      <x:c r="I388" s="299"/>
      <x:c r="J388" s="448">
        <x:v>523</x:v>
      </x:c>
      <x:c r="K388" s="448"/>
      <x:c r="L388" s="448">
        <x:v>523</x:v>
      </x:c>
      <x:c r="M388" s="448"/>
      <x:c r="N388" s="448"/>
      <x:c r="O388" s="448"/>
      <x:c r="P388" s="448">
        <x:v>523</x:v>
      </x:c>
      <x:c r="Q388" s="448"/>
      <x:c r="R388" s="217" t="s">
        <x:v>660</x:v>
      </x:c>
      <x:c r="S388" s="299"/>
    </x:row>
    <x:row r="389" spans="1:19" s="329" customFormat="1" hidden="1" customHeight="1">
      <x:c r="A389" s="319" t="s">
        <x:v>16</x:v>
      </x:c>
      <x:c r="B389" s="312" t="s">
        <x:v>2838</x:v>
      </x:c>
      <x:c r="C389" s="296" t="s">
        <x:v>7096</x:v>
      </x:c>
      <x:c r="D389" s="448">
        <x:f t="shared" si="31"/>
        <x:v>1122.5</x:v>
      </x:c>
      <x:c r="E389" s="299" t="s">
        <x:v>7378</x:v>
      </x:c>
      <x:c r="F389" s="299" t="s">
        <x:v>5603</x:v>
      </x:c>
      <x:c r="G389" s="299" t="s">
        <x:v>5603</x:v>
      </x:c>
      <x:c r="H389" s="317" t="s">
        <x:v>6041</x:v>
      </x:c>
      <x:c r="I389" s="299"/>
      <x:c r="J389" s="448">
        <x:v>1122.5</x:v>
      </x:c>
      <x:c r="K389" s="448"/>
      <x:c r="L389" s="448">
        <x:v>1122.5</x:v>
      </x:c>
      <x:c r="M389" s="449"/>
      <x:c r="N389" s="448"/>
      <x:c r="O389" s="448"/>
      <x:c r="P389" s="448">
        <x:v>1122.5</x:v>
      </x:c>
      <x:c r="Q389" s="448"/>
      <x:c r="R389" s="217" t="s">
        <x:v>660</x:v>
      </x:c>
      <x:c r="S389" s="299"/>
    </x:row>
    <x:row r="390" spans="1:19" s="329" customFormat="1" hidden="1" customHeight="1">
      <x:c r="A390" s="319" t="s">
        <x:v>16</x:v>
      </x:c>
      <x:c r="B390" s="312" t="s">
        <x:v>2867</x:v>
      </x:c>
      <x:c r="C390" s="296" t="s">
        <x:v>7189</x:v>
      </x:c>
      <x:c r="D390" s="448">
        <x:f t="shared" si="31"/>
        <x:v>1201.7</x:v>
      </x:c>
      <x:c r="E390" s="299" t="s">
        <x:v>7378</x:v>
      </x:c>
      <x:c r="F390" s="299" t="s">
        <x:v>5603</x:v>
      </x:c>
      <x:c r="G390" s="299" t="s">
        <x:v>5603</x:v>
      </x:c>
      <x:c r="H390" s="317" t="s">
        <x:v>6041</x:v>
      </x:c>
      <x:c r="I390" s="299"/>
      <x:c r="J390" s="448">
        <x:v>1201.7</x:v>
      </x:c>
      <x:c r="K390" s="448"/>
      <x:c r="L390" s="448">
        <x:v>1201.7</x:v>
      </x:c>
      <x:c r="M390" s="449"/>
      <x:c r="N390" s="448"/>
      <x:c r="O390" s="448"/>
      <x:c r="P390" s="448">
        <x:v>1201.7</x:v>
      </x:c>
      <x:c r="Q390" s="448"/>
      <x:c r="R390" s="217" t="s">
        <x:v>660</x:v>
      </x:c>
      <x:c r="S390" s="299"/>
    </x:row>
    <x:row r="391" spans="1:19" s="329" customFormat="1" hidden="1" customHeight="1">
      <x:c r="A391" s="319" t="s">
        <x:v>16</x:v>
      </x:c>
      <x:c r="B391" s="312" t="s">
        <x:v>2883</x:v>
      </x:c>
      <x:c r="C391" s="296" t="s">
        <x:v>1948</x:v>
      </x:c>
      <x:c r="D391" s="448">
        <x:f t="shared" si="31"/>
        <x:v>842.70000000000005</x:v>
      </x:c>
      <x:c r="E391" s="299" t="s">
        <x:v>7378</x:v>
      </x:c>
      <x:c r="F391" s="299" t="s">
        <x:v>5603</x:v>
      </x:c>
      <x:c r="G391" s="299" t="s">
        <x:v>5603</x:v>
      </x:c>
      <x:c r="H391" s="317" t="s">
        <x:v>6041</x:v>
      </x:c>
      <x:c r="I391" s="299"/>
      <x:c r="J391" s="448">
        <x:v>842.70000000000005</x:v>
      </x:c>
      <x:c r="K391" s="448"/>
      <x:c r="L391" s="448">
        <x:v>842.70000000000005</x:v>
      </x:c>
      <x:c r="M391" s="449"/>
      <x:c r="N391" s="448"/>
      <x:c r="O391" s="448"/>
      <x:c r="P391" s="448">
        <x:v>842.70000000000005</x:v>
      </x:c>
      <x:c r="Q391" s="448"/>
      <x:c r="R391" s="217" t="s">
        <x:v>660</x:v>
      </x:c>
      <x:c r="S391" s="299"/>
    </x:row>
    <x:row r="392" spans="1:19" s="329" customFormat="1" hidden="1" customHeight="1">
      <x:c r="A392" s="319" t="s">
        <x:v>16</x:v>
      </x:c>
      <x:c r="B392" s="312" t="s">
        <x:v>6537</x:v>
      </x:c>
      <x:c r="C392" s="296" t="s">
        <x:v>7128</x:v>
      </x:c>
      <x:c r="D392" s="448">
        <x:f t="shared" si="31"/>
        <x:v>278.89999999999998</x:v>
      </x:c>
      <x:c r="E392" s="299" t="s">
        <x:v>7378</x:v>
      </x:c>
      <x:c r="F392" s="299" t="s">
        <x:v>5603</x:v>
      </x:c>
      <x:c r="G392" s="299" t="s">
        <x:v>5603</x:v>
      </x:c>
      <x:c r="H392" s="317" t="s">
        <x:v>6041</x:v>
      </x:c>
      <x:c r="I392" s="299"/>
      <x:c r="J392" s="448">
        <x:v>278.89999999999998</x:v>
      </x:c>
      <x:c r="K392" s="448"/>
      <x:c r="L392" s="448">
        <x:v>278.89999999999998</x:v>
      </x:c>
      <x:c r="M392" s="449"/>
      <x:c r="N392" s="448"/>
      <x:c r="O392" s="448"/>
      <x:c r="P392" s="448">
        <x:v>278.89999999999998</x:v>
      </x:c>
      <x:c r="Q392" s="448"/>
      <x:c r="R392" s="217" t="s">
        <x:v>660</x:v>
      </x:c>
      <x:c r="S392" s="299"/>
    </x:row>
    <x:row r="393" spans="1:19" s="329" customFormat="1" hidden="1" customHeight="1">
      <x:c r="A393" s="319" t="s">
        <x:v>16</x:v>
      </x:c>
      <x:c r="B393" s="312" t="s">
        <x:v>6528</x:v>
      </x:c>
      <x:c r="C393" s="296" t="s">
        <x:v>7123</x:v>
      </x:c>
      <x:c r="D393" s="448">
        <x:f t="shared" si="31"/>
        <x:v>924.29999999999995</x:v>
      </x:c>
      <x:c r="E393" s="299" t="s">
        <x:v>7378</x:v>
      </x:c>
      <x:c r="F393" s="299" t="s">
        <x:v>5603</x:v>
      </x:c>
      <x:c r="G393" s="299" t="s">
        <x:v>5603</x:v>
      </x:c>
      <x:c r="H393" s="317" t="s">
        <x:v>6041</x:v>
      </x:c>
      <x:c r="I393" s="299"/>
      <x:c r="J393" s="448">
        <x:v>924.29999999999995</x:v>
      </x:c>
      <x:c r="K393" s="448"/>
      <x:c r="L393" s="448">
        <x:v>924.29999999999995</x:v>
      </x:c>
      <x:c r="M393" s="449"/>
      <x:c r="N393" s="448"/>
      <x:c r="O393" s="448"/>
      <x:c r="P393" s="448">
        <x:v>924.29999999999995</x:v>
      </x:c>
      <x:c r="Q393" s="448"/>
      <x:c r="R393" s="217" t="s">
        <x:v>660</x:v>
      </x:c>
      <x:c r="S393" s="299"/>
    </x:row>
    <x:row r="394" spans="1:19" s="329" customFormat="1" hidden="1" customHeight="1">
      <x:c r="A394" s="319" t="s">
        <x:v>16</x:v>
      </x:c>
      <x:c r="B394" s="312" t="s">
        <x:v>6557</x:v>
      </x:c>
      <x:c r="C394" s="296" t="s">
        <x:v>7157</x:v>
      </x:c>
      <x:c r="D394" s="448">
        <x:f t="shared" si="31"/>
        <x:v>775.60000000000002</x:v>
      </x:c>
      <x:c r="E394" s="299" t="s">
        <x:v>7378</x:v>
      </x:c>
      <x:c r="F394" s="299" t="s">
        <x:v>5603</x:v>
      </x:c>
      <x:c r="G394" s="299" t="s">
        <x:v>5603</x:v>
      </x:c>
      <x:c r="H394" s="317" t="s">
        <x:v>6041</x:v>
      </x:c>
      <x:c r="I394" s="299"/>
      <x:c r="J394" s="448">
        <x:v>775.60000000000002</x:v>
      </x:c>
      <x:c r="K394" s="448"/>
      <x:c r="L394" s="448">
        <x:v>775.60000000000002</x:v>
      </x:c>
      <x:c r="M394" s="448"/>
      <x:c r="N394" s="448"/>
      <x:c r="O394" s="448"/>
      <x:c r="P394" s="448">
        <x:v>775.60000000000002</x:v>
      </x:c>
      <x:c r="Q394" s="448"/>
      <x:c r="R394" s="217" t="s">
        <x:v>660</x:v>
      </x:c>
      <x:c r="S394" s="299"/>
    </x:row>
    <x:row r="395" spans="1:19" s="329" customFormat="1" hidden="1" customHeight="1">
      <x:c r="A395" s="319" t="s">
        <x:v>16</x:v>
      </x:c>
      <x:c r="B395" s="312" t="s">
        <x:v>6553</x:v>
      </x:c>
      <x:c r="C395" s="296" t="s">
        <x:v>7187</x:v>
      </x:c>
      <x:c r="D395" s="448">
        <x:f t="shared" si="31"/>
        <x:v>1568.2</x:v>
      </x:c>
      <x:c r="E395" s="299" t="s">
        <x:v>7378</x:v>
      </x:c>
      <x:c r="F395" s="299" t="s">
        <x:v>5603</x:v>
      </x:c>
      <x:c r="G395" s="299" t="s">
        <x:v>5603</x:v>
      </x:c>
      <x:c r="H395" s="317" t="s">
        <x:v>6041</x:v>
      </x:c>
      <x:c r="I395" s="299"/>
      <x:c r="J395" s="448">
        <x:v>1568.2</x:v>
      </x:c>
      <x:c r="K395" s="448"/>
      <x:c r="L395" s="448">
        <x:v>1568.2</x:v>
      </x:c>
      <x:c r="M395" s="448"/>
      <x:c r="N395" s="448"/>
      <x:c r="O395" s="448"/>
      <x:c r="P395" s="448">
        <x:v>1568.2</x:v>
      </x:c>
      <x:c r="Q395" s="448"/>
      <x:c r="R395" s="217" t="s">
        <x:v>660</x:v>
      </x:c>
      <x:c r="S395" s="299"/>
    </x:row>
    <x:row r="396" spans="1:19" s="329" customFormat="1" hidden="1" customHeight="1">
      <x:c r="A396" s="319" t="s">
        <x:v>16</x:v>
      </x:c>
      <x:c r="B396" s="312" t="s">
        <x:v>6533</x:v>
      </x:c>
      <x:c r="C396" s="296" t="s">
        <x:v>7153</x:v>
      </x:c>
      <x:c r="D396" s="448">
        <x:f t="shared" si="31"/>
        <x:v>1580.3</x:v>
      </x:c>
      <x:c r="E396" s="299" t="s">
        <x:v>7378</x:v>
      </x:c>
      <x:c r="F396" s="299" t="s">
        <x:v>5603</x:v>
      </x:c>
      <x:c r="G396" s="299" t="s">
        <x:v>5603</x:v>
      </x:c>
      <x:c r="H396" s="317" t="s">
        <x:v>6041</x:v>
      </x:c>
      <x:c r="I396" s="299"/>
      <x:c r="J396" s="448">
        <x:v>1580.3</x:v>
      </x:c>
      <x:c r="K396" s="448"/>
      <x:c r="L396" s="448">
        <x:v>1580.3</x:v>
      </x:c>
      <x:c r="M396" s="448"/>
      <x:c r="N396" s="448"/>
      <x:c r="O396" s="448"/>
      <x:c r="P396" s="448">
        <x:v>1580.3</x:v>
      </x:c>
      <x:c r="Q396" s="448"/>
      <x:c r="R396" s="217" t="s">
        <x:v>660</x:v>
      </x:c>
      <x:c r="S396" s="299"/>
    </x:row>
    <x:row r="397" spans="1:19" s="329" customFormat="1" hidden="1" customHeight="1">
      <x:c r="A397" s="319" t="s">
        <x:v>16</x:v>
      </x:c>
      <x:c r="B397" s="312" t="s">
        <x:v>6509</x:v>
      </x:c>
      <x:c r="C397" s="296" t="s">
        <x:v>7127</x:v>
      </x:c>
      <x:c r="D397" s="448">
        <x:f t="shared" si="31"/>
        <x:v>1277</x:v>
      </x:c>
      <x:c r="E397" s="299" t="s">
        <x:v>7378</x:v>
      </x:c>
      <x:c r="F397" s="299" t="s">
        <x:v>5603</x:v>
      </x:c>
      <x:c r="G397" s="299" t="s">
        <x:v>5603</x:v>
      </x:c>
      <x:c r="H397" s="317" t="s">
        <x:v>6041</x:v>
      </x:c>
      <x:c r="I397" s="299"/>
      <x:c r="J397" s="448">
        <x:v>1277</x:v>
      </x:c>
      <x:c r="K397" s="448"/>
      <x:c r="L397" s="448">
        <x:v>1277</x:v>
      </x:c>
      <x:c r="M397" s="448"/>
      <x:c r="N397" s="448"/>
      <x:c r="O397" s="448"/>
      <x:c r="P397" s="448">
        <x:v>1277</x:v>
      </x:c>
      <x:c r="Q397" s="448"/>
      <x:c r="R397" s="217" t="s">
        <x:v>660</x:v>
      </x:c>
      <x:c r="S397" s="299"/>
    </x:row>
    <x:row r="398" spans="1:19" s="329" customFormat="1" hidden="1" customHeight="1">
      <x:c r="A398" s="319" t="s">
        <x:v>16</x:v>
      </x:c>
      <x:c r="B398" s="312" t="s">
        <x:v>6541</x:v>
      </x:c>
      <x:c r="C398" s="296" t="s">
        <x:v>7107</x:v>
      </x:c>
      <x:c r="D398" s="448">
        <x:f t="shared" si="31"/>
        <x:v>13062.6</x:v>
      </x:c>
      <x:c r="E398" s="299" t="s">
        <x:v>7378</x:v>
      </x:c>
      <x:c r="F398" s="299" t="s">
        <x:v>5603</x:v>
      </x:c>
      <x:c r="G398" s="299" t="s">
        <x:v>5603</x:v>
      </x:c>
      <x:c r="H398" s="317" t="s">
        <x:v>6041</x:v>
      </x:c>
      <x:c r="I398" s="299"/>
      <x:c r="J398" s="448">
        <x:v>13062.6</x:v>
      </x:c>
      <x:c r="K398" s="448"/>
      <x:c r="L398" s="448">
        <x:v>13062.6</x:v>
      </x:c>
      <x:c r="M398" s="448"/>
      <x:c r="N398" s="448"/>
      <x:c r="O398" s="448"/>
      <x:c r="P398" s="448">
        <x:v>13062.6</x:v>
      </x:c>
      <x:c r="Q398" s="448"/>
      <x:c r="R398" s="217" t="s">
        <x:v>660</x:v>
      </x:c>
      <x:c r="S398" s="299"/>
    </x:row>
    <x:row r="399" spans="1:19" s="329" customFormat="1" hidden="1" customHeight="1">
      <x:c r="A399" s="319" t="s">
        <x:v>16</x:v>
      </x:c>
      <x:c r="B399" s="312" t="s">
        <x:v>6540</x:v>
      </x:c>
      <x:c r="C399" s="296" t="s">
        <x:v>7136</x:v>
      </x:c>
      <x:c r="D399" s="448">
        <x:f t="shared" si="31"/>
        <x:v>1387.0999999999999</x:v>
      </x:c>
      <x:c r="E399" s="299" t="s">
        <x:v>7378</x:v>
      </x:c>
      <x:c r="F399" s="299" t="s">
        <x:v>5603</x:v>
      </x:c>
      <x:c r="G399" s="299" t="s">
        <x:v>5603</x:v>
      </x:c>
      <x:c r="H399" s="317" t="s">
        <x:v>6041</x:v>
      </x:c>
      <x:c r="I399" s="299"/>
      <x:c r="J399" s="448">
        <x:v>1387.0999999999999</x:v>
      </x:c>
      <x:c r="K399" s="448"/>
      <x:c r="L399" s="448">
        <x:v>1387.0999999999999</x:v>
      </x:c>
      <x:c r="M399" s="448"/>
      <x:c r="N399" s="448"/>
      <x:c r="O399" s="448"/>
      <x:c r="P399" s="448">
        <x:v>1387.0999999999999</x:v>
      </x:c>
      <x:c r="Q399" s="448"/>
      <x:c r="R399" s="217" t="s">
        <x:v>660</x:v>
      </x:c>
      <x:c r="S399" s="299"/>
    </x:row>
    <x:row r="400" spans="1:19" s="329" customFormat="1" hidden="1" customHeight="1">
      <x:c r="A400" s="319" t="s">
        <x:v>16</x:v>
      </x:c>
      <x:c r="B400" s="312" t="s">
        <x:v>6539</x:v>
      </x:c>
      <x:c r="C400" s="296" t="s">
        <x:v>7172</x:v>
      </x:c>
      <x:c r="D400" s="448">
        <x:f t="shared" si="31"/>
        <x:v>3133.9000000000001</x:v>
      </x:c>
      <x:c r="E400" s="299" t="s">
        <x:v>7378</x:v>
      </x:c>
      <x:c r="F400" s="299" t="s">
        <x:v>5603</x:v>
      </x:c>
      <x:c r="G400" s="299" t="s">
        <x:v>5603</x:v>
      </x:c>
      <x:c r="H400" s="317" t="s">
        <x:v>6041</x:v>
      </x:c>
      <x:c r="I400" s="299"/>
      <x:c r="J400" s="448">
        <x:v>3133.9000000000001</x:v>
      </x:c>
      <x:c r="K400" s="448"/>
      <x:c r="L400" s="450">
        <x:v>3133.9000000000001</x:v>
      </x:c>
      <x:c r="M400" s="449"/>
      <x:c r="N400" s="448"/>
      <x:c r="O400" s="448"/>
      <x:c r="P400" s="450">
        <x:v>3133.9000000000001</x:v>
      </x:c>
      <x:c r="Q400" s="448"/>
      <x:c r="R400" s="217" t="s">
        <x:v>660</x:v>
      </x:c>
      <x:c r="S400" s="299"/>
    </x:row>
    <x:row r="401" spans="1:19" s="329" customFormat="1" hidden="1" customHeight="1">
      <x:c r="A401" s="319" t="s">
        <x:v>16</x:v>
      </x:c>
      <x:c r="B401" s="312" t="s">
        <x:v>6544</x:v>
      </x:c>
      <x:c r="C401" s="296" t="s">
        <x:v>7146</x:v>
      </x:c>
      <x:c r="D401" s="448">
        <x:f t="shared" si="31"/>
        <x:v>1217.2</x:v>
      </x:c>
      <x:c r="E401" s="299" t="s">
        <x:v>7378</x:v>
      </x:c>
      <x:c r="F401" s="299" t="s">
        <x:v>5603</x:v>
      </x:c>
      <x:c r="G401" s="299" t="s">
        <x:v>5603</x:v>
      </x:c>
      <x:c r="H401" s="317" t="s">
        <x:v>6041</x:v>
      </x:c>
      <x:c r="I401" s="299"/>
      <x:c r="J401" s="448">
        <x:v>1217.2</x:v>
      </x:c>
      <x:c r="K401" s="448"/>
      <x:c r="L401" s="450">
        <x:v>1217.2</x:v>
      </x:c>
      <x:c r="M401" s="449"/>
      <x:c r="N401" s="448"/>
      <x:c r="O401" s="448"/>
      <x:c r="P401" s="450">
        <x:v>1217.2</x:v>
      </x:c>
      <x:c r="Q401" s="448"/>
      <x:c r="R401" s="217" t="s">
        <x:v>660</x:v>
      </x:c>
      <x:c r="S401" s="299"/>
    </x:row>
    <x:row r="402" spans="1:19" s="329" customFormat="1" hidden="1" customHeight="1">
      <x:c r="A402" s="319" t="s">
        <x:v>16</x:v>
      </x:c>
      <x:c r="B402" s="312" t="s">
        <x:v>6548</x:v>
      </x:c>
      <x:c r="C402" s="296" t="s">
        <x:v>7176</x:v>
      </x:c>
      <x:c r="D402" s="448">
        <x:f t="shared" si="31"/>
        <x:v>1418.7</x:v>
      </x:c>
      <x:c r="E402" s="299" t="s">
        <x:v>7378</x:v>
      </x:c>
      <x:c r="F402" s="299" t="s">
        <x:v>5603</x:v>
      </x:c>
      <x:c r="G402" s="299" t="s">
        <x:v>5603</x:v>
      </x:c>
      <x:c r="H402" s="317" t="s">
        <x:v>6041</x:v>
      </x:c>
      <x:c r="I402" s="299"/>
      <x:c r="J402" s="448">
        <x:v>1418.7</x:v>
      </x:c>
      <x:c r="K402" s="448"/>
      <x:c r="L402" s="450">
        <x:v>1418.7</x:v>
      </x:c>
      <x:c r="M402" s="449"/>
      <x:c r="N402" s="448"/>
      <x:c r="O402" s="448"/>
      <x:c r="P402" s="450">
        <x:v>1418.7</x:v>
      </x:c>
      <x:c r="Q402" s="448"/>
      <x:c r="R402" s="217" t="s">
        <x:v>660</x:v>
      </x:c>
      <x:c r="S402" s="299"/>
    </x:row>
    <x:row r="403" spans="1:19" s="329" customFormat="1" hidden="1" customHeight="1">
      <x:c r="A403" s="319" t="s">
        <x:v>16</x:v>
      </x:c>
      <x:c r="B403" s="312" t="s">
        <x:v>6562</x:v>
      </x:c>
      <x:c r="C403" s="296" t="s">
        <x:v>7166</x:v>
      </x:c>
      <x:c r="D403" s="448">
        <x:f t="shared" si="31"/>
        <x:v>2813.5</x:v>
      </x:c>
      <x:c r="E403" s="299" t="s">
        <x:v>7378</x:v>
      </x:c>
      <x:c r="F403" s="299" t="s">
        <x:v>5603</x:v>
      </x:c>
      <x:c r="G403" s="299" t="s">
        <x:v>5603</x:v>
      </x:c>
      <x:c r="H403" s="317" t="s">
        <x:v>6041</x:v>
      </x:c>
      <x:c r="I403" s="299"/>
      <x:c r="J403" s="448">
        <x:v>2813.5</x:v>
      </x:c>
      <x:c r="K403" s="448"/>
      <x:c r="L403" s="450">
        <x:v>2813.5</x:v>
      </x:c>
      <x:c r="M403" s="449"/>
      <x:c r="N403" s="448"/>
      <x:c r="O403" s="448"/>
      <x:c r="P403" s="450">
        <x:v>2813.5</x:v>
      </x:c>
      <x:c r="Q403" s="448"/>
      <x:c r="R403" s="217" t="s">
        <x:v>660</x:v>
      </x:c>
      <x:c r="S403" s="299"/>
    </x:row>
    <x:row r="404" spans="1:19" s="329" customFormat="1" hidden="1" customHeight="1">
      <x:c r="A404" s="319" t="s">
        <x:v>16</x:v>
      </x:c>
      <x:c r="B404" s="312" t="s">
        <x:v>6543</x:v>
      </x:c>
      <x:c r="C404" s="296" t="s">
        <x:v>7171</x:v>
      </x:c>
      <x:c r="D404" s="448">
        <x:f t="shared" si="31"/>
        <x:v>2878.5999999999999</x:v>
      </x:c>
      <x:c r="E404" s="299" t="s">
        <x:v>7378</x:v>
      </x:c>
      <x:c r="F404" s="299" t="s">
        <x:v>5603</x:v>
      </x:c>
      <x:c r="G404" s="299" t="s">
        <x:v>5603</x:v>
      </x:c>
      <x:c r="H404" s="317" t="s">
        <x:v>6041</x:v>
      </x:c>
      <x:c r="I404" s="299"/>
      <x:c r="J404" s="448">
        <x:v>2878.5999999999999</x:v>
      </x:c>
      <x:c r="K404" s="448"/>
      <x:c r="L404" s="450">
        <x:v>2878.5999999999999</x:v>
      </x:c>
      <x:c r="M404" s="449"/>
      <x:c r="N404" s="448"/>
      <x:c r="O404" s="448"/>
      <x:c r="P404" s="450">
        <x:v>2878.5999999999999</x:v>
      </x:c>
      <x:c r="Q404" s="448"/>
      <x:c r="R404" s="217" t="s">
        <x:v>660</x:v>
      </x:c>
      <x:c r="S404" s="299"/>
    </x:row>
    <x:row r="405" spans="1:19" s="329" customFormat="1" hidden="1" customHeight="1">
      <x:c r="A405" s="319" t="s">
        <x:v>16</x:v>
      </x:c>
      <x:c r="B405" s="312" t="s">
        <x:v>6550</x:v>
      </x:c>
      <x:c r="C405" s="296" t="s">
        <x:v>7151</x:v>
      </x:c>
      <x:c r="D405" s="448">
        <x:f t="shared" si="31"/>
        <x:v>533.79999999999995</x:v>
      </x:c>
      <x:c r="E405" s="299" t="s">
        <x:v>7378</x:v>
      </x:c>
      <x:c r="F405" s="299" t="s">
        <x:v>5603</x:v>
      </x:c>
      <x:c r="G405" s="299" t="s">
        <x:v>5603</x:v>
      </x:c>
      <x:c r="H405" s="317" t="s">
        <x:v>6041</x:v>
      </x:c>
      <x:c r="I405" s="299"/>
      <x:c r="J405" s="448">
        <x:v>533.79999999999995</x:v>
      </x:c>
      <x:c r="K405" s="448"/>
      <x:c r="L405" s="450">
        <x:v>533.79999999999995</x:v>
      </x:c>
      <x:c r="M405" s="449"/>
      <x:c r="N405" s="448"/>
      <x:c r="O405" s="448"/>
      <x:c r="P405" s="450">
        <x:v>533.79999999999995</x:v>
      </x:c>
      <x:c r="Q405" s="448"/>
      <x:c r="R405" s="217" t="s">
        <x:v>660</x:v>
      </x:c>
      <x:c r="S405" s="299"/>
    </x:row>
    <x:row r="406" spans="1:19" s="329" customFormat="1" hidden="1" customHeight="1">
      <x:c r="A406" s="319" t="s">
        <x:v>16</x:v>
      </x:c>
      <x:c r="B406" s="312" t="s">
        <x:v>6529</x:v>
      </x:c>
      <x:c r="C406" s="296" t="s">
        <x:v>7149</x:v>
      </x:c>
      <x:c r="D406" s="448">
        <x:f t="shared" si="31"/>
        <x:v>70.099999999999994</x:v>
      </x:c>
      <x:c r="E406" s="299" t="s">
        <x:v>7378</x:v>
      </x:c>
      <x:c r="F406" s="299" t="s">
        <x:v>5603</x:v>
      </x:c>
      <x:c r="G406" s="299" t="s">
        <x:v>5603</x:v>
      </x:c>
      <x:c r="H406" s="317" t="s">
        <x:v>6041</x:v>
      </x:c>
      <x:c r="I406" s="299"/>
      <x:c r="J406" s="448">
        <x:v>70.099999999999994</x:v>
      </x:c>
      <x:c r="K406" s="448"/>
      <x:c r="L406" s="450">
        <x:v>70.099999999999994</x:v>
      </x:c>
      <x:c r="M406" s="449"/>
      <x:c r="N406" s="448"/>
      <x:c r="O406" s="448"/>
      <x:c r="P406" s="450">
        <x:v>70.099999999999994</x:v>
      </x:c>
      <x:c r="Q406" s="448"/>
      <x:c r="R406" s="217" t="s">
        <x:v>660</x:v>
      </x:c>
      <x:c r="S406" s="299"/>
    </x:row>
    <x:row r="407" spans="1:19" s="329" customFormat="1" hidden="1" customHeight="1">
      <x:c r="A407" s="319" t="s">
        <x:v>16</x:v>
      </x:c>
      <x:c r="B407" s="312" t="s">
        <x:v>6566</x:v>
      </x:c>
      <x:c r="C407" s="296" t="s">
        <x:v>7182</x:v>
      </x:c>
      <x:c r="D407" s="448">
        <x:f t="shared" si="31"/>
        <x:v>352.5</x:v>
      </x:c>
      <x:c r="E407" s="299" t="s">
        <x:v>7378</x:v>
      </x:c>
      <x:c r="F407" s="299" t="s">
        <x:v>5603</x:v>
      </x:c>
      <x:c r="G407" s="299" t="s">
        <x:v>5603</x:v>
      </x:c>
      <x:c r="H407" s="317" t="s">
        <x:v>6041</x:v>
      </x:c>
      <x:c r="I407" s="299"/>
      <x:c r="J407" s="448">
        <x:v>352.5</x:v>
      </x:c>
      <x:c r="K407" s="448"/>
      <x:c r="L407" s="450">
        <x:v>352.5</x:v>
      </x:c>
      <x:c r="M407" s="449"/>
      <x:c r="N407" s="448"/>
      <x:c r="O407" s="448"/>
      <x:c r="P407" s="450">
        <x:v>352.5</x:v>
      </x:c>
      <x:c r="Q407" s="448"/>
      <x:c r="R407" s="217" t="s">
        <x:v>660</x:v>
      </x:c>
      <x:c r="S407" s="299"/>
    </x:row>
    <x:row r="408" spans="1:19" s="329" customFormat="1" hidden="1" customHeight="1">
      <x:c r="A408" s="319" t="s">
        <x:v>16</x:v>
      </x:c>
      <x:c r="B408" s="312" t="s">
        <x:v>6527</x:v>
      </x:c>
      <x:c r="C408" s="296" t="s">
        <x:v>7129</x:v>
      </x:c>
      <x:c r="D408" s="448">
        <x:f t="shared" ref="D408:D468" si="32">IF(SUM(I408:K408)=SUM(L408:M408),SUM(I408:K408),"오답")</x:f>
        <x:v>143</x:v>
      </x:c>
      <x:c r="E408" s="299" t="s">
        <x:v>7378</x:v>
      </x:c>
      <x:c r="F408" s="299" t="s">
        <x:v>5603</x:v>
      </x:c>
      <x:c r="G408" s="299" t="s">
        <x:v>5603</x:v>
      </x:c>
      <x:c r="H408" s="317" t="s">
        <x:v>6041</x:v>
      </x:c>
      <x:c r="I408" s="299"/>
      <x:c r="J408" s="448">
        <x:v>143</x:v>
      </x:c>
      <x:c r="K408" s="448"/>
      <x:c r="L408" s="450">
        <x:v>143</x:v>
      </x:c>
      <x:c r="M408" s="449"/>
      <x:c r="N408" s="448"/>
      <x:c r="O408" s="448"/>
      <x:c r="P408" s="450">
        <x:v>143</x:v>
      </x:c>
      <x:c r="Q408" s="448"/>
      <x:c r="R408" s="217" t="s">
        <x:v>660</x:v>
      </x:c>
      <x:c r="S408" s="299"/>
    </x:row>
    <x:row r="409" spans="1:19" s="329" customFormat="1" hidden="1" customHeight="1">
      <x:c r="A409" s="319" t="s">
        <x:v>16</x:v>
      </x:c>
      <x:c r="B409" s="312" t="s">
        <x:v>6520</x:v>
      </x:c>
      <x:c r="C409" s="296" t="s">
        <x:v>7148</x:v>
      </x:c>
      <x:c r="D409" s="448">
        <x:f t="shared" si="32"/>
        <x:v>445.80000000000001</x:v>
      </x:c>
      <x:c r="E409" s="299" t="s">
        <x:v>7378</x:v>
      </x:c>
      <x:c r="F409" s="299" t="s">
        <x:v>5603</x:v>
      </x:c>
      <x:c r="G409" s="299" t="s">
        <x:v>5603</x:v>
      </x:c>
      <x:c r="H409" s="317" t="s">
        <x:v>6041</x:v>
      </x:c>
      <x:c r="I409" s="299"/>
      <x:c r="J409" s="448">
        <x:v>445.80000000000001</x:v>
      </x:c>
      <x:c r="K409" s="448"/>
      <x:c r="L409" s="450">
        <x:v>445.80000000000001</x:v>
      </x:c>
      <x:c r="M409" s="449"/>
      <x:c r="N409" s="448"/>
      <x:c r="O409" s="448"/>
      <x:c r="P409" s="450">
        <x:v>445.80000000000001</x:v>
      </x:c>
      <x:c r="Q409" s="448"/>
      <x:c r="R409" s="217" t="s">
        <x:v>660</x:v>
      </x:c>
      <x:c r="S409" s="299"/>
    </x:row>
    <x:row r="410" spans="1:19" s="329" customFormat="1" hidden="1" customHeight="1">
      <x:c r="A410" s="319" t="s">
        <x:v>16</x:v>
      </x:c>
      <x:c r="B410" s="312" t="s">
        <x:v>6547</x:v>
      </x:c>
      <x:c r="C410" s="296" t="s">
        <x:v>6554</x:v>
      </x:c>
      <x:c r="D410" s="448">
        <x:f t="shared" si="32"/>
        <x:v>1450.3</x:v>
      </x:c>
      <x:c r="E410" s="299" t="s">
        <x:v>7378</x:v>
      </x:c>
      <x:c r="F410" s="299" t="s">
        <x:v>5603</x:v>
      </x:c>
      <x:c r="G410" s="299" t="s">
        <x:v>5603</x:v>
      </x:c>
      <x:c r="H410" s="317" t="s">
        <x:v>6041</x:v>
      </x:c>
      <x:c r="I410" s="299"/>
      <x:c r="J410" s="448">
        <x:v>1450.3</x:v>
      </x:c>
      <x:c r="K410" s="448"/>
      <x:c r="L410" s="450">
        <x:v>1450.3</x:v>
      </x:c>
      <x:c r="M410" s="449"/>
      <x:c r="N410" s="448"/>
      <x:c r="O410" s="448"/>
      <x:c r="P410" s="450">
        <x:v>1450.3</x:v>
      </x:c>
      <x:c r="Q410" s="448"/>
      <x:c r="R410" s="217" t="s">
        <x:v>660</x:v>
      </x:c>
      <x:c r="S410" s="299"/>
    </x:row>
    <x:row r="411" spans="1:19" s="329" customFormat="1" hidden="1" customHeight="1">
      <x:c r="A411" s="319" t="s">
        <x:v>16</x:v>
      </x:c>
      <x:c r="B411" s="312" t="s">
        <x:v>6536</x:v>
      </x:c>
      <x:c r="C411" s="296" t="s">
        <x:v>7134</x:v>
      </x:c>
      <x:c r="D411" s="448">
        <x:f t="shared" si="32"/>
        <x:v>1620.2</x:v>
      </x:c>
      <x:c r="E411" s="299" t="s">
        <x:v>7378</x:v>
      </x:c>
      <x:c r="F411" s="299" t="s">
        <x:v>5603</x:v>
      </x:c>
      <x:c r="G411" s="299" t="s">
        <x:v>5603</x:v>
      </x:c>
      <x:c r="H411" s="317" t="s">
        <x:v>6041</x:v>
      </x:c>
      <x:c r="I411" s="299"/>
      <x:c r="J411" s="448">
        <x:v>1620.2</x:v>
      </x:c>
      <x:c r="K411" s="448"/>
      <x:c r="L411" s="450">
        <x:v>1620.2</x:v>
      </x:c>
      <x:c r="M411" s="449"/>
      <x:c r="N411" s="448"/>
      <x:c r="O411" s="448"/>
      <x:c r="P411" s="450">
        <x:v>1620.2</x:v>
      </x:c>
      <x:c r="Q411" s="448"/>
      <x:c r="R411" s="217" t="s">
        <x:v>660</x:v>
      </x:c>
      <x:c r="S411" s="299"/>
    </x:row>
    <x:row r="412" spans="1:19" s="329" customFormat="1" hidden="1" customHeight="1">
      <x:c r="A412" s="319" t="s">
        <x:v>16</x:v>
      </x:c>
      <x:c r="B412" s="312" t="s">
        <x:v>6572</x:v>
      </x:c>
      <x:c r="C412" s="296" t="s">
        <x:v>7143</x:v>
      </x:c>
      <x:c r="D412" s="448">
        <x:f t="shared" si="32"/>
        <x:v>1213.0999999999999</x:v>
      </x:c>
      <x:c r="E412" s="299" t="s">
        <x:v>7378</x:v>
      </x:c>
      <x:c r="F412" s="299" t="s">
        <x:v>5603</x:v>
      </x:c>
      <x:c r="G412" s="299" t="s">
        <x:v>5603</x:v>
      </x:c>
      <x:c r="H412" s="317" t="s">
        <x:v>6041</x:v>
      </x:c>
      <x:c r="I412" s="299"/>
      <x:c r="J412" s="448">
        <x:v>1213.0999999999999</x:v>
      </x:c>
      <x:c r="K412" s="448"/>
      <x:c r="L412" s="450">
        <x:v>1213.0999999999999</x:v>
      </x:c>
      <x:c r="M412" s="449"/>
      <x:c r="N412" s="448"/>
      <x:c r="O412" s="448"/>
      <x:c r="P412" s="450">
        <x:v>1213.0999999999999</x:v>
      </x:c>
      <x:c r="Q412" s="448"/>
      <x:c r="R412" s="217" t="s">
        <x:v>660</x:v>
      </x:c>
      <x:c r="S412" s="299"/>
    </x:row>
    <x:row r="413" spans="1:19" s="329" customFormat="1" hidden="1" customHeight="1">
      <x:c r="A413" s="319" t="s">
        <x:v>16</x:v>
      </x:c>
      <x:c r="B413" s="312" t="s">
        <x:v>6586</x:v>
      </x:c>
      <x:c r="C413" s="296" t="s">
        <x:v>7122</x:v>
      </x:c>
      <x:c r="D413" s="448">
        <x:f t="shared" si="32"/>
        <x:v>317.10000000000002</x:v>
      </x:c>
      <x:c r="E413" s="299" t="s">
        <x:v>7378</x:v>
      </x:c>
      <x:c r="F413" s="299" t="s">
        <x:v>5603</x:v>
      </x:c>
      <x:c r="G413" s="299" t="s">
        <x:v>5603</x:v>
      </x:c>
      <x:c r="H413" s="317" t="s">
        <x:v>6041</x:v>
      </x:c>
      <x:c r="I413" s="299"/>
      <x:c r="J413" s="448">
        <x:v>317.10000000000002</x:v>
      </x:c>
      <x:c r="K413" s="448"/>
      <x:c r="L413" s="450">
        <x:v>317.10000000000002</x:v>
      </x:c>
      <x:c r="M413" s="449"/>
      <x:c r="N413" s="448"/>
      <x:c r="O413" s="448"/>
      <x:c r="P413" s="450">
        <x:v>317.10000000000002</x:v>
      </x:c>
      <x:c r="Q413" s="448"/>
      <x:c r="R413" s="217" t="s">
        <x:v>660</x:v>
      </x:c>
      <x:c r="S413" s="299"/>
    </x:row>
    <x:row r="414" spans="1:19" s="329" customFormat="1" hidden="1" customHeight="1">
      <x:c r="A414" s="319" t="s">
        <x:v>16</x:v>
      </x:c>
      <x:c r="B414" s="312" t="s">
        <x:v>6570</x:v>
      </x:c>
      <x:c r="C414" s="296" t="s">
        <x:v>7147</x:v>
      </x:c>
      <x:c r="D414" s="448">
        <x:f t="shared" si="32"/>
        <x:v>472.30000000000001</x:v>
      </x:c>
      <x:c r="E414" s="299" t="s">
        <x:v>7378</x:v>
      </x:c>
      <x:c r="F414" s="299" t="s">
        <x:v>5603</x:v>
      </x:c>
      <x:c r="G414" s="299" t="s">
        <x:v>5603</x:v>
      </x:c>
      <x:c r="H414" s="317" t="s">
        <x:v>6041</x:v>
      </x:c>
      <x:c r="I414" s="299"/>
      <x:c r="J414" s="448">
        <x:v>472.30000000000001</x:v>
      </x:c>
      <x:c r="K414" s="448"/>
      <x:c r="L414" s="450">
        <x:v>472.30000000000001</x:v>
      </x:c>
      <x:c r="M414" s="449"/>
      <x:c r="N414" s="448"/>
      <x:c r="O414" s="448"/>
      <x:c r="P414" s="450">
        <x:v>472.30000000000001</x:v>
      </x:c>
      <x:c r="Q414" s="448"/>
      <x:c r="R414" s="217" t="s">
        <x:v>660</x:v>
      </x:c>
      <x:c r="S414" s="299"/>
    </x:row>
    <x:row r="415" spans="1:19" s="329" customFormat="1" hidden="1" customHeight="1">
      <x:c r="A415" s="319" t="s">
        <x:v>16</x:v>
      </x:c>
      <x:c r="B415" s="312" t="s">
        <x:v>6555</x:v>
      </x:c>
      <x:c r="C415" s="296" t="s">
        <x:v>7139</x:v>
      </x:c>
      <x:c r="D415" s="448">
        <x:f t="shared" si="32"/>
        <x:v>139.59999999999999</x:v>
      </x:c>
      <x:c r="E415" s="299" t="s">
        <x:v>7378</x:v>
      </x:c>
      <x:c r="F415" s="299" t="s">
        <x:v>5603</x:v>
      </x:c>
      <x:c r="G415" s="299" t="s">
        <x:v>5603</x:v>
      </x:c>
      <x:c r="H415" s="317" t="s">
        <x:v>6041</x:v>
      </x:c>
      <x:c r="I415" s="299"/>
      <x:c r="J415" s="448">
        <x:v>139.59999999999999</x:v>
      </x:c>
      <x:c r="K415" s="448"/>
      <x:c r="L415" s="450">
        <x:v>139.59999999999999</x:v>
      </x:c>
      <x:c r="M415" s="449"/>
      <x:c r="N415" s="448"/>
      <x:c r="O415" s="448"/>
      <x:c r="P415" s="450">
        <x:v>139.59999999999999</x:v>
      </x:c>
      <x:c r="Q415" s="448"/>
      <x:c r="R415" s="217" t="s">
        <x:v>660</x:v>
      </x:c>
      <x:c r="S415" s="299"/>
    </x:row>
    <x:row r="416" spans="1:19" s="329" customFormat="1" hidden="1" customHeight="1">
      <x:c r="A416" s="319" t="s">
        <x:v>16</x:v>
      </x:c>
      <x:c r="B416" s="312" t="s">
        <x:v>6587</x:v>
      </x:c>
      <x:c r="C416" s="296" t="s">
        <x:v>7179</x:v>
      </x:c>
      <x:c r="D416" s="448">
        <x:f t="shared" si="32"/>
        <x:v>464.10000000000002</x:v>
      </x:c>
      <x:c r="E416" s="299" t="s">
        <x:v>7378</x:v>
      </x:c>
      <x:c r="F416" s="299" t="s">
        <x:v>5603</x:v>
      </x:c>
      <x:c r="G416" s="299" t="s">
        <x:v>5603</x:v>
      </x:c>
      <x:c r="H416" s="317" t="s">
        <x:v>6041</x:v>
      </x:c>
      <x:c r="I416" s="299"/>
      <x:c r="J416" s="448">
        <x:v>464.10000000000002</x:v>
      </x:c>
      <x:c r="K416" s="448"/>
      <x:c r="L416" s="450">
        <x:v>464.10000000000002</x:v>
      </x:c>
      <x:c r="M416" s="449"/>
      <x:c r="N416" s="448"/>
      <x:c r="O416" s="448"/>
      <x:c r="P416" s="450">
        <x:v>464.10000000000002</x:v>
      </x:c>
      <x:c r="Q416" s="448"/>
      <x:c r="R416" s="217" t="s">
        <x:v>660</x:v>
      </x:c>
      <x:c r="S416" s="299"/>
    </x:row>
    <x:row r="417" spans="1:19" s="329" customFormat="1" hidden="1" customHeight="1">
      <x:c r="A417" s="319" t="s">
        <x:v>16</x:v>
      </x:c>
      <x:c r="B417" s="312" t="s">
        <x:v>6568</x:v>
      </x:c>
      <x:c r="C417" s="296" t="s">
        <x:v>7173</x:v>
      </x:c>
      <x:c r="D417" s="448">
        <x:f t="shared" si="32"/>
        <x:v>60.100000000000001</x:v>
      </x:c>
      <x:c r="E417" s="299" t="s">
        <x:v>7378</x:v>
      </x:c>
      <x:c r="F417" s="299" t="s">
        <x:v>5603</x:v>
      </x:c>
      <x:c r="G417" s="299" t="s">
        <x:v>5603</x:v>
      </x:c>
      <x:c r="H417" s="317" t="s">
        <x:v>6041</x:v>
      </x:c>
      <x:c r="I417" s="299"/>
      <x:c r="J417" s="448">
        <x:v>60.100000000000001</x:v>
      </x:c>
      <x:c r="K417" s="448"/>
      <x:c r="L417" s="450">
        <x:v>60.100000000000001</x:v>
      </x:c>
      <x:c r="M417" s="449"/>
      <x:c r="N417" s="448"/>
      <x:c r="O417" s="448"/>
      <x:c r="P417" s="450">
        <x:v>60.100000000000001</x:v>
      </x:c>
      <x:c r="Q417" s="448"/>
      <x:c r="R417" s="217" t="s">
        <x:v>660</x:v>
      </x:c>
      <x:c r="S417" s="299"/>
    </x:row>
    <x:row r="418" spans="1:19" s="329" customFormat="1" hidden="1" customHeight="1">
      <x:c r="A418" s="319" t="s">
        <x:v>16</x:v>
      </x:c>
      <x:c r="B418" s="312" t="s">
        <x:v>6589</x:v>
      </x:c>
      <x:c r="C418" s="296" t="s">
        <x:v>7185</x:v>
      </x:c>
      <x:c r="D418" s="448">
        <x:f t="shared" si="32"/>
        <x:v>397</x:v>
      </x:c>
      <x:c r="E418" s="299" t="s">
        <x:v>7378</x:v>
      </x:c>
      <x:c r="F418" s="299" t="s">
        <x:v>5603</x:v>
      </x:c>
      <x:c r="G418" s="299" t="s">
        <x:v>5603</x:v>
      </x:c>
      <x:c r="H418" s="317" t="s">
        <x:v>6041</x:v>
      </x:c>
      <x:c r="I418" s="299"/>
      <x:c r="J418" s="448">
        <x:v>397</x:v>
      </x:c>
      <x:c r="K418" s="448"/>
      <x:c r="L418" s="450">
        <x:v>397</x:v>
      </x:c>
      <x:c r="M418" s="449"/>
      <x:c r="N418" s="448"/>
      <x:c r="O418" s="448"/>
      <x:c r="P418" s="450">
        <x:v>397</x:v>
      </x:c>
      <x:c r="Q418" s="448"/>
      <x:c r="R418" s="217" t="s">
        <x:v>660</x:v>
      </x:c>
      <x:c r="S418" s="299"/>
    </x:row>
    <x:row r="419" spans="1:19" s="329" customFormat="1" hidden="1" customHeight="1">
      <x:c r="A419" s="319" t="s">
        <x:v>16</x:v>
      </x:c>
      <x:c r="B419" s="312" t="s">
        <x:v>6565</x:v>
      </x:c>
      <x:c r="C419" s="296" t="s">
        <x:v>7211</x:v>
      </x:c>
      <x:c r="D419" s="448">
        <x:f t="shared" si="32"/>
        <x:v>361.69999999999999</x:v>
      </x:c>
      <x:c r="E419" s="299" t="s">
        <x:v>7378</x:v>
      </x:c>
      <x:c r="F419" s="299" t="s">
        <x:v>5603</x:v>
      </x:c>
      <x:c r="G419" s="299" t="s">
        <x:v>5603</x:v>
      </x:c>
      <x:c r="H419" s="317" t="s">
        <x:v>6041</x:v>
      </x:c>
      <x:c r="I419" s="299"/>
      <x:c r="J419" s="448">
        <x:v>361.69999999999999</x:v>
      </x:c>
      <x:c r="K419" s="448"/>
      <x:c r="L419" s="450">
        <x:v>361.69999999999999</x:v>
      </x:c>
      <x:c r="M419" s="449"/>
      <x:c r="N419" s="448"/>
      <x:c r="O419" s="448"/>
      <x:c r="P419" s="450">
        <x:v>361.69999999999999</x:v>
      </x:c>
      <x:c r="Q419" s="448"/>
      <x:c r="R419" s="217" t="s">
        <x:v>660</x:v>
      </x:c>
      <x:c r="S419" s="299"/>
    </x:row>
    <x:row r="420" spans="1:19" s="329" customFormat="1" hidden="1" customHeight="1">
      <x:c r="A420" s="319" t="s">
        <x:v>16</x:v>
      </x:c>
      <x:c r="B420" s="312" t="s">
        <x:v>6545</x:v>
      </x:c>
      <x:c r="C420" s="296" t="s">
        <x:v>7203</x:v>
      </x:c>
      <x:c r="D420" s="448">
        <x:f t="shared" si="32"/>
        <x:v>515.89999999999998</x:v>
      </x:c>
      <x:c r="E420" s="299" t="s">
        <x:v>7378</x:v>
      </x:c>
      <x:c r="F420" s="299" t="s">
        <x:v>5603</x:v>
      </x:c>
      <x:c r="G420" s="299" t="s">
        <x:v>5603</x:v>
      </x:c>
      <x:c r="H420" s="317" t="s">
        <x:v>6041</x:v>
      </x:c>
      <x:c r="I420" s="299"/>
      <x:c r="J420" s="448">
        <x:v>515.89999999999998</x:v>
      </x:c>
      <x:c r="K420" s="448"/>
      <x:c r="L420" s="450">
        <x:v>515.89999999999998</x:v>
      </x:c>
      <x:c r="M420" s="449"/>
      <x:c r="N420" s="448"/>
      <x:c r="O420" s="448"/>
      <x:c r="P420" s="450">
        <x:v>515.89999999999998</x:v>
      </x:c>
      <x:c r="Q420" s="448"/>
      <x:c r="R420" s="217" t="s">
        <x:v>660</x:v>
      </x:c>
      <x:c r="S420" s="299"/>
    </x:row>
    <x:row r="421" spans="1:19" s="329" customFormat="1" hidden="1" customHeight="1">
      <x:c r="A421" s="319" t="s">
        <x:v>16</x:v>
      </x:c>
      <x:c r="B421" s="312" t="s">
        <x:v>6563</x:v>
      </x:c>
      <x:c r="C421" s="296" t="s">
        <x:v>7099</x:v>
      </x:c>
      <x:c r="D421" s="448">
        <x:f t="shared" si="32"/>
        <x:v>227.40000000000001</x:v>
      </x:c>
      <x:c r="E421" s="299" t="s">
        <x:v>7378</x:v>
      </x:c>
      <x:c r="F421" s="299" t="s">
        <x:v>5603</x:v>
      </x:c>
      <x:c r="G421" s="299" t="s">
        <x:v>5603</x:v>
      </x:c>
      <x:c r="H421" s="317" t="s">
        <x:v>6041</x:v>
      </x:c>
      <x:c r="I421" s="299"/>
      <x:c r="J421" s="448">
        <x:v>227.40000000000001</x:v>
      </x:c>
      <x:c r="K421" s="448"/>
      <x:c r="L421" s="450">
        <x:v>227.40000000000001</x:v>
      </x:c>
      <x:c r="M421" s="449"/>
      <x:c r="N421" s="448"/>
      <x:c r="O421" s="448"/>
      <x:c r="P421" s="450">
        <x:v>227.40000000000001</x:v>
      </x:c>
      <x:c r="Q421" s="448"/>
      <x:c r="R421" s="217" t="s">
        <x:v>660</x:v>
      </x:c>
      <x:c r="S421" s="299"/>
    </x:row>
    <x:row r="422" spans="1:19" s="329" customFormat="1" hidden="1" customHeight="1">
      <x:c r="A422" s="319" t="s">
        <x:v>16</x:v>
      </x:c>
      <x:c r="B422" s="312" t="s">
        <x:v>6581</x:v>
      </x:c>
      <x:c r="C422" s="296" t="s">
        <x:v>7183</x:v>
      </x:c>
      <x:c r="D422" s="448">
        <x:f t="shared" si="32"/>
        <x:v>223</x:v>
      </x:c>
      <x:c r="E422" s="299" t="s">
        <x:v>7378</x:v>
      </x:c>
      <x:c r="F422" s="299" t="s">
        <x:v>5603</x:v>
      </x:c>
      <x:c r="G422" s="299" t="s">
        <x:v>5603</x:v>
      </x:c>
      <x:c r="H422" s="317" t="s">
        <x:v>6041</x:v>
      </x:c>
      <x:c r="I422" s="299"/>
      <x:c r="J422" s="448">
        <x:v>223</x:v>
      </x:c>
      <x:c r="K422" s="448"/>
      <x:c r="L422" s="450">
        <x:v>223</x:v>
      </x:c>
      <x:c r="M422" s="449"/>
      <x:c r="N422" s="448"/>
      <x:c r="O422" s="448"/>
      <x:c r="P422" s="450">
        <x:v>223</x:v>
      </x:c>
      <x:c r="Q422" s="448"/>
      <x:c r="R422" s="217" t="s">
        <x:v>660</x:v>
      </x:c>
      <x:c r="S422" s="299"/>
    </x:row>
    <x:row r="423" spans="1:19" s="329" customFormat="1" hidden="1" customHeight="1">
      <x:c r="A423" s="319" t="s">
        <x:v>16</x:v>
      </x:c>
      <x:c r="B423" s="312" t="s">
        <x:v>6556</x:v>
      </x:c>
      <x:c r="C423" s="296" t="s">
        <x:v>7101</x:v>
      </x:c>
      <x:c r="D423" s="448">
        <x:f t="shared" si="32"/>
        <x:v>376.69999999999999</x:v>
      </x:c>
      <x:c r="E423" s="299" t="s">
        <x:v>7378</x:v>
      </x:c>
      <x:c r="F423" s="299" t="s">
        <x:v>5603</x:v>
      </x:c>
      <x:c r="G423" s="299" t="s">
        <x:v>5603</x:v>
      </x:c>
      <x:c r="H423" s="317" t="s">
        <x:v>6041</x:v>
      </x:c>
      <x:c r="I423" s="299"/>
      <x:c r="J423" s="448">
        <x:v>376.69999999999999</x:v>
      </x:c>
      <x:c r="K423" s="448"/>
      <x:c r="L423" s="450">
        <x:v>376.69999999999999</x:v>
      </x:c>
      <x:c r="M423" s="449"/>
      <x:c r="N423" s="448"/>
      <x:c r="O423" s="448"/>
      <x:c r="P423" s="450">
        <x:v>376.69999999999999</x:v>
      </x:c>
      <x:c r="Q423" s="448"/>
      <x:c r="R423" s="217" t="s">
        <x:v>660</x:v>
      </x:c>
      <x:c r="S423" s="299"/>
    </x:row>
    <x:row r="424" spans="1:19" s="329" customFormat="1" hidden="1" customHeight="1">
      <x:c r="A424" s="319" t="s">
        <x:v>16</x:v>
      </x:c>
      <x:c r="B424" s="312" t="s">
        <x:v>6559</x:v>
      </x:c>
      <x:c r="C424" s="296" t="s">
        <x:v>7167</x:v>
      </x:c>
      <x:c r="D424" s="448">
        <x:f t="shared" si="32"/>
        <x:v>844.89999999999998</x:v>
      </x:c>
      <x:c r="E424" s="299" t="s">
        <x:v>7378</x:v>
      </x:c>
      <x:c r="F424" s="299" t="s">
        <x:v>5603</x:v>
      </x:c>
      <x:c r="G424" s="299" t="s">
        <x:v>5603</x:v>
      </x:c>
      <x:c r="H424" s="317" t="s">
        <x:v>6041</x:v>
      </x:c>
      <x:c r="I424" s="299"/>
      <x:c r="J424" s="448">
        <x:v>844.89999999999998</x:v>
      </x:c>
      <x:c r="K424" s="448"/>
      <x:c r="L424" s="450">
        <x:v>844.89999999999998</x:v>
      </x:c>
      <x:c r="M424" s="449"/>
      <x:c r="N424" s="448"/>
      <x:c r="O424" s="448"/>
      <x:c r="P424" s="450">
        <x:v>844.89999999999998</x:v>
      </x:c>
      <x:c r="Q424" s="448"/>
      <x:c r="R424" s="217" t="s">
        <x:v>660</x:v>
      </x:c>
      <x:c r="S424" s="299"/>
    </x:row>
    <x:row r="425" spans="1:19" s="329" customFormat="1" hidden="1" customHeight="1">
      <x:c r="A425" s="319" t="s">
        <x:v>16</x:v>
      </x:c>
      <x:c r="B425" s="312" t="s">
        <x:v>6584</x:v>
      </x:c>
      <x:c r="C425" s="296" t="s">
        <x:v>7221</x:v>
      </x:c>
      <x:c r="D425" s="448">
        <x:f t="shared" si="32"/>
        <x:v>1146.8</x:v>
      </x:c>
      <x:c r="E425" s="299" t="s">
        <x:v>7378</x:v>
      </x:c>
      <x:c r="F425" s="299" t="s">
        <x:v>5603</x:v>
      </x:c>
      <x:c r="G425" s="299" t="s">
        <x:v>5603</x:v>
      </x:c>
      <x:c r="H425" s="317" t="s">
        <x:v>6041</x:v>
      </x:c>
      <x:c r="I425" s="299"/>
      <x:c r="J425" s="448">
        <x:v>1146.8</x:v>
      </x:c>
      <x:c r="K425" s="448"/>
      <x:c r="L425" s="450">
        <x:v>1146.8</x:v>
      </x:c>
      <x:c r="M425" s="449"/>
      <x:c r="N425" s="448"/>
      <x:c r="O425" s="448"/>
      <x:c r="P425" s="450">
        <x:v>1146.8</x:v>
      </x:c>
      <x:c r="Q425" s="448"/>
      <x:c r="R425" s="217" t="s">
        <x:v>660</x:v>
      </x:c>
      <x:c r="S425" s="299"/>
    </x:row>
    <x:row r="426" spans="1:19" s="329" customFormat="1" hidden="1" customHeight="1">
      <x:c r="A426" s="319" t="s">
        <x:v>16</x:v>
      </x:c>
      <x:c r="B426" s="312" t="s">
        <x:v>6574</x:v>
      </x:c>
      <x:c r="C426" s="296" t="s">
        <x:v>7154</x:v>
      </x:c>
      <x:c r="D426" s="448">
        <x:f t="shared" si="32"/>
        <x:v>1001.4</x:v>
      </x:c>
      <x:c r="E426" s="299" t="s">
        <x:v>7378</x:v>
      </x:c>
      <x:c r="F426" s="299" t="s">
        <x:v>5603</x:v>
      </x:c>
      <x:c r="G426" s="299" t="s">
        <x:v>5603</x:v>
      </x:c>
      <x:c r="H426" s="317" t="s">
        <x:v>6041</x:v>
      </x:c>
      <x:c r="I426" s="299"/>
      <x:c r="J426" s="448">
        <x:v>1001.4</x:v>
      </x:c>
      <x:c r="K426" s="448"/>
      <x:c r="L426" s="450">
        <x:v>1001.4</x:v>
      </x:c>
      <x:c r="M426" s="449"/>
      <x:c r="N426" s="448"/>
      <x:c r="O426" s="448"/>
      <x:c r="P426" s="450">
        <x:v>1001.4</x:v>
      </x:c>
      <x:c r="Q426" s="448"/>
      <x:c r="R426" s="217" t="s">
        <x:v>660</x:v>
      </x:c>
      <x:c r="S426" s="299"/>
    </x:row>
    <x:row r="427" spans="1:19" s="329" customFormat="1" hidden="1" customHeight="1">
      <x:c r="A427" s="319" t="s">
        <x:v>16</x:v>
      </x:c>
      <x:c r="B427" s="312" t="s">
        <x:v>6564</x:v>
      </x:c>
      <x:c r="C427" s="296" t="s">
        <x:v>7192</x:v>
      </x:c>
      <x:c r="D427" s="448">
        <x:f t="shared" si="32"/>
        <x:v>4933</x:v>
      </x:c>
      <x:c r="E427" s="299" t="s">
        <x:v>7378</x:v>
      </x:c>
      <x:c r="F427" s="299" t="s">
        <x:v>5603</x:v>
      </x:c>
      <x:c r="G427" s="299" t="s">
        <x:v>5603</x:v>
      </x:c>
      <x:c r="H427" s="317" t="s">
        <x:v>6041</x:v>
      </x:c>
      <x:c r="I427" s="299"/>
      <x:c r="J427" s="448">
        <x:v>4933</x:v>
      </x:c>
      <x:c r="K427" s="448"/>
      <x:c r="L427" s="450">
        <x:v>4933</x:v>
      </x:c>
      <x:c r="M427" s="449"/>
      <x:c r="N427" s="448"/>
      <x:c r="O427" s="448"/>
      <x:c r="P427" s="450">
        <x:v>4933</x:v>
      </x:c>
      <x:c r="Q427" s="448"/>
      <x:c r="R427" s="217" t="s">
        <x:v>660</x:v>
      </x:c>
      <x:c r="S427" s="299"/>
    </x:row>
    <x:row r="428" spans="1:19" s="329" customFormat="1" hidden="1" customHeight="1">
      <x:c r="A428" s="319" t="s">
        <x:v>16</x:v>
      </x:c>
      <x:c r="B428" s="312" t="s">
        <x:v>6594</x:v>
      </x:c>
      <x:c r="C428" s="296" t="s">
        <x:v>7130</x:v>
      </x:c>
      <x:c r="D428" s="448">
        <x:f t="shared" si="32"/>
        <x:v>2934.6999999999998</x:v>
      </x:c>
      <x:c r="E428" s="299" t="s">
        <x:v>7378</x:v>
      </x:c>
      <x:c r="F428" s="299" t="s">
        <x:v>5603</x:v>
      </x:c>
      <x:c r="G428" s="299" t="s">
        <x:v>5603</x:v>
      </x:c>
      <x:c r="H428" s="317" t="s">
        <x:v>6041</x:v>
      </x:c>
      <x:c r="I428" s="299"/>
      <x:c r="J428" s="448">
        <x:v>2934.6999999999998</x:v>
      </x:c>
      <x:c r="K428" s="448"/>
      <x:c r="L428" s="450">
        <x:v>2934.6999999999998</x:v>
      </x:c>
      <x:c r="M428" s="449"/>
      <x:c r="N428" s="448"/>
      <x:c r="O428" s="448"/>
      <x:c r="P428" s="450">
        <x:v>2934.6999999999998</x:v>
      </x:c>
      <x:c r="Q428" s="448"/>
      <x:c r="R428" s="217" t="s">
        <x:v>660</x:v>
      </x:c>
      <x:c r="S428" s="299"/>
    </x:row>
    <x:row r="429" spans="1:19" s="329" customFormat="1" hidden="1" customHeight="1">
      <x:c r="A429" s="319" t="s">
        <x:v>16</x:v>
      </x:c>
      <x:c r="B429" s="312" t="s">
        <x:v>6585</x:v>
      </x:c>
      <x:c r="C429" s="296" t="s">
        <x:v>4929</x:v>
      </x:c>
      <x:c r="D429" s="448">
        <x:f t="shared" si="32"/>
        <x:v>3488.6999999999998</x:v>
      </x:c>
      <x:c r="E429" s="299" t="s">
        <x:v>7378</x:v>
      </x:c>
      <x:c r="F429" s="299" t="s">
        <x:v>5603</x:v>
      </x:c>
      <x:c r="G429" s="299" t="s">
        <x:v>5603</x:v>
      </x:c>
      <x:c r="H429" s="317" t="s">
        <x:v>6041</x:v>
      </x:c>
      <x:c r="I429" s="299"/>
      <x:c r="J429" s="448">
        <x:v>3488.6999999999998</x:v>
      </x:c>
      <x:c r="K429" s="448"/>
      <x:c r="L429" s="450">
        <x:v>3488.6999999999998</x:v>
      </x:c>
      <x:c r="M429" s="449"/>
      <x:c r="N429" s="448"/>
      <x:c r="O429" s="448"/>
      <x:c r="P429" s="450">
        <x:v>3488.6999999999998</x:v>
      </x:c>
      <x:c r="Q429" s="448"/>
      <x:c r="R429" s="217" t="s">
        <x:v>660</x:v>
      </x:c>
      <x:c r="S429" s="299"/>
    </x:row>
    <x:row r="430" spans="1:19" s="329" customFormat="1" hidden="1" customHeight="1">
      <x:c r="A430" s="319" t="s">
        <x:v>16</x:v>
      </x:c>
      <x:c r="B430" s="312" t="s">
        <x:v>6551</x:v>
      </x:c>
      <x:c r="C430" s="296" t="s">
        <x:v>6597</x:v>
      </x:c>
      <x:c r="D430" s="448">
        <x:f t="shared" si="32"/>
        <x:v>3141.5999999999999</x:v>
      </x:c>
      <x:c r="E430" s="299" t="s">
        <x:v>7378</x:v>
      </x:c>
      <x:c r="F430" s="299" t="s">
        <x:v>5603</x:v>
      </x:c>
      <x:c r="G430" s="299" t="s">
        <x:v>5603</x:v>
      </x:c>
      <x:c r="H430" s="317" t="s">
        <x:v>6041</x:v>
      </x:c>
      <x:c r="I430" s="299"/>
      <x:c r="J430" s="448">
        <x:v>3141.5999999999999</x:v>
      </x:c>
      <x:c r="K430" s="448"/>
      <x:c r="L430" s="450">
        <x:v>3141.5999999999999</x:v>
      </x:c>
      <x:c r="M430" s="449"/>
      <x:c r="N430" s="448"/>
      <x:c r="O430" s="448"/>
      <x:c r="P430" s="450">
        <x:v>3141.5999999999999</x:v>
      </x:c>
      <x:c r="Q430" s="448"/>
      <x:c r="R430" s="217" t="s">
        <x:v>660</x:v>
      </x:c>
      <x:c r="S430" s="299"/>
    </x:row>
    <x:row r="431" spans="1:19" s="329" customFormat="1" hidden="1" customHeight="1">
      <x:c r="A431" s="319" t="s">
        <x:v>16</x:v>
      </x:c>
      <x:c r="B431" s="312" t="s">
        <x:v>6549</x:v>
      </x:c>
      <x:c r="C431" s="296" t="s">
        <x:v>7181</x:v>
      </x:c>
      <x:c r="D431" s="448">
        <x:f t="shared" si="32"/>
        <x:v>689.39999999999998</x:v>
      </x:c>
      <x:c r="E431" s="299" t="s">
        <x:v>7378</x:v>
      </x:c>
      <x:c r="F431" s="299" t="s">
        <x:v>5603</x:v>
      </x:c>
      <x:c r="G431" s="299" t="s">
        <x:v>5603</x:v>
      </x:c>
      <x:c r="H431" s="317" t="s">
        <x:v>6041</x:v>
      </x:c>
      <x:c r="I431" s="299"/>
      <x:c r="J431" s="448">
        <x:v>689.39999999999998</x:v>
      </x:c>
      <x:c r="K431" s="448"/>
      <x:c r="L431" s="450">
        <x:v>689.39999999999998</x:v>
      </x:c>
      <x:c r="M431" s="449"/>
      <x:c r="N431" s="448"/>
      <x:c r="O431" s="448"/>
      <x:c r="P431" s="450">
        <x:v>689.39999999999998</x:v>
      </x:c>
      <x:c r="Q431" s="448"/>
      <x:c r="R431" s="217" t="s">
        <x:v>660</x:v>
      </x:c>
      <x:c r="S431" s="299"/>
    </x:row>
    <x:row r="432" spans="1:19" s="329" customFormat="1" hidden="1" customHeight="1">
      <x:c r="A432" s="319" t="s">
        <x:v>16</x:v>
      </x:c>
      <x:c r="B432" s="312" t="s">
        <x:v>6573</x:v>
      </x:c>
      <x:c r="C432" s="296" t="s">
        <x:v>7213</x:v>
      </x:c>
      <x:c r="D432" s="448">
        <x:f t="shared" si="32"/>
        <x:v>4178.1999999999998</x:v>
      </x:c>
      <x:c r="E432" s="299" t="s">
        <x:v>7378</x:v>
      </x:c>
      <x:c r="F432" s="299" t="s">
        <x:v>5603</x:v>
      </x:c>
      <x:c r="G432" s="299" t="s">
        <x:v>5603</x:v>
      </x:c>
      <x:c r="H432" s="317" t="s">
        <x:v>6041</x:v>
      </x:c>
      <x:c r="I432" s="299"/>
      <x:c r="J432" s="448">
        <x:v>4178.1999999999998</x:v>
      </x:c>
      <x:c r="K432" s="448"/>
      <x:c r="L432" s="450">
        <x:v>4178.1999999999998</x:v>
      </x:c>
      <x:c r="M432" s="449"/>
      <x:c r="N432" s="448"/>
      <x:c r="O432" s="448"/>
      <x:c r="P432" s="450">
        <x:v>4178.1999999999998</x:v>
      </x:c>
      <x:c r="Q432" s="448"/>
      <x:c r="R432" s="217" t="s">
        <x:v>660</x:v>
      </x:c>
      <x:c r="S432" s="299"/>
    </x:row>
    <x:row r="433" spans="1:19" s="329" customFormat="1" hidden="1" customHeight="1">
      <x:c r="A433" s="319" t="s">
        <x:v>16</x:v>
      </x:c>
      <x:c r="B433" s="312" t="s">
        <x:v>6569</x:v>
      </x:c>
      <x:c r="C433" s="296" t="s">
        <x:v>7103</x:v>
      </x:c>
      <x:c r="D433" s="448">
        <x:f t="shared" si="32"/>
        <x:v>748</x:v>
      </x:c>
      <x:c r="E433" s="299" t="s">
        <x:v>7378</x:v>
      </x:c>
      <x:c r="F433" s="299" t="s">
        <x:v>5603</x:v>
      </x:c>
      <x:c r="G433" s="299" t="s">
        <x:v>5603</x:v>
      </x:c>
      <x:c r="H433" s="317" t="s">
        <x:v>6041</x:v>
      </x:c>
      <x:c r="I433" s="299"/>
      <x:c r="J433" s="448">
        <x:v>748</x:v>
      </x:c>
      <x:c r="K433" s="448"/>
      <x:c r="L433" s="450">
        <x:v>748</x:v>
      </x:c>
      <x:c r="M433" s="449"/>
      <x:c r="N433" s="448"/>
      <x:c r="O433" s="448"/>
      <x:c r="P433" s="450">
        <x:v>748</x:v>
      </x:c>
      <x:c r="Q433" s="448"/>
      <x:c r="R433" s="217" t="s">
        <x:v>660</x:v>
      </x:c>
      <x:c r="S433" s="299"/>
    </x:row>
    <x:row r="434" spans="1:19" s="329" customFormat="1" hidden="1" customHeight="1">
      <x:c r="A434" s="319" t="s">
        <x:v>16</x:v>
      </x:c>
      <x:c r="B434" s="312" t="s">
        <x:v>6579</x:v>
      </x:c>
      <x:c r="C434" s="296" t="s">
        <x:v>4933</x:v>
      </x:c>
      <x:c r="D434" s="448">
        <x:f t="shared" si="32"/>
        <x:v>1508.0999999999999</x:v>
      </x:c>
      <x:c r="E434" s="299" t="s">
        <x:v>7378</x:v>
      </x:c>
      <x:c r="F434" s="299" t="s">
        <x:v>5603</x:v>
      </x:c>
      <x:c r="G434" s="299" t="s">
        <x:v>5603</x:v>
      </x:c>
      <x:c r="H434" s="317" t="s">
        <x:v>6041</x:v>
      </x:c>
      <x:c r="I434" s="299"/>
      <x:c r="J434" s="448">
        <x:v>1508.0999999999999</x:v>
      </x:c>
      <x:c r="K434" s="448"/>
      <x:c r="L434" s="450">
        <x:v>1508.0999999999999</x:v>
      </x:c>
      <x:c r="M434" s="449"/>
      <x:c r="N434" s="448"/>
      <x:c r="O434" s="448"/>
      <x:c r="P434" s="450">
        <x:v>1508.0999999999999</x:v>
      </x:c>
      <x:c r="Q434" s="448"/>
      <x:c r="R434" s="217" t="s">
        <x:v>660</x:v>
      </x:c>
      <x:c r="S434" s="299"/>
    </x:row>
    <x:row r="435" spans="1:19" s="329" customFormat="1" hidden="1" customHeight="1">
      <x:c r="A435" s="319" t="s">
        <x:v>16</x:v>
      </x:c>
      <x:c r="B435" s="312" t="s">
        <x:v>6560</x:v>
      </x:c>
      <x:c r="C435" s="296" t="s">
        <x:v>7184</x:v>
      </x:c>
      <x:c r="D435" s="448">
        <x:f t="shared" si="32"/>
        <x:v>1381.5999999999999</x:v>
      </x:c>
      <x:c r="E435" s="299" t="s">
        <x:v>7378</x:v>
      </x:c>
      <x:c r="F435" s="299" t="s">
        <x:v>5603</x:v>
      </x:c>
      <x:c r="G435" s="299" t="s">
        <x:v>5603</x:v>
      </x:c>
      <x:c r="H435" s="317" t="s">
        <x:v>6041</x:v>
      </x:c>
      <x:c r="I435" s="299"/>
      <x:c r="J435" s="448">
        <x:v>1381.5999999999999</x:v>
      </x:c>
      <x:c r="K435" s="448"/>
      <x:c r="L435" s="450">
        <x:v>1381.5999999999999</x:v>
      </x:c>
      <x:c r="M435" s="449"/>
      <x:c r="N435" s="448"/>
      <x:c r="O435" s="448"/>
      <x:c r="P435" s="450">
        <x:v>1381.5999999999999</x:v>
      </x:c>
      <x:c r="Q435" s="448"/>
      <x:c r="R435" s="217" t="s">
        <x:v>660</x:v>
      </x:c>
      <x:c r="S435" s="299"/>
    </x:row>
    <x:row r="436" spans="1:19" s="329" customFormat="1" hidden="1" customHeight="1">
      <x:c r="A436" s="319" t="s">
        <x:v>16</x:v>
      </x:c>
      <x:c r="B436" s="312" t="s">
        <x:v>6590</x:v>
      </x:c>
      <x:c r="C436" s="296" t="s">
        <x:v>7135</x:v>
      </x:c>
      <x:c r="D436" s="448">
        <x:f t="shared" si="32"/>
        <x:v>1038.7</x:v>
      </x:c>
      <x:c r="E436" s="299" t="s">
        <x:v>7378</x:v>
      </x:c>
      <x:c r="F436" s="299" t="s">
        <x:v>5603</x:v>
      </x:c>
      <x:c r="G436" s="299" t="s">
        <x:v>5603</x:v>
      </x:c>
      <x:c r="H436" s="317" t="s">
        <x:v>6041</x:v>
      </x:c>
      <x:c r="I436" s="299"/>
      <x:c r="J436" s="448">
        <x:v>1038.7</x:v>
      </x:c>
      <x:c r="K436" s="448"/>
      <x:c r="L436" s="450">
        <x:v>1038.7</x:v>
      </x:c>
      <x:c r="M436" s="449"/>
      <x:c r="N436" s="448"/>
      <x:c r="O436" s="448"/>
      <x:c r="P436" s="450">
        <x:v>1038.7</x:v>
      </x:c>
      <x:c r="Q436" s="448"/>
      <x:c r="R436" s="217" t="s">
        <x:v>660</x:v>
      </x:c>
      <x:c r="S436" s="299"/>
    </x:row>
    <x:row r="437" spans="1:19" s="329" customFormat="1" hidden="1" customHeight="1">
      <x:c r="A437" s="319" t="s">
        <x:v>16</x:v>
      </x:c>
      <x:c r="B437" s="312" t="s">
        <x:v>6567</x:v>
      </x:c>
      <x:c r="C437" s="296" t="s">
        <x:v>7207</x:v>
      </x:c>
      <x:c r="D437" s="448">
        <x:f t="shared" si="32"/>
        <x:v>587.89999999999998</x:v>
      </x:c>
      <x:c r="E437" s="299" t="s">
        <x:v>7378</x:v>
      </x:c>
      <x:c r="F437" s="299" t="s">
        <x:v>5603</x:v>
      </x:c>
      <x:c r="G437" s="299" t="s">
        <x:v>5603</x:v>
      </x:c>
      <x:c r="H437" s="317" t="s">
        <x:v>6041</x:v>
      </x:c>
      <x:c r="I437" s="299"/>
      <x:c r="J437" s="448">
        <x:v>587.89999999999998</x:v>
      </x:c>
      <x:c r="K437" s="448"/>
      <x:c r="L437" s="450">
        <x:v>587.89999999999998</x:v>
      </x:c>
      <x:c r="M437" s="449"/>
      <x:c r="N437" s="448"/>
      <x:c r="O437" s="448"/>
      <x:c r="P437" s="450">
        <x:v>587.89999999999998</x:v>
      </x:c>
      <x:c r="Q437" s="448"/>
      <x:c r="R437" s="217" t="s">
        <x:v>660</x:v>
      </x:c>
      <x:c r="S437" s="299"/>
    </x:row>
    <x:row r="438" spans="1:19" s="329" customFormat="1" hidden="1" customHeight="1">
      <x:c r="A438" s="319" t="s">
        <x:v>16</x:v>
      </x:c>
      <x:c r="B438" s="312" t="s">
        <x:v>6571</x:v>
      </x:c>
      <x:c r="C438" s="296" t="s">
        <x:v>7142</x:v>
      </x:c>
      <x:c r="D438" s="448">
        <x:f t="shared" si="32"/>
        <x:v>597.29999999999995</x:v>
      </x:c>
      <x:c r="E438" s="299" t="s">
        <x:v>7378</x:v>
      </x:c>
      <x:c r="F438" s="299" t="s">
        <x:v>5603</x:v>
      </x:c>
      <x:c r="G438" s="299" t="s">
        <x:v>5603</x:v>
      </x:c>
      <x:c r="H438" s="317" t="s">
        <x:v>6041</x:v>
      </x:c>
      <x:c r="I438" s="299"/>
      <x:c r="J438" s="448">
        <x:v>597.29999999999995</x:v>
      </x:c>
      <x:c r="K438" s="448"/>
      <x:c r="L438" s="450">
        <x:v>597.29999999999995</x:v>
      </x:c>
      <x:c r="M438" s="449"/>
      <x:c r="N438" s="448"/>
      <x:c r="O438" s="448"/>
      <x:c r="P438" s="450">
        <x:v>597.29999999999995</x:v>
      </x:c>
      <x:c r="Q438" s="448"/>
      <x:c r="R438" s="217" t="s">
        <x:v>660</x:v>
      </x:c>
      <x:c r="S438" s="299"/>
    </x:row>
    <x:row r="439" spans="1:19" s="329" customFormat="1" hidden="1" customHeight="1">
      <x:c r="A439" s="319" t="s">
        <x:v>16</x:v>
      </x:c>
      <x:c r="B439" s="312" t="s">
        <x:v>6583</x:v>
      </x:c>
      <x:c r="C439" s="296" t="s">
        <x:v>7133</x:v>
      </x:c>
      <x:c r="D439" s="448">
        <x:f t="shared" si="32"/>
        <x:v>679.5</x:v>
      </x:c>
      <x:c r="E439" s="299" t="s">
        <x:v>7378</x:v>
      </x:c>
      <x:c r="F439" s="299" t="s">
        <x:v>5603</x:v>
      </x:c>
      <x:c r="G439" s="299" t="s">
        <x:v>5603</x:v>
      </x:c>
      <x:c r="H439" s="317" t="s">
        <x:v>6041</x:v>
      </x:c>
      <x:c r="I439" s="299"/>
      <x:c r="J439" s="448">
        <x:v>679.5</x:v>
      </x:c>
      <x:c r="K439" s="448"/>
      <x:c r="L439" s="450">
        <x:v>679.5</x:v>
      </x:c>
      <x:c r="M439" s="449"/>
      <x:c r="N439" s="448"/>
      <x:c r="O439" s="448"/>
      <x:c r="P439" s="450">
        <x:v>679.5</x:v>
      </x:c>
      <x:c r="Q439" s="448"/>
      <x:c r="R439" s="217" t="s">
        <x:v>660</x:v>
      </x:c>
      <x:c r="S439" s="299"/>
    </x:row>
    <x:row r="440" spans="1:19" s="329" customFormat="1" hidden="1" customHeight="1">
      <x:c r="A440" s="319" t="s">
        <x:v>16</x:v>
      </x:c>
      <x:c r="B440" s="312" t="s">
        <x:v>6577</x:v>
      </x:c>
      <x:c r="C440" s="296" t="s">
        <x:v>7155</x:v>
      </x:c>
      <x:c r="D440" s="448">
        <x:f t="shared" si="32"/>
        <x:v>1452.5</x:v>
      </x:c>
      <x:c r="E440" s="299" t="s">
        <x:v>7378</x:v>
      </x:c>
      <x:c r="F440" s="299" t="s">
        <x:v>5603</x:v>
      </x:c>
      <x:c r="G440" s="299" t="s">
        <x:v>5603</x:v>
      </x:c>
      <x:c r="H440" s="317" t="s">
        <x:v>6041</x:v>
      </x:c>
      <x:c r="I440" s="299"/>
      <x:c r="J440" s="448">
        <x:v>1452.5</x:v>
      </x:c>
      <x:c r="K440" s="448"/>
      <x:c r="L440" s="450">
        <x:v>1452.5</x:v>
      </x:c>
      <x:c r="M440" s="449"/>
      <x:c r="N440" s="448"/>
      <x:c r="O440" s="448"/>
      <x:c r="P440" s="450">
        <x:v>1452.5</x:v>
      </x:c>
      <x:c r="Q440" s="448"/>
      <x:c r="R440" s="217" t="s">
        <x:v>660</x:v>
      </x:c>
      <x:c r="S440" s="299"/>
    </x:row>
    <x:row r="441" spans="1:19" s="329" customFormat="1" hidden="1" customHeight="1">
      <x:c r="A441" s="319" t="s">
        <x:v>16</x:v>
      </x:c>
      <x:c r="B441" s="312" t="s">
        <x:v>6592</x:v>
      </x:c>
      <x:c r="C441" s="296" t="s">
        <x:v>7118</x:v>
      </x:c>
      <x:c r="D441" s="448">
        <x:f t="shared" si="32"/>
        <x:v>1470.7</x:v>
      </x:c>
      <x:c r="E441" s="299" t="s">
        <x:v>7378</x:v>
      </x:c>
      <x:c r="F441" s="299" t="s">
        <x:v>5603</x:v>
      </x:c>
      <x:c r="G441" s="299" t="s">
        <x:v>5603</x:v>
      </x:c>
      <x:c r="H441" s="317" t="s">
        <x:v>6041</x:v>
      </x:c>
      <x:c r="I441" s="299"/>
      <x:c r="J441" s="448">
        <x:v>1470.7</x:v>
      </x:c>
      <x:c r="K441" s="448"/>
      <x:c r="L441" s="450">
        <x:v>1470.7</x:v>
      </x:c>
      <x:c r="M441" s="449"/>
      <x:c r="N441" s="448"/>
      <x:c r="O441" s="448"/>
      <x:c r="P441" s="450">
        <x:v>1470.7</x:v>
      </x:c>
      <x:c r="Q441" s="448"/>
      <x:c r="R441" s="217" t="s">
        <x:v>660</x:v>
      </x:c>
      <x:c r="S441" s="299"/>
    </x:row>
    <x:row r="442" spans="1:19" s="329" customFormat="1" hidden="1" customHeight="1">
      <x:c r="A442" s="319" t="s">
        <x:v>16</x:v>
      </x:c>
      <x:c r="B442" s="312" t="s">
        <x:v>6580</x:v>
      </x:c>
      <x:c r="C442" s="296" t="s">
        <x:v>4915</x:v>
      </x:c>
      <x:c r="D442" s="448">
        <x:f t="shared" si="32"/>
        <x:v>1429.8</x:v>
      </x:c>
      <x:c r="E442" s="299" t="s">
        <x:v>7378</x:v>
      </x:c>
      <x:c r="F442" s="299" t="s">
        <x:v>5603</x:v>
      </x:c>
      <x:c r="G442" s="299" t="s">
        <x:v>5603</x:v>
      </x:c>
      <x:c r="H442" s="317" t="s">
        <x:v>6041</x:v>
      </x:c>
      <x:c r="I442" s="299"/>
      <x:c r="J442" s="448">
        <x:v>1429.8</x:v>
      </x:c>
      <x:c r="K442" s="448"/>
      <x:c r="L442" s="450">
        <x:v>1429.8</x:v>
      </x:c>
      <x:c r="M442" s="449"/>
      <x:c r="N442" s="448"/>
      <x:c r="O442" s="448"/>
      <x:c r="P442" s="450">
        <x:v>1429.8</x:v>
      </x:c>
      <x:c r="Q442" s="448"/>
      <x:c r="R442" s="217" t="s">
        <x:v>660</x:v>
      </x:c>
      <x:c r="S442" s="299"/>
    </x:row>
    <x:row r="443" spans="1:19" s="329" customFormat="1" hidden="1" customHeight="1">
      <x:c r="A443" s="319" t="s">
        <x:v>16</x:v>
      </x:c>
      <x:c r="B443" s="312" t="s">
        <x:v>6561</x:v>
      </x:c>
      <x:c r="C443" s="296" t="s">
        <x:v>7124</x:v>
      </x:c>
      <x:c r="D443" s="448">
        <x:f t="shared" si="32"/>
        <x:v>1882.4000000000001</x:v>
      </x:c>
      <x:c r="E443" s="299" t="s">
        <x:v>7378</x:v>
      </x:c>
      <x:c r="F443" s="299" t="s">
        <x:v>5603</x:v>
      </x:c>
      <x:c r="G443" s="299" t="s">
        <x:v>5603</x:v>
      </x:c>
      <x:c r="H443" s="317" t="s">
        <x:v>6041</x:v>
      </x:c>
      <x:c r="I443" s="299"/>
      <x:c r="J443" s="448">
        <x:v>1882.4000000000001</x:v>
      </x:c>
      <x:c r="K443" s="448"/>
      <x:c r="L443" s="450">
        <x:v>1882.4000000000001</x:v>
      </x:c>
      <x:c r="M443" s="449"/>
      <x:c r="N443" s="448"/>
      <x:c r="O443" s="448"/>
      <x:c r="P443" s="450">
        <x:v>1882.4000000000001</x:v>
      </x:c>
      <x:c r="Q443" s="448"/>
      <x:c r="R443" s="217" t="s">
        <x:v>660</x:v>
      </x:c>
      <x:c r="S443" s="299"/>
    </x:row>
    <x:row r="444" spans="1:19" s="329" customFormat="1" hidden="1" customHeight="1">
      <x:c r="A444" s="319" t="s">
        <x:v>16</x:v>
      </x:c>
      <x:c r="B444" s="312" t="s">
        <x:v>6596</x:v>
      </x:c>
      <x:c r="C444" s="296" t="s">
        <x:v>7196</x:v>
      </x:c>
      <x:c r="D444" s="448">
        <x:f t="shared" si="32"/>
        <x:v>2028.3</x:v>
      </x:c>
      <x:c r="E444" s="299" t="s">
        <x:v>7378</x:v>
      </x:c>
      <x:c r="F444" s="299" t="s">
        <x:v>5603</x:v>
      </x:c>
      <x:c r="G444" s="299" t="s">
        <x:v>5603</x:v>
      </x:c>
      <x:c r="H444" s="317" t="s">
        <x:v>6041</x:v>
      </x:c>
      <x:c r="I444" s="299"/>
      <x:c r="J444" s="448">
        <x:v>2028.3</x:v>
      </x:c>
      <x:c r="K444" s="448"/>
      <x:c r="L444" s="450">
        <x:v>2028.3</x:v>
      </x:c>
      <x:c r="M444" s="449"/>
      <x:c r="N444" s="448"/>
      <x:c r="O444" s="448"/>
      <x:c r="P444" s="450">
        <x:v>2028.3</x:v>
      </x:c>
      <x:c r="Q444" s="448"/>
      <x:c r="R444" s="217" t="s">
        <x:v>660</x:v>
      </x:c>
      <x:c r="S444" s="299"/>
    </x:row>
    <x:row r="445" spans="1:19" s="329" customFormat="1" hidden="1" customHeight="1">
      <x:c r="A445" s="319" t="s">
        <x:v>16</x:v>
      </x:c>
      <x:c r="B445" s="312" t="s">
        <x:v>6633</x:v>
      </x:c>
      <x:c r="C445" s="296" t="s">
        <x:v>7144</x:v>
      </x:c>
      <x:c r="D445" s="448">
        <x:f t="shared" si="32"/>
        <x:v>10547.6</x:v>
      </x:c>
      <x:c r="E445" s="299" t="s">
        <x:v>7378</x:v>
      </x:c>
      <x:c r="F445" s="299" t="s">
        <x:v>5603</x:v>
      </x:c>
      <x:c r="G445" s="299" t="s">
        <x:v>5603</x:v>
      </x:c>
      <x:c r="H445" s="317" t="s">
        <x:v>6041</x:v>
      </x:c>
      <x:c r="I445" s="299"/>
      <x:c r="J445" s="448">
        <x:v>10547.6</x:v>
      </x:c>
      <x:c r="K445" s="448"/>
      <x:c r="L445" s="450">
        <x:v>10547.6</x:v>
      </x:c>
      <x:c r="M445" s="449"/>
      <x:c r="N445" s="448"/>
      <x:c r="O445" s="448"/>
      <x:c r="P445" s="450">
        <x:v>10547.6</x:v>
      </x:c>
      <x:c r="Q445" s="448"/>
      <x:c r="R445" s="217" t="s">
        <x:v>660</x:v>
      </x:c>
      <x:c r="S445" s="299"/>
    </x:row>
    <x:row r="446" spans="1:19" s="329" customFormat="1" hidden="1" customHeight="1">
      <x:c r="A446" s="319" t="s">
        <x:v>16</x:v>
      </x:c>
      <x:c r="B446" s="312" t="s">
        <x:v>6617</x:v>
      </x:c>
      <x:c r="C446" s="296" t="s">
        <x:v>7098</x:v>
      </x:c>
      <x:c r="D446" s="448">
        <x:f t="shared" si="32"/>
        <x:v>4454.3000000000002</x:v>
      </x:c>
      <x:c r="E446" s="299" t="s">
        <x:v>7378</x:v>
      </x:c>
      <x:c r="F446" s="299" t="s">
        <x:v>5603</x:v>
      </x:c>
      <x:c r="G446" s="299" t="s">
        <x:v>5603</x:v>
      </x:c>
      <x:c r="H446" s="317" t="s">
        <x:v>6041</x:v>
      </x:c>
      <x:c r="I446" s="299"/>
      <x:c r="J446" s="448">
        <x:v>4454.3000000000002</x:v>
      </x:c>
      <x:c r="K446" s="448"/>
      <x:c r="L446" s="450">
        <x:v>4454.3000000000002</x:v>
      </x:c>
      <x:c r="M446" s="449"/>
      <x:c r="N446" s="448"/>
      <x:c r="O446" s="448"/>
      <x:c r="P446" s="450">
        <x:v>4454.3000000000002</x:v>
      </x:c>
      <x:c r="Q446" s="448"/>
      <x:c r="R446" s="217" t="s">
        <x:v>660</x:v>
      </x:c>
      <x:c r="S446" s="299"/>
    </x:row>
    <x:row r="447" spans="1:19" s="329" customFormat="1" hidden="1" customHeight="1">
      <x:c r="A447" s="319" t="s">
        <x:v>16</x:v>
      </x:c>
      <x:c r="B447" s="312" t="s">
        <x:v>6598</x:v>
      </x:c>
      <x:c r="C447" s="296" t="s">
        <x:v>6603</x:v>
      </x:c>
      <x:c r="D447" s="448">
        <x:f t="shared" si="32"/>
        <x:v>1947.7</x:v>
      </x:c>
      <x:c r="E447" s="299" t="s">
        <x:v>7378</x:v>
      </x:c>
      <x:c r="F447" s="299" t="s">
        <x:v>5603</x:v>
      </x:c>
      <x:c r="G447" s="299" t="s">
        <x:v>5603</x:v>
      </x:c>
      <x:c r="H447" s="317" t="s">
        <x:v>6041</x:v>
      </x:c>
      <x:c r="I447" s="299"/>
      <x:c r="J447" s="448">
        <x:v>1947.7</x:v>
      </x:c>
      <x:c r="K447" s="448"/>
      <x:c r="L447" s="450">
        <x:v>1947.7</x:v>
      </x:c>
      <x:c r="M447" s="449"/>
      <x:c r="N447" s="448"/>
      <x:c r="O447" s="448"/>
      <x:c r="P447" s="450">
        <x:v>1947.7</x:v>
      </x:c>
      <x:c r="Q447" s="448"/>
      <x:c r="R447" s="217" t="s">
        <x:v>660</x:v>
      </x:c>
      <x:c r="S447" s="299"/>
    </x:row>
    <x:row r="448" spans="1:19" s="329" customFormat="1" hidden="1" customHeight="1">
      <x:c r="A448" s="319" t="s">
        <x:v>16</x:v>
      </x:c>
      <x:c r="B448" s="312" t="s">
        <x:v>6582</x:v>
      </x:c>
      <x:c r="C448" s="296" t="s">
        <x:v>7145</x:v>
      </x:c>
      <x:c r="D448" s="448">
        <x:f t="shared" si="32"/>
        <x:v>1832.4000000000001</x:v>
      </x:c>
      <x:c r="E448" s="299" t="s">
        <x:v>7378</x:v>
      </x:c>
      <x:c r="F448" s="299" t="s">
        <x:v>5603</x:v>
      </x:c>
      <x:c r="G448" s="299" t="s">
        <x:v>5603</x:v>
      </x:c>
      <x:c r="H448" s="317" t="s">
        <x:v>6041</x:v>
      </x:c>
      <x:c r="I448" s="299"/>
      <x:c r="J448" s="448">
        <x:v>1832.4000000000001</x:v>
      </x:c>
      <x:c r="K448" s="448"/>
      <x:c r="L448" s="450">
        <x:v>1832.4000000000001</x:v>
      </x:c>
      <x:c r="M448" s="449"/>
      <x:c r="N448" s="448"/>
      <x:c r="O448" s="448"/>
      <x:c r="P448" s="450">
        <x:v>1832.4000000000001</x:v>
      </x:c>
      <x:c r="Q448" s="448"/>
      <x:c r="R448" s="217" t="s">
        <x:v>660</x:v>
      </x:c>
      <x:c r="S448" s="299"/>
    </x:row>
    <x:row r="449" spans="1:19" s="329" customFormat="1" hidden="1" customHeight="1">
      <x:c r="A449" s="319" t="s">
        <x:v>16</x:v>
      </x:c>
      <x:c r="B449" s="312" t="s">
        <x:v>6588</x:v>
      </x:c>
      <x:c r="C449" s="296" t="s">
        <x:v>7188</x:v>
      </x:c>
      <x:c r="D449" s="448">
        <x:f t="shared" si="32"/>
        <x:v>1903.3</x:v>
      </x:c>
      <x:c r="E449" s="299" t="s">
        <x:v>7378</x:v>
      </x:c>
      <x:c r="F449" s="299" t="s">
        <x:v>5603</x:v>
      </x:c>
      <x:c r="G449" s="299" t="s">
        <x:v>5603</x:v>
      </x:c>
      <x:c r="H449" s="317" t="s">
        <x:v>6041</x:v>
      </x:c>
      <x:c r="I449" s="299"/>
      <x:c r="J449" s="448">
        <x:v>1903.3</x:v>
      </x:c>
      <x:c r="K449" s="448"/>
      <x:c r="L449" s="450">
        <x:v>1903.3</x:v>
      </x:c>
      <x:c r="M449" s="449"/>
      <x:c r="N449" s="448"/>
      <x:c r="O449" s="448"/>
      <x:c r="P449" s="450">
        <x:v>1903.3</x:v>
      </x:c>
      <x:c r="Q449" s="448"/>
      <x:c r="R449" s="217" t="s">
        <x:v>660</x:v>
      </x:c>
      <x:c r="S449" s="299"/>
    </x:row>
    <x:row r="450" spans="1:19" s="329" customFormat="1" hidden="1" customHeight="1">
      <x:c r="A450" s="319" t="s">
        <x:v>16</x:v>
      </x:c>
      <x:c r="B450" s="312" t="s">
        <x:v>6615</x:v>
      </x:c>
      <x:c r="C450" s="296" t="s">
        <x:v>7150</x:v>
      </x:c>
      <x:c r="D450" s="448">
        <x:f t="shared" si="32"/>
        <x:v>625.89999999999998</x:v>
      </x:c>
      <x:c r="E450" s="299" t="s">
        <x:v>7378</x:v>
      </x:c>
      <x:c r="F450" s="299" t="s">
        <x:v>5603</x:v>
      </x:c>
      <x:c r="G450" s="299" t="s">
        <x:v>5603</x:v>
      </x:c>
      <x:c r="H450" s="317" t="s">
        <x:v>6041</x:v>
      </x:c>
      <x:c r="I450" s="299"/>
      <x:c r="J450" s="448">
        <x:v>625.89999999999998</x:v>
      </x:c>
      <x:c r="K450" s="448"/>
      <x:c r="L450" s="450">
        <x:v>625.89999999999998</x:v>
      </x:c>
      <x:c r="M450" s="449"/>
      <x:c r="N450" s="448"/>
      <x:c r="O450" s="448"/>
      <x:c r="P450" s="450">
        <x:v>625.89999999999998</x:v>
      </x:c>
      <x:c r="Q450" s="448"/>
      <x:c r="R450" s="217" t="s">
        <x:v>660</x:v>
      </x:c>
      <x:c r="S450" s="299"/>
    </x:row>
    <x:row r="451" spans="1:19" s="329" customFormat="1" hidden="1" customHeight="1">
      <x:c r="A451" s="319" t="s">
        <x:v>16</x:v>
      </x:c>
      <x:c r="B451" s="312" t="s">
        <x:v>6602</x:v>
      </x:c>
      <x:c r="C451" s="296" t="s">
        <x:v>4686</x:v>
      </x:c>
      <x:c r="D451" s="448">
        <x:f t="shared" si="32"/>
        <x:v>579.79999999999995</x:v>
      </x:c>
      <x:c r="E451" s="299" t="s">
        <x:v>7378</x:v>
      </x:c>
      <x:c r="F451" s="299" t="s">
        <x:v>5603</x:v>
      </x:c>
      <x:c r="G451" s="299" t="s">
        <x:v>5603</x:v>
      </x:c>
      <x:c r="H451" s="317" t="s">
        <x:v>6041</x:v>
      </x:c>
      <x:c r="I451" s="299"/>
      <x:c r="J451" s="448">
        <x:v>579.79999999999995</x:v>
      </x:c>
      <x:c r="K451" s="448"/>
      <x:c r="L451" s="450">
        <x:v>579.79999999999995</x:v>
      </x:c>
      <x:c r="M451" s="449"/>
      <x:c r="N451" s="448"/>
      <x:c r="O451" s="448"/>
      <x:c r="P451" s="450">
        <x:v>579.79999999999995</x:v>
      </x:c>
      <x:c r="Q451" s="448"/>
      <x:c r="R451" s="217" t="s">
        <x:v>660</x:v>
      </x:c>
      <x:c r="S451" s="299"/>
    </x:row>
    <x:row r="452" spans="1:19" s="329" customFormat="1" hidden="1" customHeight="1">
      <x:c r="A452" s="319" t="s">
        <x:v>16</x:v>
      </x:c>
      <x:c r="B452" s="312" t="s">
        <x:v>6578</x:v>
      </x:c>
      <x:c r="C452" s="296" t="s">
        <x:v>7117</x:v>
      </x:c>
      <x:c r="D452" s="448">
        <x:f t="shared" si="32"/>
        <x:v>973.29999999999995</x:v>
      </x:c>
      <x:c r="E452" s="299" t="s">
        <x:v>7378</x:v>
      </x:c>
      <x:c r="F452" s="299" t="s">
        <x:v>5603</x:v>
      </x:c>
      <x:c r="G452" s="299" t="s">
        <x:v>5603</x:v>
      </x:c>
      <x:c r="H452" s="317" t="s">
        <x:v>6041</x:v>
      </x:c>
      <x:c r="I452" s="299"/>
      <x:c r="J452" s="448">
        <x:v>973.29999999999995</x:v>
      </x:c>
      <x:c r="K452" s="448"/>
      <x:c r="L452" s="450">
        <x:v>973.29999999999995</x:v>
      </x:c>
      <x:c r="M452" s="449"/>
      <x:c r="N452" s="448"/>
      <x:c r="O452" s="448"/>
      <x:c r="P452" s="450">
        <x:v>973.29999999999995</x:v>
      </x:c>
      <x:c r="Q452" s="448"/>
      <x:c r="R452" s="217" t="s">
        <x:v>660</x:v>
      </x:c>
      <x:c r="S452" s="299"/>
    </x:row>
    <x:row r="453" spans="1:19" s="329" customFormat="1" hidden="1" customHeight="1">
      <x:c r="A453" s="319" t="s">
        <x:v>16</x:v>
      </x:c>
      <x:c r="B453" s="312" t="s">
        <x:v>6605</x:v>
      </x:c>
      <x:c r="C453" s="296" t="s">
        <x:v>4664</x:v>
      </x:c>
      <x:c r="D453" s="448">
        <x:f t="shared" si="32"/>
        <x:v>526.20000000000005</x:v>
      </x:c>
      <x:c r="E453" s="299" t="s">
        <x:v>7378</x:v>
      </x:c>
      <x:c r="F453" s="299" t="s">
        <x:v>5603</x:v>
      </x:c>
      <x:c r="G453" s="299" t="s">
        <x:v>5603</x:v>
      </x:c>
      <x:c r="H453" s="317" t="s">
        <x:v>6041</x:v>
      </x:c>
      <x:c r="I453" s="299"/>
      <x:c r="J453" s="448">
        <x:v>526.20000000000005</x:v>
      </x:c>
      <x:c r="K453" s="448"/>
      <x:c r="L453" s="450">
        <x:v>526.20000000000005</x:v>
      </x:c>
      <x:c r="M453" s="449"/>
      <x:c r="N453" s="448"/>
      <x:c r="O453" s="448"/>
      <x:c r="P453" s="450">
        <x:v>526.20000000000005</x:v>
      </x:c>
      <x:c r="Q453" s="448"/>
      <x:c r="R453" s="217" t="s">
        <x:v>660</x:v>
      </x:c>
      <x:c r="S453" s="299"/>
    </x:row>
    <x:row r="454" spans="1:19" s="329" customFormat="1" hidden="1" customHeight="1">
      <x:c r="A454" s="319" t="s">
        <x:v>16</x:v>
      </x:c>
      <x:c r="B454" s="312" t="s">
        <x:v>6606</x:v>
      </x:c>
      <x:c r="C454" s="296" t="s">
        <x:v>7156</x:v>
      </x:c>
      <x:c r="D454" s="448">
        <x:f t="shared" si="32"/>
        <x:v>1112.8</x:v>
      </x:c>
      <x:c r="E454" s="299" t="s">
        <x:v>7378</x:v>
      </x:c>
      <x:c r="F454" s="299" t="s">
        <x:v>5603</x:v>
      </x:c>
      <x:c r="G454" s="299" t="s">
        <x:v>5603</x:v>
      </x:c>
      <x:c r="H454" s="317" t="s">
        <x:v>6041</x:v>
      </x:c>
      <x:c r="I454" s="299"/>
      <x:c r="J454" s="448">
        <x:v>1112.8</x:v>
      </x:c>
      <x:c r="K454" s="448"/>
      <x:c r="L454" s="450">
        <x:v>1112.8</x:v>
      </x:c>
      <x:c r="M454" s="449"/>
      <x:c r="N454" s="448"/>
      <x:c r="O454" s="448"/>
      <x:c r="P454" s="450">
        <x:v>1112.8</x:v>
      </x:c>
      <x:c r="Q454" s="448"/>
      <x:c r="R454" s="217" t="s">
        <x:v>660</x:v>
      </x:c>
      <x:c r="S454" s="299"/>
    </x:row>
    <x:row r="455" spans="1:19" s="329" customFormat="1" hidden="1" customHeight="1">
      <x:c r="A455" s="319" t="s">
        <x:v>16</x:v>
      </x:c>
      <x:c r="B455" s="312" t="s">
        <x:v>6609</x:v>
      </x:c>
      <x:c r="C455" s="296" t="s">
        <x:v>7120</x:v>
      </x:c>
      <x:c r="D455" s="448">
        <x:f t="shared" si="32"/>
        <x:v>1517</x:v>
      </x:c>
      <x:c r="E455" s="299" t="s">
        <x:v>7378</x:v>
      </x:c>
      <x:c r="F455" s="299" t="s">
        <x:v>5603</x:v>
      </x:c>
      <x:c r="G455" s="299" t="s">
        <x:v>5603</x:v>
      </x:c>
      <x:c r="H455" s="317" t="s">
        <x:v>6041</x:v>
      </x:c>
      <x:c r="I455" s="299"/>
      <x:c r="J455" s="448">
        <x:v>1517</x:v>
      </x:c>
      <x:c r="K455" s="448"/>
      <x:c r="L455" s="450">
        <x:v>1517</x:v>
      </x:c>
      <x:c r="M455" s="449"/>
      <x:c r="N455" s="448"/>
      <x:c r="O455" s="448"/>
      <x:c r="P455" s="450">
        <x:v>1517</x:v>
      </x:c>
      <x:c r="Q455" s="448"/>
      <x:c r="R455" s="217" t="s">
        <x:v>660</x:v>
      </x:c>
      <x:c r="S455" s="299"/>
    </x:row>
    <x:row r="456" spans="1:19" s="329" customFormat="1" hidden="1" customHeight="1">
      <x:c r="A456" s="319" t="s">
        <x:v>16</x:v>
      </x:c>
      <x:c r="B456" s="312" t="s">
        <x:v>6619</x:v>
      </x:c>
      <x:c r="C456" s="296" t="s">
        <x:v>7126</x:v>
      </x:c>
      <x:c r="D456" s="448">
        <x:f t="shared" si="32"/>
        <x:v>1144.5</x:v>
      </x:c>
      <x:c r="E456" s="299" t="s">
        <x:v>7378</x:v>
      </x:c>
      <x:c r="F456" s="299" t="s">
        <x:v>5603</x:v>
      </x:c>
      <x:c r="G456" s="299" t="s">
        <x:v>5603</x:v>
      </x:c>
      <x:c r="H456" s="317" t="s">
        <x:v>6041</x:v>
      </x:c>
      <x:c r="I456" s="299"/>
      <x:c r="J456" s="448">
        <x:v>1144.5</x:v>
      </x:c>
      <x:c r="K456" s="448"/>
      <x:c r="L456" s="450">
        <x:v>1144.5</x:v>
      </x:c>
      <x:c r="M456" s="449"/>
      <x:c r="N456" s="448"/>
      <x:c r="O456" s="448"/>
      <x:c r="P456" s="450">
        <x:v>1144.5</x:v>
      </x:c>
      <x:c r="Q456" s="448"/>
      <x:c r="R456" s="217" t="s">
        <x:v>660</x:v>
      </x:c>
      <x:c r="S456" s="299"/>
    </x:row>
    <x:row r="457" spans="1:19" s="329" customFormat="1" hidden="1" customHeight="1">
      <x:c r="A457" s="319" t="s">
        <x:v>16</x:v>
      </x:c>
      <x:c r="B457" s="312" t="s">
        <x:v>6591</x:v>
      </x:c>
      <x:c r="C457" s="296" t="s">
        <x:v>5336</x:v>
      </x:c>
      <x:c r="D457" s="448">
        <x:f t="shared" si="32"/>
        <x:v>989.89999999999998</x:v>
      </x:c>
      <x:c r="E457" s="299" t="s">
        <x:v>7378</x:v>
      </x:c>
      <x:c r="F457" s="299" t="s">
        <x:v>5603</x:v>
      </x:c>
      <x:c r="G457" s="299" t="s">
        <x:v>5603</x:v>
      </x:c>
      <x:c r="H457" s="317" t="s">
        <x:v>6041</x:v>
      </x:c>
      <x:c r="I457" s="299"/>
      <x:c r="J457" s="448">
        <x:v>989.89999999999998</x:v>
      </x:c>
      <x:c r="K457" s="448"/>
      <x:c r="L457" s="450">
        <x:v>989.89999999999998</x:v>
      </x:c>
      <x:c r="M457" s="449"/>
      <x:c r="N457" s="448"/>
      <x:c r="O457" s="448"/>
      <x:c r="P457" s="450">
        <x:v>989.89999999999998</x:v>
      </x:c>
      <x:c r="Q457" s="448"/>
      <x:c r="R457" s="217" t="s">
        <x:v>660</x:v>
      </x:c>
      <x:c r="S457" s="299"/>
    </x:row>
    <x:row r="458" spans="1:19" s="329" customFormat="1" hidden="1" customHeight="1">
      <x:c r="A458" s="319" t="s">
        <x:v>16</x:v>
      </x:c>
      <x:c r="B458" s="312" t="s">
        <x:v>6608</x:v>
      </x:c>
      <x:c r="C458" s="296" t="s">
        <x:v>1949</x:v>
      </x:c>
      <x:c r="D458" s="448">
        <x:f t="shared" si="32"/>
        <x:v>4399.5</x:v>
      </x:c>
      <x:c r="E458" s="299" t="s">
        <x:v>7378</x:v>
      </x:c>
      <x:c r="F458" s="299" t="s">
        <x:v>5603</x:v>
      </x:c>
      <x:c r="G458" s="299" t="s">
        <x:v>5603</x:v>
      </x:c>
      <x:c r="H458" s="317" t="s">
        <x:v>6041</x:v>
      </x:c>
      <x:c r="I458" s="299"/>
      <x:c r="J458" s="448">
        <x:v>4399.5</x:v>
      </x:c>
      <x:c r="K458" s="448"/>
      <x:c r="L458" s="450">
        <x:v>4399.5</x:v>
      </x:c>
      <x:c r="M458" s="449"/>
      <x:c r="N458" s="448"/>
      <x:c r="O458" s="448"/>
      <x:c r="P458" s="450">
        <x:v>4399.5</x:v>
      </x:c>
      <x:c r="Q458" s="448"/>
      <x:c r="R458" s="217" t="s">
        <x:v>660</x:v>
      </x:c>
      <x:c r="S458" s="299"/>
    </x:row>
    <x:row r="459" spans="1:19" s="329" customFormat="1" hidden="1" customHeight="1">
      <x:c r="A459" s="319" t="s">
        <x:v>16</x:v>
      </x:c>
      <x:c r="B459" s="312" t="s">
        <x:v>6621</x:v>
      </x:c>
      <x:c r="C459" s="296" t="s">
        <x:v>4778</x:v>
      </x:c>
      <x:c r="D459" s="448">
        <x:f t="shared" si="32"/>
        <x:v>2589.8000000000002</x:v>
      </x:c>
      <x:c r="E459" s="299" t="s">
        <x:v>7378</x:v>
      </x:c>
      <x:c r="F459" s="299" t="s">
        <x:v>5603</x:v>
      </x:c>
      <x:c r="G459" s="299" t="s">
        <x:v>5603</x:v>
      </x:c>
      <x:c r="H459" s="317" t="s">
        <x:v>6041</x:v>
      </x:c>
      <x:c r="I459" s="299"/>
      <x:c r="J459" s="448">
        <x:v>2589.8000000000002</x:v>
      </x:c>
      <x:c r="K459" s="448"/>
      <x:c r="L459" s="450">
        <x:v>2589.8000000000002</x:v>
      </x:c>
      <x:c r="M459" s="449"/>
      <x:c r="N459" s="448"/>
      <x:c r="O459" s="448"/>
      <x:c r="P459" s="450">
        <x:v>2589.8000000000002</x:v>
      </x:c>
      <x:c r="Q459" s="448"/>
      <x:c r="R459" s="217" t="s">
        <x:v>660</x:v>
      </x:c>
      <x:c r="S459" s="299"/>
    </x:row>
    <x:row r="460" spans="1:19" s="329" customFormat="1" hidden="1" customHeight="1">
      <x:c r="A460" s="319" t="s">
        <x:v>16</x:v>
      </x:c>
      <x:c r="B460" s="312" t="s">
        <x:v>6595</x:v>
      </x:c>
      <x:c r="C460" s="296" t="s">
        <x:v>4731</x:v>
      </x:c>
      <x:c r="D460" s="448">
        <x:f t="shared" si="32"/>
        <x:v>285.19999999999999</x:v>
      </x:c>
      <x:c r="E460" s="299" t="s">
        <x:v>7378</x:v>
      </x:c>
      <x:c r="F460" s="299" t="s">
        <x:v>5603</x:v>
      </x:c>
      <x:c r="G460" s="299" t="s">
        <x:v>5603</x:v>
      </x:c>
      <x:c r="H460" s="317" t="s">
        <x:v>6041</x:v>
      </x:c>
      <x:c r="I460" s="299"/>
      <x:c r="J460" s="448">
        <x:v>285.19999999999999</x:v>
      </x:c>
      <x:c r="K460" s="448"/>
      <x:c r="L460" s="450">
        <x:v>285.19999999999999</x:v>
      </x:c>
      <x:c r="M460" s="449"/>
      <x:c r="N460" s="448"/>
      <x:c r="O460" s="448"/>
      <x:c r="P460" s="450">
        <x:v>285.19999999999999</x:v>
      </x:c>
      <x:c r="Q460" s="448"/>
      <x:c r="R460" s="217" t="s">
        <x:v>660</x:v>
      </x:c>
      <x:c r="S460" s="299"/>
    </x:row>
    <x:row r="461" spans="1:19" s="329" customFormat="1" hidden="1" customHeight="1">
      <x:c r="A461" s="319" t="s">
        <x:v>16</x:v>
      </x:c>
      <x:c r="B461" s="312" t="s">
        <x:v>6575</x:v>
      </x:c>
      <x:c r="C461" s="296" t="s">
        <x:v>7131</x:v>
      </x:c>
      <x:c r="D461" s="448">
        <x:f t="shared" si="32"/>
        <x:v>123.90000000000001</x:v>
      </x:c>
      <x:c r="E461" s="299" t="s">
        <x:v>7378</x:v>
      </x:c>
      <x:c r="F461" s="299" t="s">
        <x:v>5603</x:v>
      </x:c>
      <x:c r="G461" s="299" t="s">
        <x:v>5603</x:v>
      </x:c>
      <x:c r="H461" s="317" t="s">
        <x:v>6041</x:v>
      </x:c>
      <x:c r="I461" s="299"/>
      <x:c r="J461" s="448">
        <x:v>123.90000000000001</x:v>
      </x:c>
      <x:c r="K461" s="448"/>
      <x:c r="L461" s="450">
        <x:v>123.90000000000001</x:v>
      </x:c>
      <x:c r="M461" s="448"/>
      <x:c r="N461" s="448"/>
      <x:c r="O461" s="448"/>
      <x:c r="P461" s="450">
        <x:v>123.90000000000001</x:v>
      </x:c>
      <x:c r="Q461" s="448"/>
      <x:c r="R461" s="217" t="s">
        <x:v>660</x:v>
      </x:c>
      <x:c r="S461" s="299"/>
    </x:row>
    <x:row r="462" spans="1:19" s="329" customFormat="1" hidden="1" customHeight="1">
      <x:c r="A462" s="319" t="s">
        <x:v>16</x:v>
      </x:c>
      <x:c r="B462" s="312" t="s">
        <x:v>6611</x:v>
      </x:c>
      <x:c r="C462" s="296" t="s">
        <x:v>6576</x:v>
      </x:c>
      <x:c r="D462" s="448">
        <x:f t="shared" si="32"/>
        <x:v>1583</x:v>
      </x:c>
      <x:c r="E462" s="299" t="s">
        <x:v>7378</x:v>
      </x:c>
      <x:c r="F462" s="299" t="s">
        <x:v>5603</x:v>
      </x:c>
      <x:c r="G462" s="299" t="s">
        <x:v>5603</x:v>
      </x:c>
      <x:c r="H462" s="317" t="s">
        <x:v>6041</x:v>
      </x:c>
      <x:c r="I462" s="299"/>
      <x:c r="J462" s="448">
        <x:v>1583</x:v>
      </x:c>
      <x:c r="K462" s="448"/>
      <x:c r="L462" s="450">
        <x:v>1583</x:v>
      </x:c>
      <x:c r="M462" s="448"/>
      <x:c r="N462" s="448"/>
      <x:c r="O462" s="448"/>
      <x:c r="P462" s="450">
        <x:v>1583</x:v>
      </x:c>
      <x:c r="Q462" s="448"/>
      <x:c r="R462" s="217" t="s">
        <x:v>660</x:v>
      </x:c>
      <x:c r="S462" s="299"/>
    </x:row>
    <x:row r="463" spans="1:19" s="451" customFormat="1" hidden="1" customHeight="1">
      <x:c r="A463" s="870" t="s">
        <x:v>16</x:v>
      </x:c>
      <x:c r="B463" s="744" t="s">
        <x:v>6897</x:v>
      </x:c>
      <x:c r="C463" s="745" t="s">
        <x:v>7381</x:v>
      </x:c>
      <x:c r="D463" s="940">
        <x:v>3939.5</x:v>
      </x:c>
      <x:c r="E463" s="864" t="s">
        <x:v>3477</x:v>
      </x:c>
      <x:c r="F463" s="864" t="s">
        <x:v>1183</x:v>
      </x:c>
      <x:c r="G463" s="864" t="s">
        <x:v>3477</x:v>
      </x:c>
      <x:c r="H463" s="864" t="s">
        <x:v>6307</x:v>
      </x:c>
      <x:c r="I463" s="864"/>
      <x:c r="J463" s="940">
        <x:v>3939.5</x:v>
      </x:c>
      <x:c r="K463" s="941"/>
      <x:c r="L463" s="940">
        <x:v>3939.5</x:v>
      </x:c>
      <x:c r="M463" s="941"/>
      <x:c r="N463" s="941"/>
      <x:c r="O463" s="941"/>
      <x:c r="P463" s="940">
        <x:v>3939.5</x:v>
      </x:c>
      <x:c r="Q463" s="941"/>
      <x:c r="R463" s="536" t="s">
        <x:v>6789</x:v>
      </x:c>
      <x:c r="S463" s="299"/>
    </x:row>
    <x:row r="464" spans="1:19" s="451" customFormat="1" hidden="1" customHeight="1">
      <x:c r="A464" s="870" t="s">
        <x:v>16</x:v>
      </x:c>
      <x:c r="B464" s="744" t="s">
        <x:v>6889</x:v>
      </x:c>
      <x:c r="C464" s="745" t="s">
        <x:v>3389</x:v>
      </x:c>
      <x:c r="D464" s="940">
        <x:v>1306.3</x:v>
      </x:c>
      <x:c r="E464" s="864" t="s">
        <x:v>3477</x:v>
      </x:c>
      <x:c r="F464" s="864" t="s">
        <x:v>1183</x:v>
      </x:c>
      <x:c r="G464" s="864" t="s">
        <x:v>3477</x:v>
      </x:c>
      <x:c r="H464" s="864" t="s">
        <x:v>6307</x:v>
      </x:c>
      <x:c r="I464" s="864"/>
      <x:c r="J464" s="940">
        <x:v>1306.3</x:v>
      </x:c>
      <x:c r="K464" s="941"/>
      <x:c r="L464" s="940">
        <x:v>1306.3</x:v>
      </x:c>
      <x:c r="M464" s="941"/>
      <x:c r="N464" s="941"/>
      <x:c r="O464" s="941"/>
      <x:c r="P464" s="940">
        <x:v>1306.3</x:v>
      </x:c>
      <x:c r="Q464" s="941"/>
      <x:c r="R464" s="536" t="s">
        <x:v>6789</x:v>
      </x:c>
      <x:c r="S464" s="299"/>
    </x:row>
    <x:row r="465" spans="1:19" s="451" customFormat="1" hidden="1" customHeight="1">
      <x:c r="A465" s="870" t="s">
        <x:v>16</x:v>
      </x:c>
      <x:c r="B465" s="744" t="s">
        <x:v>5950</x:v>
      </x:c>
      <x:c r="C465" s="745" t="s">
        <x:v>5244</x:v>
      </x:c>
      <x:c r="D465" s="940">
        <x:v>437.30000000000001</x:v>
      </x:c>
      <x:c r="E465" s="864" t="s">
        <x:v>5657</x:v>
      </x:c>
      <x:c r="F465" s="864" t="s">
        <x:v>1183</x:v>
      </x:c>
      <x:c r="G465" s="864" t="s">
        <x:v>5657</x:v>
      </x:c>
      <x:c r="H465" s="864" t="s">
        <x:v>6307</x:v>
      </x:c>
      <x:c r="I465" s="864"/>
      <x:c r="J465" s="940">
        <x:v>437.30000000000001</x:v>
      </x:c>
      <x:c r="K465" s="941"/>
      <x:c r="L465" s="940">
        <x:v>437.30000000000001</x:v>
      </x:c>
      <x:c r="M465" s="941"/>
      <x:c r="N465" s="941"/>
      <x:c r="O465" s="941"/>
      <x:c r="P465" s="940">
        <x:v>437.30000000000001</x:v>
      </x:c>
      <x:c r="Q465" s="941"/>
      <x:c r="R465" s="536" t="s">
        <x:v>6789</x:v>
      </x:c>
      <x:c r="S465" s="299"/>
    </x:row>
    <x:row r="466" spans="1:19" s="451" customFormat="1" hidden="1" customHeight="1">
      <x:c r="A466" s="319" t="s">
        <x:v>16</x:v>
      </x:c>
      <x:c r="B466" s="312" t="s">
        <x:v>6618</x:v>
      </x:c>
      <x:c r="C466" s="296" t="s">
        <x:v>6607</x:v>
      </x:c>
      <x:c r="D466" s="448">
        <x:f t="shared" si="32"/>
        <x:v>2353</x:v>
      </x:c>
      <x:c r="E466" s="299" t="s">
        <x:v>3477</x:v>
      </x:c>
      <x:c r="F466" s="299" t="s">
        <x:v>5486</x:v>
      </x:c>
      <x:c r="G466" s="299" t="s">
        <x:v>3477</x:v>
      </x:c>
      <x:c r="H466" s="299"/>
      <x:c r="I466" s="299"/>
      <x:c r="J466" s="448">
        <x:v>2353</x:v>
      </x:c>
      <x:c r="K466" s="448"/>
      <x:c r="L466" s="448">
        <x:v>2353</x:v>
      </x:c>
      <x:c r="M466" s="448"/>
      <x:c r="N466" s="448"/>
      <x:c r="O466" s="448"/>
      <x:c r="P466" s="448">
        <x:v>2353</x:v>
      </x:c>
      <x:c r="Q466" s="448"/>
      <x:c r="R466" s="217" t="s">
        <x:v>6789</x:v>
      </x:c>
      <x:c r="S466" s="299"/>
    </x:row>
    <x:row r="467" spans="1:19" s="451" customFormat="1" hidden="1" customHeight="1">
      <x:c r="A467" s="319" t="s">
        <x:v>16</x:v>
      </x:c>
      <x:c r="B467" s="312" t="s">
        <x:v>6614</x:v>
      </x:c>
      <x:c r="C467" s="296" t="s">
        <x:v>4904</x:v>
      </x:c>
      <x:c r="D467" s="448">
        <x:f t="shared" si="32"/>
        <x:v>2374</x:v>
      </x:c>
      <x:c r="E467" s="299" t="s">
        <x:v>3477</x:v>
      </x:c>
      <x:c r="F467" s="299" t="s">
        <x:v>5486</x:v>
      </x:c>
      <x:c r="G467" s="299" t="s">
        <x:v>3477</x:v>
      </x:c>
      <x:c r="H467" s="299"/>
      <x:c r="I467" s="299"/>
      <x:c r="J467" s="448">
        <x:v>2374</x:v>
      </x:c>
      <x:c r="K467" s="448"/>
      <x:c r="L467" s="448">
        <x:v>2374</x:v>
      </x:c>
      <x:c r="M467" s="448"/>
      <x:c r="N467" s="448"/>
      <x:c r="O467" s="448"/>
      <x:c r="P467" s="448">
        <x:v>2374</x:v>
      </x:c>
      <x:c r="Q467" s="448"/>
      <x:c r="R467" s="217" t="s">
        <x:v>6789</x:v>
      </x:c>
      <x:c r="S467" s="299"/>
    </x:row>
    <x:row r="468" spans="1:19" s="451" customFormat="1" hidden="1" customHeight="1">
      <x:c r="A468" s="319" t="s">
        <x:v>16</x:v>
      </x:c>
      <x:c r="B468" s="312" t="s">
        <x:v>6593</x:v>
      </x:c>
      <x:c r="C468" s="296" t="s">
        <x:v>3080</x:v>
      </x:c>
      <x:c r="D468" s="448">
        <x:f t="shared" si="32"/>
        <x:v>1056</x:v>
      </x:c>
      <x:c r="E468" s="299" t="s">
        <x:v>3477</x:v>
      </x:c>
      <x:c r="F468" s="299" t="s">
        <x:v>5486</x:v>
      </x:c>
      <x:c r="G468" s="299" t="s">
        <x:v>3477</x:v>
      </x:c>
      <x:c r="H468" s="299"/>
      <x:c r="I468" s="299"/>
      <x:c r="J468" s="448">
        <x:v>1056</x:v>
      </x:c>
      <x:c r="K468" s="448"/>
      <x:c r="L468" s="448">
        <x:v>1056</x:v>
      </x:c>
      <x:c r="M468" s="448"/>
      <x:c r="N468" s="448"/>
      <x:c r="O468" s="448"/>
      <x:c r="P468" s="448">
        <x:v>1056</x:v>
      </x:c>
      <x:c r="Q468" s="448"/>
      <x:c r="R468" s="217" t="s">
        <x:v>6789</x:v>
      </x:c>
      <x:c r="S468" s="299"/>
    </x:row>
    <x:row r="469" spans="1:19" s="451" customFormat="1" hidden="1" customHeight="1">
      <x:c r="A469" s="870" t="s">
        <x:v>16</x:v>
      </x:c>
      <x:c r="B469" s="744" t="s">
        <x:v>6901</x:v>
      </x:c>
      <x:c r="C469" s="745" t="s">
        <x:v>6288</x:v>
      </x:c>
      <x:c r="D469" s="940">
        <x:f t="shared" ref="D469:D471" si="33">IF(SUM(I469:K469)=SUM(L469:M469),SUM(I469:K469),"오답")</x:f>
        <x:v>74448</x:v>
      </x:c>
      <x:c r="E469" s="864" t="s">
        <x:v>2226</x:v>
      </x:c>
      <x:c r="F469" s="864" t="s">
        <x:v>171</x:v>
      </x:c>
      <x:c r="G469" s="864" t="s">
        <x:v>2226</x:v>
      </x:c>
      <x:c r="H469" s="864" t="s">
        <x:v>6014</x:v>
      </x:c>
      <x:c r="I469" s="864"/>
      <x:c r="J469" s="941">
        <x:v>74448</x:v>
      </x:c>
      <x:c r="K469" s="941"/>
      <x:c r="L469" s="941">
        <x:v>74448</x:v>
      </x:c>
      <x:c r="M469" s="941"/>
      <x:c r="N469" s="941"/>
      <x:c r="O469" s="941"/>
      <x:c r="P469" s="941">
        <x:v>74448</x:v>
      </x:c>
      <x:c r="Q469" s="941"/>
      <x:c r="R469" s="536" t="s">
        <x:v>5101</x:v>
      </x:c>
      <x:c r="S469" s="299"/>
    </x:row>
    <x:row r="470" spans="1:19" s="451" customFormat="1" hidden="1" customHeight="1">
      <x:c r="A470" s="870" t="s">
        <x:v>16</x:v>
      </x:c>
      <x:c r="B470" s="744" t="s">
        <x:v>6888</x:v>
      </x:c>
      <x:c r="C470" s="745" t="s">
        <x:v>6291</x:v>
      </x:c>
      <x:c r="D470" s="940">
        <x:f t="shared" si="33"/>
        <x:v>32029</x:v>
      </x:c>
      <x:c r="E470" s="864" t="s">
        <x:v>2226</x:v>
      </x:c>
      <x:c r="F470" s="864" t="s">
        <x:v>171</x:v>
      </x:c>
      <x:c r="G470" s="864" t="s">
        <x:v>2226</x:v>
      </x:c>
      <x:c r="H470" s="864" t="s">
        <x:v>6014</x:v>
      </x:c>
      <x:c r="I470" s="864"/>
      <x:c r="J470" s="941">
        <x:v>32029</x:v>
      </x:c>
      <x:c r="K470" s="941"/>
      <x:c r="L470" s="941">
        <x:v>32029</x:v>
      </x:c>
      <x:c r="M470" s="941"/>
      <x:c r="N470" s="941"/>
      <x:c r="O470" s="941"/>
      <x:c r="P470" s="941">
        <x:v>32029</x:v>
      </x:c>
      <x:c r="Q470" s="941"/>
      <x:c r="R470" s="536" t="s">
        <x:v>5101</x:v>
      </x:c>
      <x:c r="S470" s="299"/>
    </x:row>
    <x:row r="471" spans="1:19" s="451" customFormat="1" hidden="1" customHeight="1">
      <x:c r="A471" s="870" t="s">
        <x:v>16</x:v>
      </x:c>
      <x:c r="B471" s="744" t="s">
        <x:v>6941</x:v>
      </x:c>
      <x:c r="C471" s="745" t="s">
        <x:v>6278</x:v>
      </x:c>
      <x:c r="D471" s="940">
        <x:f t="shared" si="33"/>
        <x:v>7309.1000000000004</x:v>
      </x:c>
      <x:c r="E471" s="864" t="s">
        <x:v>2226</x:v>
      </x:c>
      <x:c r="F471" s="864" t="s">
        <x:v>171</x:v>
      </x:c>
      <x:c r="G471" s="864" t="s">
        <x:v>2226</x:v>
      </x:c>
      <x:c r="H471" s="864" t="s">
        <x:v>6014</x:v>
      </x:c>
      <x:c r="I471" s="864"/>
      <x:c r="J471" s="941">
        <x:v>7309.1000000000004</x:v>
      </x:c>
      <x:c r="K471" s="941"/>
      <x:c r="L471" s="941">
        <x:v>7309.1000000000004</x:v>
      </x:c>
      <x:c r="M471" s="941"/>
      <x:c r="N471" s="941"/>
      <x:c r="O471" s="941"/>
      <x:c r="P471" s="941">
        <x:v>7309.1000000000004</x:v>
      </x:c>
      <x:c r="Q471" s="941"/>
      <x:c r="R471" s="536" t="s">
        <x:v>5101</x:v>
      </x:c>
      <x:c r="S471" s="299"/>
    </x:row>
    <x:row r="472" spans="1:19" s="451" customFormat="1" hidden="1" customHeight="1">
      <x:c r="A472" s="319" t="s">
        <x:v>16</x:v>
      </x:c>
      <x:c r="B472" s="312" t="s">
        <x:v>2861</x:v>
      </x:c>
      <x:c r="C472" s="296" t="s">
        <x:v>7132</x:v>
      </x:c>
      <x:c r="D472" s="448">
        <x:f t="shared" ref="D472:D494" si="34">IF(SUM(I472:K472)=SUM(L472:M472),SUM(I472:K472),"오답")</x:f>
        <x:v>2502</x:v>
      </x:c>
      <x:c r="E472" s="299" t="s">
        <x:v>2199</x:v>
      </x:c>
      <x:c r="F472" s="299" t="s">
        <x:v>3610</x:v>
      </x:c>
      <x:c r="G472" s="299" t="s">
        <x:v>2199</x:v>
      </x:c>
      <x:c r="H472" s="317" t="s">
        <x:v>6002</x:v>
      </x:c>
      <x:c r="I472" s="299"/>
      <x:c r="J472" s="448">
        <x:v>2502</x:v>
      </x:c>
      <x:c r="K472" s="448"/>
      <x:c r="L472" s="448">
        <x:v>2502</x:v>
      </x:c>
      <x:c r="M472" s="448"/>
      <x:c r="N472" s="448"/>
      <x:c r="O472" s="448"/>
      <x:c r="P472" s="448">
        <x:v>2502</x:v>
      </x:c>
      <x:c r="Q472" s="448"/>
      <x:c r="R472" s="217" t="s">
        <x:v>5016</x:v>
      </x:c>
      <x:c r="S472" s="299"/>
    </x:row>
    <x:row r="473" spans="1:19" s="451" customFormat="1" hidden="1" customHeight="1">
      <x:c r="A473" s="319" t="s">
        <x:v>16</x:v>
      </x:c>
      <x:c r="B473" s="312" t="s">
        <x:v>2836</x:v>
      </x:c>
      <x:c r="C473" s="296" t="s">
        <x:v>354</x:v>
      </x:c>
      <x:c r="D473" s="448">
        <x:f t="shared" si="34"/>
        <x:v>2245</x:v>
      </x:c>
      <x:c r="E473" s="299" t="s">
        <x:v>2199</x:v>
      </x:c>
      <x:c r="F473" s="299" t="s">
        <x:v>3610</x:v>
      </x:c>
      <x:c r="G473" s="299" t="s">
        <x:v>2199</x:v>
      </x:c>
      <x:c r="H473" s="317" t="s">
        <x:v>6002</x:v>
      </x:c>
      <x:c r="I473" s="299"/>
      <x:c r="J473" s="448">
        <x:v>2245</x:v>
      </x:c>
      <x:c r="K473" s="448"/>
      <x:c r="L473" s="448">
        <x:v>2245</x:v>
      </x:c>
      <x:c r="M473" s="448"/>
      <x:c r="N473" s="448"/>
      <x:c r="O473" s="448"/>
      <x:c r="P473" s="448">
        <x:v>2245</x:v>
      </x:c>
      <x:c r="Q473" s="448"/>
      <x:c r="R473" s="217" t="s">
        <x:v>5016</x:v>
      </x:c>
      <x:c r="S473" s="299"/>
    </x:row>
    <x:row r="474" spans="1:19" s="451" customFormat="1" hidden="1" customHeight="1">
      <x:c r="A474" s="319" t="s">
        <x:v>16</x:v>
      </x:c>
      <x:c r="B474" s="312" t="s">
        <x:v>2862</x:v>
      </x:c>
      <x:c r="C474" s="296" t="s">
        <x:v>7125</x:v>
      </x:c>
      <x:c r="D474" s="448">
        <x:f t="shared" si="34"/>
        <x:v>3734</x:v>
      </x:c>
      <x:c r="E474" s="299" t="s">
        <x:v>2199</x:v>
      </x:c>
      <x:c r="F474" s="299" t="s">
        <x:v>3610</x:v>
      </x:c>
      <x:c r="G474" s="299" t="s">
        <x:v>2199</x:v>
      </x:c>
      <x:c r="H474" s="317" t="s">
        <x:v>5079</x:v>
      </x:c>
      <x:c r="I474" s="299"/>
      <x:c r="J474" s="448">
        <x:v>3734</x:v>
      </x:c>
      <x:c r="K474" s="448"/>
      <x:c r="L474" s="448">
        <x:v>3734</x:v>
      </x:c>
      <x:c r="M474" s="448"/>
      <x:c r="N474" s="448"/>
      <x:c r="O474" s="448"/>
      <x:c r="P474" s="448">
        <x:v>3734</x:v>
      </x:c>
      <x:c r="Q474" s="448"/>
      <x:c r="R474" s="217" t="s">
        <x:v>5016</x:v>
      </x:c>
      <x:c r="S474" s="299"/>
    </x:row>
    <x:row r="475" spans="1:19" s="451" customFormat="1" hidden="1" customHeight="1">
      <x:c r="A475" s="319" t="s">
        <x:v>16</x:v>
      </x:c>
      <x:c r="B475" s="312" t="s">
        <x:v>2884</x:v>
      </x:c>
      <x:c r="C475" s="296" t="s">
        <x:v>4931</x:v>
      </x:c>
      <x:c r="D475" s="448">
        <x:f t="shared" si="34"/>
        <x:v>3458</x:v>
      </x:c>
      <x:c r="E475" s="299" t="s">
        <x:v>2199</x:v>
      </x:c>
      <x:c r="F475" s="299" t="s">
        <x:v>3610</x:v>
      </x:c>
      <x:c r="G475" s="299" t="s">
        <x:v>2199</x:v>
      </x:c>
      <x:c r="H475" s="317" t="s">
        <x:v>6002</x:v>
      </x:c>
      <x:c r="I475" s="299"/>
      <x:c r="J475" s="448">
        <x:v>3458</x:v>
      </x:c>
      <x:c r="K475" s="448"/>
      <x:c r="L475" s="448">
        <x:v>3458</x:v>
      </x:c>
      <x:c r="M475" s="448"/>
      <x:c r="N475" s="448"/>
      <x:c r="O475" s="448"/>
      <x:c r="P475" s="448">
        <x:v>3458</x:v>
      </x:c>
      <x:c r="Q475" s="448"/>
      <x:c r="R475" s="217" t="s">
        <x:v>5016</x:v>
      </x:c>
      <x:c r="S475" s="299"/>
    </x:row>
    <x:row r="476" spans="1:19" s="451" customFormat="1" hidden="1" customHeight="1">
      <x:c r="A476" s="319" t="s">
        <x:v>16</x:v>
      </x:c>
      <x:c r="B476" s="312" t="s">
        <x:v>2859</x:v>
      </x:c>
      <x:c r="C476" s="296" t="s">
        <x:v>372</x:v>
      </x:c>
      <x:c r="D476" s="448">
        <x:f t="shared" si="34"/>
        <x:v>3461</x:v>
      </x:c>
      <x:c r="E476" s="299" t="s">
        <x:v>2199</x:v>
      </x:c>
      <x:c r="F476" s="299" t="s">
        <x:v>3610</x:v>
      </x:c>
      <x:c r="G476" s="299" t="s">
        <x:v>2199</x:v>
      </x:c>
      <x:c r="H476" s="317" t="s">
        <x:v>6002</x:v>
      </x:c>
      <x:c r="I476" s="299"/>
      <x:c r="J476" s="448">
        <x:v>3461</x:v>
      </x:c>
      <x:c r="K476" s="448"/>
      <x:c r="L476" s="448">
        <x:v>3461</x:v>
      </x:c>
      <x:c r="M476" s="448"/>
      <x:c r="N476" s="448"/>
      <x:c r="O476" s="448"/>
      <x:c r="P476" s="448">
        <x:v>3461</x:v>
      </x:c>
      <x:c r="Q476" s="448"/>
      <x:c r="R476" s="217" t="s">
        <x:v>5016</x:v>
      </x:c>
      <x:c r="S476" s="299"/>
    </x:row>
    <x:row r="477" spans="1:19" s="451" customFormat="1" hidden="1" customHeight="1">
      <x:c r="A477" s="319" t="s">
        <x:v>16</x:v>
      </x:c>
      <x:c r="B477" s="312" t="s">
        <x:v>2825</x:v>
      </x:c>
      <x:c r="C477" s="296" t="s">
        <x:v>4233</x:v>
      </x:c>
      <x:c r="D477" s="448">
        <x:f t="shared" si="34"/>
        <x:v>584</x:v>
      </x:c>
      <x:c r="E477" s="299" t="s">
        <x:v>2199</x:v>
      </x:c>
      <x:c r="F477" s="299" t="s">
        <x:v>3610</x:v>
      </x:c>
      <x:c r="G477" s="299" t="s">
        <x:v>2199</x:v>
      </x:c>
      <x:c r="H477" s="317" t="s">
        <x:v>5079</x:v>
      </x:c>
      <x:c r="I477" s="299"/>
      <x:c r="J477" s="448">
        <x:v>584</x:v>
      </x:c>
      <x:c r="K477" s="448"/>
      <x:c r="L477" s="448">
        <x:v>584</x:v>
      </x:c>
      <x:c r="M477" s="448"/>
      <x:c r="N477" s="448"/>
      <x:c r="O477" s="448"/>
      <x:c r="P477" s="448">
        <x:v>584</x:v>
      </x:c>
      <x:c r="Q477" s="448"/>
      <x:c r="R477" s="217" t="s">
        <x:v>5016</x:v>
      </x:c>
      <x:c r="S477" s="299"/>
    </x:row>
    <x:row r="478" spans="1:19" s="451" customFormat="1" hidden="1" customHeight="1">
      <x:c r="A478" s="319" t="s">
        <x:v>16</x:v>
      </x:c>
      <x:c r="B478" s="312" t="s">
        <x:v>2915</x:v>
      </x:c>
      <x:c r="C478" s="296" t="s">
        <x:v>4916</x:v>
      </x:c>
      <x:c r="D478" s="448">
        <x:f t="shared" si="34"/>
        <x:v>8447</x:v>
      </x:c>
      <x:c r="E478" s="299" t="s">
        <x:v>2199</x:v>
      </x:c>
      <x:c r="F478" s="299" t="s">
        <x:v>3610</x:v>
      </x:c>
      <x:c r="G478" s="299" t="s">
        <x:v>2199</x:v>
      </x:c>
      <x:c r="H478" s="317" t="s">
        <x:v>6002</x:v>
      </x:c>
      <x:c r="I478" s="299"/>
      <x:c r="J478" s="448">
        <x:v>8447</x:v>
      </x:c>
      <x:c r="K478" s="448"/>
      <x:c r="L478" s="448">
        <x:v>8447</x:v>
      </x:c>
      <x:c r="M478" s="448"/>
      <x:c r="N478" s="448"/>
      <x:c r="O478" s="448"/>
      <x:c r="P478" s="448">
        <x:v>8447</x:v>
      </x:c>
      <x:c r="Q478" s="448"/>
      <x:c r="R478" s="217" t="s">
        <x:v>5016</x:v>
      </x:c>
      <x:c r="S478" s="299"/>
    </x:row>
    <x:row r="479" spans="1:19" s="451" customFormat="1" hidden="1" customHeight="1">
      <x:c r="A479" s="319" t="s">
        <x:v>16</x:v>
      </x:c>
      <x:c r="B479" s="312" t="s">
        <x:v>2881</x:v>
      </x:c>
      <x:c r="C479" s="296" t="s">
        <x:v>7112</x:v>
      </x:c>
      <x:c r="D479" s="448">
        <x:f t="shared" si="34"/>
        <x:v>6278</x:v>
      </x:c>
      <x:c r="E479" s="299" t="s">
        <x:v>2199</x:v>
      </x:c>
      <x:c r="F479" s="299" t="s">
        <x:v>3610</x:v>
      </x:c>
      <x:c r="G479" s="299" t="s">
        <x:v>2199</x:v>
      </x:c>
      <x:c r="H479" s="317" t="s">
        <x:v>6002</x:v>
      </x:c>
      <x:c r="I479" s="299"/>
      <x:c r="J479" s="448">
        <x:v>6278</x:v>
      </x:c>
      <x:c r="K479" s="448"/>
      <x:c r="L479" s="448">
        <x:v>6278</x:v>
      </x:c>
      <x:c r="M479" s="448"/>
      <x:c r="N479" s="448"/>
      <x:c r="O479" s="448"/>
      <x:c r="P479" s="448">
        <x:v>6278</x:v>
      </x:c>
      <x:c r="Q479" s="448"/>
      <x:c r="R479" s="217" t="s">
        <x:v>5016</x:v>
      </x:c>
      <x:c r="S479" s="299"/>
    </x:row>
    <x:row r="480" spans="1:19" s="451" customFormat="1" hidden="1" customHeight="1">
      <x:c r="A480" s="319" t="s">
        <x:v>16</x:v>
      </x:c>
      <x:c r="B480" s="312" t="s">
        <x:v>6600</x:v>
      </x:c>
      <x:c r="C480" s="296" t="s">
        <x:v>7140</x:v>
      </x:c>
      <x:c r="D480" s="448">
        <x:f t="shared" si="34"/>
        <x:v>5912</x:v>
      </x:c>
      <x:c r="E480" s="299" t="s">
        <x:v>2199</x:v>
      </x:c>
      <x:c r="F480" s="299" t="s">
        <x:v>3610</x:v>
      </x:c>
      <x:c r="G480" s="299" t="s">
        <x:v>2199</x:v>
      </x:c>
      <x:c r="H480" s="317" t="s">
        <x:v>5079</x:v>
      </x:c>
      <x:c r="I480" s="299"/>
      <x:c r="J480" s="448">
        <x:v>5912</x:v>
      </x:c>
      <x:c r="K480" s="448"/>
      <x:c r="L480" s="448">
        <x:v>5912</x:v>
      </x:c>
      <x:c r="M480" s="448"/>
      <x:c r="N480" s="448"/>
      <x:c r="O480" s="448"/>
      <x:c r="P480" s="448">
        <x:v>5912</x:v>
      </x:c>
      <x:c r="Q480" s="448"/>
      <x:c r="R480" s="217" t="s">
        <x:v>5016</x:v>
      </x:c>
      <x:c r="S480" s="299"/>
    </x:row>
    <x:row r="481" spans="1:19" s="451" customFormat="1" hidden="1" customHeight="1">
      <x:c r="A481" s="319" t="s">
        <x:v>16</x:v>
      </x:c>
      <x:c r="B481" s="312" t="s">
        <x:v>6616</x:v>
      </x:c>
      <x:c r="C481" s="296" t="s">
        <x:v>7113</x:v>
      </x:c>
      <x:c r="D481" s="448">
        <x:f t="shared" si="34"/>
        <x:v>5005</x:v>
      </x:c>
      <x:c r="E481" s="299" t="s">
        <x:v>2199</x:v>
      </x:c>
      <x:c r="F481" s="299" t="s">
        <x:v>3610</x:v>
      </x:c>
      <x:c r="G481" s="299" t="s">
        <x:v>2199</x:v>
      </x:c>
      <x:c r="H481" s="317" t="s">
        <x:v>6002</x:v>
      </x:c>
      <x:c r="I481" s="299"/>
      <x:c r="J481" s="448">
        <x:v>5005</x:v>
      </x:c>
      <x:c r="K481" s="448"/>
      <x:c r="L481" s="448">
        <x:v>5005</x:v>
      </x:c>
      <x:c r="M481" s="448"/>
      <x:c r="N481" s="448"/>
      <x:c r="O481" s="448"/>
      <x:c r="P481" s="448">
        <x:v>5005</x:v>
      </x:c>
      <x:c r="Q481" s="448"/>
      <x:c r="R481" s="217" t="s">
        <x:v>5016</x:v>
      </x:c>
      <x:c r="S481" s="299"/>
    </x:row>
    <x:row r="482" spans="1:19" s="329" customFormat="1" hidden="1" customHeight="1">
      <x:c r="A482" s="319" t="s">
        <x:v>16</x:v>
      </x:c>
      <x:c r="B482" s="312" t="s">
        <x:v>6610</x:v>
      </x:c>
      <x:c r="C482" s="296" t="s">
        <x:v>7114</x:v>
      </x:c>
      <x:c r="D482" s="448">
        <x:f t="shared" si="34"/>
        <x:v>2471</x:v>
      </x:c>
      <x:c r="E482" s="299" t="s">
        <x:v>2199</x:v>
      </x:c>
      <x:c r="F482" s="299" t="s">
        <x:v>3610</x:v>
      </x:c>
      <x:c r="G482" s="299" t="s">
        <x:v>2199</x:v>
      </x:c>
      <x:c r="H482" s="317" t="s">
        <x:v>6002</x:v>
      </x:c>
      <x:c r="I482" s="299"/>
      <x:c r="J482" s="448">
        <x:v>2471</x:v>
      </x:c>
      <x:c r="K482" s="448"/>
      <x:c r="L482" s="448">
        <x:v>2471</x:v>
      </x:c>
      <x:c r="M482" s="448"/>
      <x:c r="N482" s="448"/>
      <x:c r="O482" s="448"/>
      <x:c r="P482" s="448">
        <x:v>2471</x:v>
      </x:c>
      <x:c r="Q482" s="448"/>
      <x:c r="R482" s="217" t="s">
        <x:v>5016</x:v>
      </x:c>
      <x:c r="S482" s="299"/>
    </x:row>
    <x:row r="483" spans="1:19" s="329" customFormat="1" hidden="1" customHeight="1">
      <x:c r="A483" s="319" t="s">
        <x:v>16</x:v>
      </x:c>
      <x:c r="B483" s="312" t="s">
        <x:v>6604</x:v>
      </x:c>
      <x:c r="C483" s="296" t="s">
        <x:v>4932</x:v>
      </x:c>
      <x:c r="D483" s="448">
        <x:f t="shared" si="34"/>
        <x:v>4473</x:v>
      </x:c>
      <x:c r="E483" s="299" t="s">
        <x:v>2199</x:v>
      </x:c>
      <x:c r="F483" s="299" t="s">
        <x:v>3610</x:v>
      </x:c>
      <x:c r="G483" s="299" t="s">
        <x:v>2199</x:v>
      </x:c>
      <x:c r="H483" s="317" t="s">
        <x:v>5079</x:v>
      </x:c>
      <x:c r="I483" s="299"/>
      <x:c r="J483" s="448">
        <x:v>4473</x:v>
      </x:c>
      <x:c r="K483" s="448"/>
      <x:c r="L483" s="448">
        <x:v>4473</x:v>
      </x:c>
      <x:c r="M483" s="448"/>
      <x:c r="N483" s="448"/>
      <x:c r="O483" s="448"/>
      <x:c r="P483" s="448">
        <x:v>4473</x:v>
      </x:c>
      <x:c r="Q483" s="448"/>
      <x:c r="R483" s="217" t="s">
        <x:v>5016</x:v>
      </x:c>
      <x:c r="S483" s="299"/>
    </x:row>
    <x:row r="484" spans="1:19" s="329" customFormat="1" hidden="1" customHeight="1">
      <x:c r="A484" s="319" t="s">
        <x:v>16</x:v>
      </x:c>
      <x:c r="B484" s="312" t="s">
        <x:v>6599</x:v>
      </x:c>
      <x:c r="C484" s="296" t="s">
        <x:v>7116</x:v>
      </x:c>
      <x:c r="D484" s="448">
        <x:f t="shared" si="34"/>
        <x:v>783</x:v>
      </x:c>
      <x:c r="E484" s="299" t="s">
        <x:v>2199</x:v>
      </x:c>
      <x:c r="F484" s="299" t="s">
        <x:v>3610</x:v>
      </x:c>
      <x:c r="G484" s="299" t="s">
        <x:v>2199</x:v>
      </x:c>
      <x:c r="H484" s="317" t="s">
        <x:v>6002</x:v>
      </x:c>
      <x:c r="I484" s="299"/>
      <x:c r="J484" s="448">
        <x:v>783</x:v>
      </x:c>
      <x:c r="K484" s="448"/>
      <x:c r="L484" s="448">
        <x:v>783</x:v>
      </x:c>
      <x:c r="M484" s="448"/>
      <x:c r="N484" s="448"/>
      <x:c r="O484" s="448"/>
      <x:c r="P484" s="448">
        <x:v>783</x:v>
      </x:c>
      <x:c r="Q484" s="448"/>
      <x:c r="R484" s="217" t="s">
        <x:v>5016</x:v>
      </x:c>
      <x:c r="S484" s="299"/>
    </x:row>
    <x:row r="485" spans="1:19" s="329" customFormat="1" hidden="1" customHeight="1">
      <x:c r="A485" s="319" t="s">
        <x:v>16</x:v>
      </x:c>
      <x:c r="B485" s="312" t="s">
        <x:v>6654</x:v>
      </x:c>
      <x:c r="C485" s="296" t="s">
        <x:v>7111</x:v>
      </x:c>
      <x:c r="D485" s="448">
        <x:f t="shared" si="34"/>
        <x:v>1027</x:v>
      </x:c>
      <x:c r="E485" s="299" t="s">
        <x:v>2199</x:v>
      </x:c>
      <x:c r="F485" s="299" t="s">
        <x:v>3610</x:v>
      </x:c>
      <x:c r="G485" s="299" t="s">
        <x:v>2199</x:v>
      </x:c>
      <x:c r="H485" s="317" t="s">
        <x:v>6002</x:v>
      </x:c>
      <x:c r="I485" s="299"/>
      <x:c r="J485" s="448">
        <x:v>1027</x:v>
      </x:c>
      <x:c r="K485" s="448"/>
      <x:c r="L485" s="448">
        <x:v>1027</x:v>
      </x:c>
      <x:c r="M485" s="448"/>
      <x:c r="N485" s="448"/>
      <x:c r="O485" s="448"/>
      <x:c r="P485" s="448">
        <x:v>1027</x:v>
      </x:c>
      <x:c r="Q485" s="448"/>
      <x:c r="R485" s="217" t="s">
        <x:v>5016</x:v>
      </x:c>
      <x:c r="S485" s="299"/>
    </x:row>
    <x:row r="486" spans="1:19" s="329" customFormat="1" hidden="1" customHeight="1">
      <x:c r="A486" s="319" t="s">
        <x:v>16</x:v>
      </x:c>
      <x:c r="B486" s="312" t="s">
        <x:v>6636</x:v>
      </x:c>
      <x:c r="C486" s="296" t="s">
        <x:v>7152</x:v>
      </x:c>
      <x:c r="D486" s="448">
        <x:f t="shared" si="34"/>
        <x:v>429</x:v>
      </x:c>
      <x:c r="E486" s="299" t="s">
        <x:v>2199</x:v>
      </x:c>
      <x:c r="F486" s="299" t="s">
        <x:v>3610</x:v>
      </x:c>
      <x:c r="G486" s="299" t="s">
        <x:v>2199</x:v>
      </x:c>
      <x:c r="H486" s="317" t="s">
        <x:v>5079</x:v>
      </x:c>
      <x:c r="I486" s="299"/>
      <x:c r="J486" s="448">
        <x:v>429</x:v>
      </x:c>
      <x:c r="K486" s="448"/>
      <x:c r="L486" s="448">
        <x:v>429</x:v>
      </x:c>
      <x:c r="M486" s="448"/>
      <x:c r="N486" s="448"/>
      <x:c r="O486" s="448"/>
      <x:c r="P486" s="448">
        <x:v>429</x:v>
      </x:c>
      <x:c r="Q486" s="448"/>
      <x:c r="R486" s="217" t="s">
        <x:v>5016</x:v>
      </x:c>
      <x:c r="S486" s="299"/>
    </x:row>
    <x:row r="487" spans="1:19" s="329" customFormat="1" hidden="1" customHeight="1">
      <x:c r="A487" s="319" t="s">
        <x:v>16</x:v>
      </x:c>
      <x:c r="B487" s="312" t="s">
        <x:v>6666</x:v>
      </x:c>
      <x:c r="C487" s="296" t="s">
        <x:v>6630</x:v>
      </x:c>
      <x:c r="D487" s="448">
        <x:f t="shared" si="34"/>
        <x:v>293</x:v>
      </x:c>
      <x:c r="E487" s="299" t="s">
        <x:v>2199</x:v>
      </x:c>
      <x:c r="F487" s="299" t="s">
        <x:v>3610</x:v>
      </x:c>
      <x:c r="G487" s="299" t="s">
        <x:v>2199</x:v>
      </x:c>
      <x:c r="H487" s="317" t="s">
        <x:v>6002</x:v>
      </x:c>
      <x:c r="I487" s="299"/>
      <x:c r="J487" s="448">
        <x:v>293</x:v>
      </x:c>
      <x:c r="K487" s="448"/>
      <x:c r="L487" s="448">
        <x:v>293</x:v>
      </x:c>
      <x:c r="M487" s="448"/>
      <x:c r="N487" s="448"/>
      <x:c r="O487" s="448"/>
      <x:c r="P487" s="448">
        <x:v>293</x:v>
      </x:c>
      <x:c r="Q487" s="448"/>
      <x:c r="R487" s="217" t="s">
        <x:v>5016</x:v>
      </x:c>
      <x:c r="S487" s="299"/>
    </x:row>
    <x:row r="488" spans="1:19" s="329" customFormat="1" hidden="1" customHeight="1">
      <x:c r="A488" s="319" t="s">
        <x:v>16</x:v>
      </x:c>
      <x:c r="B488" s="312" t="s">
        <x:v>6622</x:v>
      </x:c>
      <x:c r="C488" s="296" t="s">
        <x:v>6613</x:v>
      </x:c>
      <x:c r="D488" s="448">
        <x:f t="shared" si="34"/>
        <x:v>453</x:v>
      </x:c>
      <x:c r="E488" s="299" t="s">
        <x:v>2199</x:v>
      </x:c>
      <x:c r="F488" s="299" t="s">
        <x:v>3610</x:v>
      </x:c>
      <x:c r="G488" s="299" t="s">
        <x:v>2199</x:v>
      </x:c>
      <x:c r="H488" s="317" t="s">
        <x:v>6002</x:v>
      </x:c>
      <x:c r="I488" s="299"/>
      <x:c r="J488" s="448">
        <x:v>453</x:v>
      </x:c>
      <x:c r="K488" s="448"/>
      <x:c r="L488" s="448">
        <x:v>453</x:v>
      </x:c>
      <x:c r="M488" s="448"/>
      <x:c r="N488" s="448"/>
      <x:c r="O488" s="448"/>
      <x:c r="P488" s="448">
        <x:v>453</x:v>
      </x:c>
      <x:c r="Q488" s="448"/>
      <x:c r="R488" s="217" t="s">
        <x:v>5016</x:v>
      </x:c>
      <x:c r="S488" s="299"/>
    </x:row>
    <x:row r="489" spans="1:19" s="329" customFormat="1" hidden="1" customHeight="1">
      <x:c r="A489" s="319" t="s">
        <x:v>16</x:v>
      </x:c>
      <x:c r="B489" s="312" t="s">
        <x:v>6624</x:v>
      </x:c>
      <x:c r="C489" s="296" t="s">
        <x:v>4701</x:v>
      </x:c>
      <x:c r="D489" s="448">
        <x:f t="shared" si="34"/>
        <x:v>424</x:v>
      </x:c>
      <x:c r="E489" s="299" t="s">
        <x:v>2199</x:v>
      </x:c>
      <x:c r="F489" s="299" t="s">
        <x:v>3610</x:v>
      </x:c>
      <x:c r="G489" s="299" t="s">
        <x:v>2199</x:v>
      </x:c>
      <x:c r="H489" s="317" t="s">
        <x:v>6002</x:v>
      </x:c>
      <x:c r="I489" s="299"/>
      <x:c r="J489" s="448">
        <x:v>424</x:v>
      </x:c>
      <x:c r="K489" s="448"/>
      <x:c r="L489" s="448">
        <x:v>424</x:v>
      </x:c>
      <x:c r="M489" s="448"/>
      <x:c r="N489" s="448"/>
      <x:c r="O489" s="448"/>
      <x:c r="P489" s="448">
        <x:v>424</x:v>
      </x:c>
      <x:c r="Q489" s="448"/>
      <x:c r="R489" s="217" t="s">
        <x:v>5016</x:v>
      </x:c>
      <x:c r="S489" s="299"/>
    </x:row>
    <x:row r="490" spans="1:19" s="329" customFormat="1" hidden="1" customHeight="1">
      <x:c r="A490" s="319" t="s">
        <x:v>16</x:v>
      </x:c>
      <x:c r="B490" s="312" t="s">
        <x:v>2830</x:v>
      </x:c>
      <x:c r="C490" s="296" t="s">
        <x:v>7100</x:v>
      </x:c>
      <x:c r="D490" s="448">
        <x:f t="shared" si="34"/>
        <x:v>21913.400000000001</x:v>
      </x:c>
      <x:c r="E490" s="299" t="s">
        <x:v>2010</x:v>
      </x:c>
      <x:c r="F490" s="299" t="s">
        <x:v>2139</x:v>
      </x:c>
      <x:c r="G490" s="299" t="s">
        <x:v>2010</x:v>
      </x:c>
      <x:c r="H490" s="299"/>
      <x:c r="I490" s="299"/>
      <x:c r="J490" s="448">
        <x:v>21913.400000000001</x:v>
      </x:c>
      <x:c r="K490" s="448"/>
      <x:c r="L490" s="448">
        <x:v>21913.400000000001</x:v>
      </x:c>
      <x:c r="M490" s="449"/>
      <x:c r="N490" s="448"/>
      <x:c r="O490" s="448"/>
      <x:c r="P490" s="448">
        <x:v>21913.400000000001</x:v>
      </x:c>
      <x:c r="Q490" s="448"/>
      <x:c r="R490" s="217" t="s">
        <x:v>5000</x:v>
      </x:c>
      <x:c r="S490" s="299"/>
    </x:row>
    <x:row r="491" spans="1:19" s="329" customFormat="1" hidden="1" customHeight="1">
      <x:c r="A491" s="319" t="s">
        <x:v>16</x:v>
      </x:c>
      <x:c r="B491" s="312" t="s">
        <x:v>2864</x:v>
      </x:c>
      <x:c r="C491" s="509" t="s">
        <x:v>5431</x:v>
      </x:c>
      <x:c r="D491" s="448">
        <x:f t="shared" si="34"/>
        <x:v>3384</x:v>
      </x:c>
      <x:c r="E491" s="299" t="s">
        <x:v>7304</x:v>
      </x:c>
      <x:c r="F491" s="317" t="s">
        <x:v>3495</x:v>
      </x:c>
      <x:c r="G491" s="299"/>
      <x:c r="H491" s="299"/>
      <x:c r="I491" s="299"/>
      <x:c r="J491" s="448">
        <x:v>3384</x:v>
      </x:c>
      <x:c r="K491" s="448"/>
      <x:c r="L491" s="448"/>
      <x:c r="M491" s="448">
        <x:v>3384</x:v>
      </x:c>
      <x:c r="N491" s="448"/>
      <x:c r="O491" s="448">
        <x:v>3384</x:v>
      </x:c>
      <x:c r="P491" s="448"/>
      <x:c r="Q491" s="448">
        <x:v>3384</x:v>
      </x:c>
      <x:c r="R491" s="217" t="s">
        <x:v>2877</x:v>
      </x:c>
      <x:c r="S491" s="299"/>
    </x:row>
    <x:row r="492" spans="1:19" s="329" customFormat="1" hidden="1" customHeight="1">
      <x:c r="A492" s="319" t="s">
        <x:v>16</x:v>
      </x:c>
      <x:c r="B492" s="312" t="s">
        <x:v>5351</x:v>
      </x:c>
      <x:c r="C492" s="296" t="s">
        <x:v>3383</x:v>
      </x:c>
      <x:c r="D492" s="448">
        <x:f t="shared" si="34"/>
        <x:v>1558</x:v>
      </x:c>
      <x:c r="E492" s="317" t="s">
        <x:v>5442</x:v>
      </x:c>
      <x:c r="F492" s="317" t="s">
        <x:v>5461</x:v>
      </x:c>
      <x:c r="G492" s="317" t="s">
        <x:v>3497</x:v>
      </x:c>
      <x:c r="H492" s="299"/>
      <x:c r="I492" s="299"/>
      <x:c r="J492" s="448">
        <x:v>1558</x:v>
      </x:c>
      <x:c r="K492" s="448"/>
      <x:c r="L492" s="448">
        <x:v>1558</x:v>
      </x:c>
      <x:c r="M492" s="448"/>
      <x:c r="N492" s="448"/>
      <x:c r="O492" s="448"/>
      <x:c r="P492" s="448">
        <x:v>1558</x:v>
      </x:c>
      <x:c r="Q492" s="448"/>
      <x:c r="R492" s="217"/>
      <x:c r="S492" s="299"/>
    </x:row>
    <x:row r="493" spans="1:19" s="329" customFormat="1" hidden="1" customHeight="1">
      <x:c r="A493" s="319" t="s">
        <x:v>16</x:v>
      </x:c>
      <x:c r="B493" s="312" t="s">
        <x:v>5347</x:v>
      </x:c>
      <x:c r="C493" s="296" t="s">
        <x:v>3383</x:v>
      </x:c>
      <x:c r="D493" s="448">
        <x:f t="shared" si="34"/>
        <x:v>1872.9000000000001</x:v>
      </x:c>
      <x:c r="E493" s="317" t="s">
        <x:v>5442</x:v>
      </x:c>
      <x:c r="F493" s="317" t="s">
        <x:v>5461</x:v>
      </x:c>
      <x:c r="G493" s="317" t="s">
        <x:v>3497</x:v>
      </x:c>
      <x:c r="H493" s="299"/>
      <x:c r="I493" s="299"/>
      <x:c r="J493" s="448">
        <x:v>1872.9000000000001</x:v>
      </x:c>
      <x:c r="K493" s="448"/>
      <x:c r="L493" s="448">
        <x:v>1872.9000000000001</x:v>
      </x:c>
      <x:c r="M493" s="448"/>
      <x:c r="N493" s="448"/>
      <x:c r="O493" s="448"/>
      <x:c r="P493" s="448">
        <x:v>1872.9000000000001</x:v>
      </x:c>
      <x:c r="Q493" s="448"/>
      <x:c r="R493" s="217"/>
      <x:c r="S493" s="299"/>
    </x:row>
    <x:row r="494" spans="1:19" s="329" customFormat="1" hidden="1" customHeight="1">
      <x:c r="A494" s="319" t="s">
        <x:v>16</x:v>
      </x:c>
      <x:c r="B494" s="312" t="s">
        <x:v>1779</x:v>
      </x:c>
      <x:c r="C494" s="296" t="s">
        <x:v>3383</x:v>
      </x:c>
      <x:c r="D494" s="448">
        <x:f t="shared" si="34"/>
        <x:v>2677.8000000000002</x:v>
      </x:c>
      <x:c r="E494" s="317" t="s">
        <x:v>5442</x:v>
      </x:c>
      <x:c r="F494" s="317" t="s">
        <x:v>5461</x:v>
      </x:c>
      <x:c r="G494" s="317" t="s">
        <x:v>3497</x:v>
      </x:c>
      <x:c r="H494" s="299"/>
      <x:c r="I494" s="299"/>
      <x:c r="J494" s="448">
        <x:v>2677.8000000000002</x:v>
      </x:c>
      <x:c r="K494" s="448"/>
      <x:c r="L494" s="448">
        <x:v>2677.8000000000002</x:v>
      </x:c>
      <x:c r="M494" s="448"/>
      <x:c r="N494" s="448"/>
      <x:c r="O494" s="448"/>
      <x:c r="P494" s="448">
        <x:v>2677.8000000000002</x:v>
      </x:c>
      <x:c r="Q494" s="448"/>
      <x:c r="R494" s="217"/>
      <x:c r="S494" s="299"/>
    </x:row>
    <x:row r="495" spans="1:189" s="280" customFormat="1" ht="69.950000000000003" hidden="1" customHeight="1">
      <x:c r="A495" s="1057" t="s">
        <x:v>30</x:v>
      </x:c>
      <x:c r="B495" s="1060" t="s">
        <x:v>6769</x:v>
      </x:c>
      <x:c r="C495" s="264" t="s">
        <x:v>2720</x:v>
      </x:c>
      <x:c r="D495" s="684">
        <x:f>SUM(D497:D569)</x:f>
        <x:v>224218.19999999995</x:v>
      </x:c>
      <x:c r="E495" s="303"/>
      <x:c r="F495" s="303"/>
      <x:c r="G495" s="303"/>
      <x:c r="H495" s="303"/>
      <x:c r="I495" s="684">
        <x:f t="shared" ref="I495:Q495" si="35">SUM(I497:I569)</x:f>
        <x:v>0</x:v>
      </x:c>
      <x:c r="J495" s="684">
        <x:f t="shared" si="35"/>
        <x:v>209754.49999999997</x:v>
      </x:c>
      <x:c r="K495" s="684">
        <x:f t="shared" si="35"/>
        <x:v>14463.700000000001</x:v>
      </x:c>
      <x:c r="L495" s="684">
        <x:f t="shared" si="35"/>
        <x:v>206665.49999999997</x:v>
      </x:c>
      <x:c r="M495" s="684">
        <x:f t="shared" si="35"/>
        <x:v>17552.699999999997</x:v>
      </x:c>
      <x:c r="N495" s="684">
        <x:f t="shared" si="35"/>
        <x:v>0</x:v>
      </x:c>
      <x:c r="O495" s="684">
        <x:f t="shared" si="35"/>
        <x:v>17552.699999999997</x:v>
      </x:c>
      <x:c r="P495" s="684">
        <x:f t="shared" si="35"/>
        <x:v>206665.49999999997</x:v>
      </x:c>
      <x:c r="Q495" s="684">
        <x:f t="shared" si="35"/>
        <x:v>17552.699999999997</x:v>
      </x:c>
      <x:c r="R495" s="1033"/>
      <x:c r="S495" s="1077"/>
      <x:c r="T495" s="410"/>
      <x:c r="U495" s="410"/>
      <x:c r="V495" s="410"/>
      <x:c r="W495" s="410"/>
      <x:c r="X495" s="410"/>
      <x:c r="Y495" s="422"/>
      <x:c r="Z495" s="410"/>
      <x:c r="AA495" s="410"/>
      <x:c r="AB495" s="410"/>
      <x:c r="AC495" s="410"/>
      <x:c r="AD495" s="410"/>
      <x:c r="AE495" s="410"/>
      <x:c r="AF495" s="410"/>
      <x:c r="AG495" s="410"/>
      <x:c r="AH495" s="410"/>
      <x:c r="AI495" s="410"/>
      <x:c r="AJ495" s="410"/>
      <x:c r="AK495" s="410"/>
      <x:c r="AL495" s="410"/>
      <x:c r="AM495" s="410"/>
      <x:c r="AN495" s="410"/>
      <x:c r="AO495" s="410"/>
      <x:c r="AP495" s="410"/>
      <x:c r="AQ495" s="410"/>
      <x:c r="AR495" s="410"/>
      <x:c r="AS495" s="410"/>
      <x:c r="AT495" s="410"/>
      <x:c r="AU495" s="410"/>
      <x:c r="AV495" s="410"/>
      <x:c r="AW495" s="410"/>
      <x:c r="AX495" s="410"/>
      <x:c r="AY495" s="410"/>
      <x:c r="AZ495" s="410"/>
      <x:c r="BA495" s="410"/>
      <x:c r="BB495" s="410"/>
      <x:c r="BC495" s="410"/>
      <x:c r="BD495" s="410"/>
      <x:c r="BE495" s="410"/>
      <x:c r="BF495" s="410"/>
      <x:c r="BG495" s="410"/>
      <x:c r="BH495" s="410"/>
      <x:c r="BI495" s="410"/>
      <x:c r="BJ495" s="410"/>
      <x:c r="BK495" s="410"/>
      <x:c r="BL495" s="410"/>
      <x:c r="BM495" s="410"/>
      <x:c r="BN495" s="410"/>
      <x:c r="BO495" s="410"/>
      <x:c r="BP495" s="410"/>
      <x:c r="BQ495" s="410"/>
      <x:c r="BR495" s="410"/>
      <x:c r="BS495" s="410"/>
      <x:c r="BT495" s="410"/>
      <x:c r="BU495" s="410"/>
      <x:c r="BV495" s="410"/>
      <x:c r="BW495" s="410"/>
      <x:c r="BX495" s="410"/>
      <x:c r="BY495" s="410"/>
      <x:c r="BZ495" s="410"/>
      <x:c r="CA495" s="410"/>
      <x:c r="CB495" s="410"/>
      <x:c r="CC495" s="410"/>
      <x:c r="CD495" s="410"/>
      <x:c r="CE495" s="410"/>
      <x:c r="CF495" s="410"/>
      <x:c r="CG495" s="410"/>
      <x:c r="CH495" s="410"/>
      <x:c r="CI495" s="410"/>
      <x:c r="CJ495" s="410"/>
      <x:c r="CK495" s="410"/>
      <x:c r="CL495" s="410"/>
      <x:c r="CM495" s="410"/>
      <x:c r="CN495" s="410"/>
      <x:c r="CO495" s="410"/>
      <x:c r="CP495" s="410"/>
      <x:c r="CQ495" s="410"/>
      <x:c r="CR495" s="410"/>
      <x:c r="CS495" s="410"/>
      <x:c r="CT495" s="410"/>
      <x:c r="CU495" s="410"/>
      <x:c r="CV495" s="410"/>
      <x:c r="CW495" s="410"/>
      <x:c r="CX495" s="410"/>
      <x:c r="CY495" s="410"/>
      <x:c r="CZ495" s="410"/>
      <x:c r="DA495" s="410"/>
      <x:c r="DB495" s="410"/>
      <x:c r="DC495" s="410"/>
      <x:c r="DD495" s="410"/>
      <x:c r="DE495" s="410"/>
      <x:c r="DF495" s="410"/>
      <x:c r="DG495" s="410"/>
      <x:c r="DH495" s="410"/>
      <x:c r="DI495" s="410"/>
      <x:c r="DJ495" s="410"/>
      <x:c r="DK495" s="410"/>
      <x:c r="DL495" s="410"/>
      <x:c r="DM495" s="410"/>
      <x:c r="DN495" s="410"/>
      <x:c r="DO495" s="410"/>
      <x:c r="DP495" s="410"/>
      <x:c r="DQ495" s="410"/>
      <x:c r="DR495" s="410"/>
      <x:c r="DS495" s="410"/>
      <x:c r="DT495" s="410"/>
      <x:c r="DU495" s="410"/>
      <x:c r="DV495" s="410"/>
      <x:c r="DW495" s="410"/>
      <x:c r="DX495" s="410"/>
      <x:c r="DY495" s="410"/>
      <x:c r="DZ495" s="410"/>
      <x:c r="EA495" s="410"/>
      <x:c r="EB495" s="410"/>
      <x:c r="EC495" s="410"/>
      <x:c r="ED495" s="410"/>
      <x:c r="EE495" s="410"/>
      <x:c r="EF495" s="410"/>
      <x:c r="EG495" s="410"/>
      <x:c r="EH495" s="410"/>
      <x:c r="EI495" s="410"/>
      <x:c r="EJ495" s="410"/>
      <x:c r="EK495" s="410"/>
      <x:c r="EL495" s="410"/>
      <x:c r="EM495" s="410"/>
      <x:c r="EN495" s="410"/>
      <x:c r="EO495" s="410"/>
      <x:c r="EP495" s="410"/>
      <x:c r="EQ495" s="410"/>
      <x:c r="ER495" s="410"/>
      <x:c r="ES495" s="410"/>
      <x:c r="ET495" s="410"/>
      <x:c r="EU495" s="410"/>
      <x:c r="EV495" s="410"/>
      <x:c r="EW495" s="410"/>
      <x:c r="EX495" s="410"/>
      <x:c r="EY495" s="410"/>
      <x:c r="EZ495" s="410"/>
      <x:c r="FA495" s="410"/>
      <x:c r="FB495" s="410"/>
      <x:c r="FC495" s="410"/>
      <x:c r="FD495" s="410"/>
      <x:c r="FE495" s="410"/>
      <x:c r="FF495" s="410"/>
      <x:c r="FG495" s="410"/>
      <x:c r="FH495" s="410"/>
      <x:c r="FI495" s="410"/>
      <x:c r="FJ495" s="410"/>
      <x:c r="FK495" s="410"/>
      <x:c r="FL495" s="410"/>
      <x:c r="FM495" s="410"/>
      <x:c r="FN495" s="410"/>
      <x:c r="FO495" s="410"/>
      <x:c r="FP495" s="410"/>
      <x:c r="FQ495" s="410"/>
      <x:c r="FR495" s="410"/>
      <x:c r="FS495" s="410"/>
      <x:c r="FT495" s="410"/>
      <x:c r="FU495" s="410"/>
      <x:c r="FV495" s="410"/>
      <x:c r="FW495" s="410"/>
      <x:c r="FX495" s="410"/>
      <x:c r="FY495" s="410"/>
      <x:c r="FZ495" s="410"/>
      <x:c r="GA495" s="410"/>
      <x:c r="GB495" s="410"/>
      <x:c r="GC495" s="410"/>
      <x:c r="GD495" s="410"/>
      <x:c r="GE495" s="410"/>
      <x:c r="GF495" s="410"/>
      <x:c r="GG495" s="410"/>
    </x:row>
    <x:row r="496" spans="1:189" s="377" customFormat="1" ht="69.950000000000003" hidden="1" customHeight="1">
      <x:c r="A496" s="1057"/>
      <x:c r="B496" s="1058"/>
      <x:c r="C496" s="264" t="s">
        <x:v>1516</x:v>
      </x:c>
      <x:c r="D496" s="289">
        <x:f>COUNTA(D497:D569)</x:f>
        <x:v>73</x:v>
      </x:c>
      <x:c r="E496" s="289"/>
      <x:c r="F496" s="289"/>
      <x:c r="G496" s="289"/>
      <x:c r="H496" s="289"/>
      <x:c r="I496" s="289"/>
      <x:c r="J496" s="289"/>
      <x:c r="K496" s="289"/>
      <x:c r="L496" s="289">
        <x:f>COUNTA(L497:L569)</x:f>
        <x:v>67</x:v>
      </x:c>
      <x:c r="M496" s="289">
        <x:f>COUNTA(M497:M569)</x:f>
        <x:v>7</x:v>
      </x:c>
      <x:c r="N496" s="289">
        <x:f>COUNTA(N497:N569)</x:f>
        <x:v>0</x:v>
      </x:c>
      <x:c r="O496" s="289">
        <x:f>COUNTA(O497:O569)</x:f>
        <x:v>7</x:v>
      </x:c>
      <x:c r="P496" s="289">
        <x:f>COUNTA(P497:P569)</x:f>
        <x:v>67</x:v>
      </x:c>
      <x:c r="Q496" s="289">
        <x:f>COUNTA(Q497:Q569)-1</x:f>
        <x:v>6</x:v>
      </x:c>
      <x:c r="R496" s="1033"/>
      <x:c r="S496" s="1078"/>
      <x:c r="T496" s="343"/>
      <x:c r="U496" s="343"/>
      <x:c r="V496" s="343"/>
      <x:c r="W496" s="343"/>
      <x:c r="X496" s="343"/>
      <x:c r="Y496" s="343"/>
      <x:c r="Z496" s="343"/>
      <x:c r="AA496" s="343"/>
      <x:c r="AB496" s="343"/>
      <x:c r="AC496" s="343"/>
      <x:c r="AD496" s="343"/>
      <x:c r="AE496" s="343"/>
      <x:c r="AF496" s="343"/>
      <x:c r="AG496" s="343"/>
      <x:c r="AH496" s="343"/>
      <x:c r="AI496" s="343"/>
      <x:c r="AJ496" s="343"/>
      <x:c r="AK496" s="343"/>
      <x:c r="AL496" s="343"/>
      <x:c r="AM496" s="343"/>
      <x:c r="AN496" s="343"/>
      <x:c r="AO496" s="343"/>
      <x:c r="AP496" s="343"/>
      <x:c r="AQ496" s="343"/>
      <x:c r="AR496" s="343"/>
      <x:c r="AS496" s="343"/>
      <x:c r="AT496" s="343"/>
      <x:c r="AU496" s="343"/>
      <x:c r="AV496" s="343"/>
      <x:c r="AW496" s="343"/>
      <x:c r="AX496" s="343"/>
      <x:c r="AY496" s="343"/>
      <x:c r="AZ496" s="343"/>
      <x:c r="BA496" s="343"/>
      <x:c r="BB496" s="343"/>
      <x:c r="BC496" s="343"/>
      <x:c r="BD496" s="343"/>
      <x:c r="BE496" s="343"/>
      <x:c r="BF496" s="343"/>
      <x:c r="BG496" s="343"/>
      <x:c r="BH496" s="343"/>
      <x:c r="BI496" s="343"/>
      <x:c r="BJ496" s="343"/>
      <x:c r="BK496" s="343"/>
      <x:c r="BL496" s="343"/>
      <x:c r="BM496" s="343"/>
      <x:c r="BN496" s="343"/>
      <x:c r="BO496" s="343"/>
      <x:c r="BP496" s="343"/>
      <x:c r="BQ496" s="343"/>
      <x:c r="BR496" s="343"/>
      <x:c r="BS496" s="343"/>
      <x:c r="BT496" s="343"/>
      <x:c r="BU496" s="343"/>
      <x:c r="BV496" s="343"/>
      <x:c r="BW496" s="343"/>
      <x:c r="BX496" s="343"/>
      <x:c r="BY496" s="343"/>
      <x:c r="BZ496" s="343"/>
      <x:c r="CA496" s="343"/>
      <x:c r="CB496" s="343"/>
      <x:c r="CC496" s="343"/>
      <x:c r="CD496" s="343"/>
      <x:c r="CE496" s="343"/>
      <x:c r="CF496" s="343"/>
      <x:c r="CG496" s="343"/>
      <x:c r="CH496" s="343"/>
      <x:c r="CI496" s="343"/>
      <x:c r="CJ496" s="343"/>
      <x:c r="CK496" s="343"/>
      <x:c r="CL496" s="343"/>
      <x:c r="CM496" s="343"/>
      <x:c r="CN496" s="343"/>
      <x:c r="CO496" s="343"/>
      <x:c r="CP496" s="343"/>
      <x:c r="CQ496" s="343"/>
      <x:c r="CR496" s="343"/>
      <x:c r="CS496" s="343"/>
      <x:c r="CT496" s="343"/>
      <x:c r="CU496" s="343"/>
      <x:c r="CV496" s="343"/>
      <x:c r="CW496" s="343"/>
      <x:c r="CX496" s="343"/>
      <x:c r="CY496" s="343"/>
      <x:c r="CZ496" s="343"/>
      <x:c r="DA496" s="343"/>
      <x:c r="DB496" s="343"/>
      <x:c r="DC496" s="343"/>
      <x:c r="DD496" s="343"/>
      <x:c r="DE496" s="343"/>
      <x:c r="DF496" s="343"/>
      <x:c r="DG496" s="343"/>
      <x:c r="DH496" s="343"/>
      <x:c r="DI496" s="343"/>
      <x:c r="DJ496" s="343"/>
      <x:c r="DK496" s="343"/>
      <x:c r="DL496" s="343"/>
      <x:c r="DM496" s="343"/>
      <x:c r="DN496" s="343"/>
      <x:c r="DO496" s="343"/>
      <x:c r="DP496" s="343"/>
      <x:c r="DQ496" s="343"/>
      <x:c r="DR496" s="343"/>
      <x:c r="DS496" s="343"/>
      <x:c r="DT496" s="343"/>
      <x:c r="DU496" s="343"/>
      <x:c r="DV496" s="343"/>
      <x:c r="DW496" s="343"/>
      <x:c r="DX496" s="343"/>
      <x:c r="DY496" s="343"/>
      <x:c r="DZ496" s="343"/>
      <x:c r="EA496" s="343"/>
      <x:c r="EB496" s="343"/>
      <x:c r="EC496" s="343"/>
      <x:c r="ED496" s="343"/>
      <x:c r="EE496" s="343"/>
      <x:c r="EF496" s="343"/>
      <x:c r="EG496" s="343"/>
      <x:c r="EH496" s="343"/>
      <x:c r="EI496" s="343"/>
      <x:c r="EJ496" s="343"/>
      <x:c r="EK496" s="343"/>
      <x:c r="EL496" s="343"/>
      <x:c r="EM496" s="343"/>
      <x:c r="EN496" s="343"/>
      <x:c r="EO496" s="343"/>
      <x:c r="EP496" s="343"/>
      <x:c r="EQ496" s="343"/>
      <x:c r="ER496" s="343"/>
      <x:c r="ES496" s="343"/>
      <x:c r="ET496" s="343"/>
      <x:c r="EU496" s="343"/>
      <x:c r="EV496" s="343"/>
      <x:c r="EW496" s="343"/>
      <x:c r="EX496" s="343"/>
      <x:c r="EY496" s="343"/>
      <x:c r="EZ496" s="343"/>
      <x:c r="FA496" s="343"/>
      <x:c r="FB496" s="343"/>
      <x:c r="FC496" s="343"/>
      <x:c r="FD496" s="343"/>
      <x:c r="FE496" s="343"/>
      <x:c r="FF496" s="343"/>
      <x:c r="FG496" s="343"/>
      <x:c r="FH496" s="343"/>
      <x:c r="FI496" s="343"/>
      <x:c r="FJ496" s="343"/>
      <x:c r="FK496" s="343"/>
      <x:c r="FL496" s="343"/>
      <x:c r="FM496" s="343"/>
      <x:c r="FN496" s="343"/>
      <x:c r="FO496" s="343"/>
      <x:c r="FP496" s="343"/>
      <x:c r="FQ496" s="343"/>
      <x:c r="FR496" s="343"/>
      <x:c r="FS496" s="343"/>
      <x:c r="FT496" s="343"/>
      <x:c r="FU496" s="343"/>
      <x:c r="FV496" s="343"/>
      <x:c r="FW496" s="343"/>
      <x:c r="FX496" s="343"/>
      <x:c r="FY496" s="343"/>
      <x:c r="FZ496" s="343"/>
      <x:c r="GA496" s="343"/>
      <x:c r="GB496" s="343"/>
      <x:c r="GC496" s="343"/>
      <x:c r="GD496" s="343"/>
      <x:c r="GE496" s="343"/>
      <x:c r="GF496" s="343"/>
      <x:c r="GG496" s="343"/>
    </x:row>
    <x:row r="497" spans="1:19" s="329" customFormat="1" hidden="1" customHeight="1">
      <x:c r="A497" s="319" t="s">
        <x:v>30</x:v>
      </x:c>
      <x:c r="B497" s="312" t="s">
        <x:v>2880</x:v>
      </x:c>
      <x:c r="C497" s="296" t="s">
        <x:v>1962</x:v>
      </x:c>
      <x:c r="D497" s="448">
        <x:f>IF(SUM(I497:K497)=SUM(L497:M497),SUM(I497:K497),"오답")</x:f>
        <x:v>6892.6999999999998</x:v>
      </x:c>
      <x:c r="E497" s="299" t="s">
        <x:v>3971</x:v>
      </x:c>
      <x:c r="F497" s="299" t="s">
        <x:v>179</x:v>
      </x:c>
      <x:c r="G497" s="299" t="s">
        <x:v>3971</x:v>
      </x:c>
      <x:c r="H497" s="299"/>
      <x:c r="I497" s="299"/>
      <x:c r="J497" s="322">
        <x:v>6892.6999999999998</x:v>
      </x:c>
      <x:c r="K497" s="322"/>
      <x:c r="L497" s="322">
        <x:v>6892.6999999999998</x:v>
      </x:c>
      <x:c r="M497" s="322"/>
      <x:c r="N497" s="322"/>
      <x:c r="O497" s="322"/>
      <x:c r="P497" s="322">
        <x:v>6892.6999999999998</x:v>
      </x:c>
      <x:c r="Q497" s="322"/>
      <x:c r="R497" s="217" t="s">
        <x:v>2853</x:v>
      </x:c>
      <x:c r="S497" s="299"/>
    </x:row>
    <x:row r="498" spans="1:19" s="329" customFormat="1" hidden="1" customHeight="1">
      <x:c r="A498" s="319" t="s">
        <x:v>30</x:v>
      </x:c>
      <x:c r="B498" s="312" t="s">
        <x:v>2875</x:v>
      </x:c>
      <x:c r="C498" s="296" t="s">
        <x:v>3079</x:v>
      </x:c>
      <x:c r="D498" s="448">
        <x:f t="shared" ref="D498:D561" si="36">IF(SUM(I498:K498)=SUM(L498:M498),SUM(I498:K498),"오답")</x:f>
        <x:v>11529.4</x:v>
      </x:c>
      <x:c r="E498" s="299" t="s">
        <x:v>2255</x:v>
      </x:c>
      <x:c r="F498" s="299" t="s">
        <x:v>4146</x:v>
      </x:c>
      <x:c r="G498" s="299" t="s">
        <x:v>4146</x:v>
      </x:c>
      <x:c r="H498" s="299"/>
      <x:c r="I498" s="299"/>
      <x:c r="J498" s="322">
        <x:v>11529.4</x:v>
      </x:c>
      <x:c r="K498" s="322"/>
      <x:c r="L498" s="322">
        <x:v>11529.4</x:v>
      </x:c>
      <x:c r="M498" s="322"/>
      <x:c r="N498" s="322"/>
      <x:c r="O498" s="322"/>
      <x:c r="P498" s="322">
        <x:v>11529.4</x:v>
      </x:c>
      <x:c r="Q498" s="322"/>
      <x:c r="R498" s="217" t="s">
        <x:v>2899</x:v>
      </x:c>
      <x:c r="S498" s="299"/>
    </x:row>
    <x:row r="499" spans="1:19" s="329" customFormat="1" hidden="1" customHeight="1">
      <x:c r="A499" s="319" t="s">
        <x:v>30</x:v>
      </x:c>
      <x:c r="B499" s="312" t="s">
        <x:v>2917</x:v>
      </x:c>
      <x:c r="C499" s="296" t="s">
        <x:v>3339</x:v>
      </x:c>
      <x:c r="D499" s="448">
        <x:f t="shared" si="36"/>
        <x:v>4466.8999999999996</x:v>
      </x:c>
      <x:c r="E499" s="299" t="s">
        <x:v>2255</x:v>
      </x:c>
      <x:c r="F499" s="299" t="s">
        <x:v>4146</x:v>
      </x:c>
      <x:c r="G499" s="299" t="s">
        <x:v>4146</x:v>
      </x:c>
      <x:c r="H499" s="299"/>
      <x:c r="I499" s="299"/>
      <x:c r="J499" s="322">
        <x:v>4466.8999999999996</x:v>
      </x:c>
      <x:c r="K499" s="322"/>
      <x:c r="L499" s="322">
        <x:v>4466.8999999999996</x:v>
      </x:c>
      <x:c r="M499" s="322"/>
      <x:c r="N499" s="322"/>
      <x:c r="O499" s="322"/>
      <x:c r="P499" s="322">
        <x:v>4466.8999999999996</x:v>
      </x:c>
      <x:c r="Q499" s="322"/>
      <x:c r="R499" s="217" t="s">
        <x:v>2899</x:v>
      </x:c>
      <x:c r="S499" s="299"/>
    </x:row>
    <x:row r="500" spans="1:19" s="329" customFormat="1" hidden="1" customHeight="1">
      <x:c r="A500" s="319" t="s">
        <x:v>30</x:v>
      </x:c>
      <x:c r="B500" s="312" t="s">
        <x:v>2860</x:v>
      </x:c>
      <x:c r="C500" s="296" t="s">
        <x:v>353</x:v>
      </x:c>
      <x:c r="D500" s="448">
        <x:f t="shared" si="36"/>
        <x:v>3089</x:v>
      </x:c>
      <x:c r="E500" s="299" t="s">
        <x:v>2255</x:v>
      </x:c>
      <x:c r="F500" s="299" t="s">
        <x:v>4146</x:v>
      </x:c>
      <x:c r="G500" s="299" t="s">
        <x:v>4146</x:v>
      </x:c>
      <x:c r="H500" s="299"/>
      <x:c r="I500" s="299"/>
      <x:c r="J500" s="322">
        <x:v>3089</x:v>
      </x:c>
      <x:c r="K500" s="322"/>
      <x:c r="L500" s="322">
        <x:v>3089</x:v>
      </x:c>
      <x:c r="M500" s="322"/>
      <x:c r="N500" s="322"/>
      <x:c r="O500" s="322"/>
      <x:c r="P500" s="322">
        <x:v>3089</x:v>
      </x:c>
      <x:c r="Q500" s="322"/>
      <x:c r="R500" s="217" t="s">
        <x:v>2899</x:v>
      </x:c>
      <x:c r="S500" s="299"/>
    </x:row>
    <x:row r="501" spans="1:19" s="329" customFormat="1" hidden="1" customHeight="1">
      <x:c r="A501" s="319" t="s">
        <x:v>30</x:v>
      </x:c>
      <x:c r="B501" s="312" t="s">
        <x:v>2926</x:v>
      </x:c>
      <x:c r="C501" s="296" t="s">
        <x:v>3356</x:v>
      </x:c>
      <x:c r="D501" s="448">
        <x:f t="shared" si="36"/>
        <x:v>1760.3</x:v>
      </x:c>
      <x:c r="E501" s="299" t="s">
        <x:v>2295</x:v>
      </x:c>
      <x:c r="F501" s="299" t="s">
        <x:v>3092</x:v>
      </x:c>
      <x:c r="G501" s="299" t="s">
        <x:v>2295</x:v>
      </x:c>
      <x:c r="H501" s="299"/>
      <x:c r="I501" s="299"/>
      <x:c r="J501" s="322">
        <x:v>1760.3</x:v>
      </x:c>
      <x:c r="K501" s="322"/>
      <x:c r="L501" s="322">
        <x:v>1760.3</x:v>
      </x:c>
      <x:c r="M501" s="322"/>
      <x:c r="N501" s="322"/>
      <x:c r="O501" s="322"/>
      <x:c r="P501" s="322">
        <x:v>1760.3</x:v>
      </x:c>
      <x:c r="Q501" s="322"/>
      <x:c r="R501" s="217" t="s">
        <x:v>2885</x:v>
      </x:c>
      <x:c r="S501" s="299"/>
    </x:row>
    <x:row r="502" spans="1:19" s="329" customFormat="1" hidden="1" customHeight="1">
      <x:c r="A502" s="319" t="s">
        <x:v>30</x:v>
      </x:c>
      <x:c r="B502" s="312" t="s">
        <x:v>2906</x:v>
      </x:c>
      <x:c r="C502" s="296" t="s">
        <x:v>3064</x:v>
      </x:c>
      <x:c r="D502" s="448">
        <x:f t="shared" si="36"/>
        <x:v>2349.1999999999998</x:v>
      </x:c>
      <x:c r="E502" s="299" t="s">
        <x:v>2295</x:v>
      </x:c>
      <x:c r="F502" s="299" t="s">
        <x:v>3092</x:v>
      </x:c>
      <x:c r="G502" s="299" t="s">
        <x:v>2295</x:v>
      </x:c>
      <x:c r="H502" s="299"/>
      <x:c r="I502" s="299"/>
      <x:c r="J502" s="322">
        <x:v>2349.1999999999998</x:v>
      </x:c>
      <x:c r="K502" s="322"/>
      <x:c r="L502" s="322">
        <x:v>2349.1999999999998</x:v>
      </x:c>
      <x:c r="M502" s="322"/>
      <x:c r="N502" s="322"/>
      <x:c r="O502" s="322"/>
      <x:c r="P502" s="322">
        <x:v>2349.1999999999998</x:v>
      </x:c>
      <x:c r="Q502" s="322"/>
      <x:c r="R502" s="217" t="s">
        <x:v>2885</x:v>
      </x:c>
      <x:c r="S502" s="299"/>
    </x:row>
    <x:row r="503" spans="1:19" s="329" customFormat="1" hidden="1" customHeight="1">
      <x:c r="A503" s="319" t="s">
        <x:v>30</x:v>
      </x:c>
      <x:c r="B503" s="312" t="s">
        <x:v>2916</x:v>
      </x:c>
      <x:c r="C503" s="296" t="s">
        <x:v>4941</x:v>
      </x:c>
      <x:c r="D503" s="448">
        <x:f t="shared" si="36"/>
        <x:v>1968.4000000000001</x:v>
      </x:c>
      <x:c r="E503" s="299" t="s">
        <x:v>2295</x:v>
      </x:c>
      <x:c r="F503" s="299" t="s">
        <x:v>3092</x:v>
      </x:c>
      <x:c r="G503" s="299" t="s">
        <x:v>2295</x:v>
      </x:c>
      <x:c r="H503" s="299"/>
      <x:c r="I503" s="299"/>
      <x:c r="J503" s="322">
        <x:v>1968.4000000000001</x:v>
      </x:c>
      <x:c r="K503" s="322"/>
      <x:c r="L503" s="322">
        <x:v>1968.4000000000001</x:v>
      </x:c>
      <x:c r="M503" s="322"/>
      <x:c r="N503" s="322"/>
      <x:c r="O503" s="322"/>
      <x:c r="P503" s="322">
        <x:v>1968.4000000000001</x:v>
      </x:c>
      <x:c r="Q503" s="322"/>
      <x:c r="R503" s="217" t="s">
        <x:v>2885</x:v>
      </x:c>
      <x:c r="S503" s="299"/>
    </x:row>
    <x:row r="504" spans="1:19" s="329" customFormat="1" hidden="1" customHeight="1">
      <x:c r="A504" s="319" t="s">
        <x:v>30</x:v>
      </x:c>
      <x:c r="B504" s="312" t="s">
        <x:v>2882</x:v>
      </x:c>
      <x:c r="C504" s="296" t="s">
        <x:v>393</x:v>
      </x:c>
      <x:c r="D504" s="448">
        <x:f t="shared" si="36"/>
        <x:v>114</x:v>
      </x:c>
      <x:c r="E504" s="299" t="s">
        <x:v>2295</x:v>
      </x:c>
      <x:c r="F504" s="299" t="s">
        <x:v>3092</x:v>
      </x:c>
      <x:c r="G504" s="299" t="s">
        <x:v>2295</x:v>
      </x:c>
      <x:c r="H504" s="299"/>
      <x:c r="I504" s="299"/>
      <x:c r="J504" s="322">
        <x:v>114</x:v>
      </x:c>
      <x:c r="K504" s="322"/>
      <x:c r="L504" s="322">
        <x:v>114</x:v>
      </x:c>
      <x:c r="M504" s="322"/>
      <x:c r="N504" s="322"/>
      <x:c r="O504" s="322"/>
      <x:c r="P504" s="322">
        <x:v>114</x:v>
      </x:c>
      <x:c r="Q504" s="322"/>
      <x:c r="R504" s="217" t="s">
        <x:v>2885</x:v>
      </x:c>
      <x:c r="S504" s="299"/>
    </x:row>
    <x:row r="505" spans="1:19" s="329" customFormat="1" hidden="1" customHeight="1">
      <x:c r="A505" s="319" t="s">
        <x:v>30</x:v>
      </x:c>
      <x:c r="B505" s="312" t="s">
        <x:v>2920</x:v>
      </x:c>
      <x:c r="C505" s="296" t="s">
        <x:v>4766</x:v>
      </x:c>
      <x:c r="D505" s="448">
        <x:f t="shared" si="36"/>
        <x:v>1885.2</x:v>
      </x:c>
      <x:c r="E505" s="299" t="s">
        <x:v>2295</x:v>
      </x:c>
      <x:c r="F505" s="299" t="s">
        <x:v>3092</x:v>
      </x:c>
      <x:c r="G505" s="299" t="s">
        <x:v>2295</x:v>
      </x:c>
      <x:c r="H505" s="299"/>
      <x:c r="I505" s="299"/>
      <x:c r="J505" s="322">
        <x:v>1885.2</x:v>
      </x:c>
      <x:c r="K505" s="322"/>
      <x:c r="L505" s="322">
        <x:v>1885.2</x:v>
      </x:c>
      <x:c r="M505" s="322"/>
      <x:c r="N505" s="322"/>
      <x:c r="O505" s="322"/>
      <x:c r="P505" s="322">
        <x:v>1885.2</x:v>
      </x:c>
      <x:c r="Q505" s="322"/>
      <x:c r="R505" s="217" t="s">
        <x:v>2885</x:v>
      </x:c>
      <x:c r="S505" s="299"/>
    </x:row>
    <x:row r="506" spans="1:19" s="329" customFormat="1" hidden="1" customHeight="1">
      <x:c r="A506" s="319" t="s">
        <x:v>30</x:v>
      </x:c>
      <x:c r="B506" s="312" t="s">
        <x:v>2940</x:v>
      </x:c>
      <x:c r="C506" s="296" t="s">
        <x:v>4772</x:v>
      </x:c>
      <x:c r="D506" s="448">
        <x:f t="shared" si="36"/>
        <x:v>385</x:v>
      </x:c>
      <x:c r="E506" s="299" t="s">
        <x:v>2295</x:v>
      </x:c>
      <x:c r="F506" s="299" t="s">
        <x:v>3092</x:v>
      </x:c>
      <x:c r="G506" s="299" t="s">
        <x:v>2295</x:v>
      </x:c>
      <x:c r="H506" s="299"/>
      <x:c r="I506" s="299"/>
      <x:c r="J506" s="322">
        <x:v>385</x:v>
      </x:c>
      <x:c r="K506" s="322"/>
      <x:c r="L506" s="322">
        <x:v>385</x:v>
      </x:c>
      <x:c r="M506" s="322"/>
      <x:c r="N506" s="322"/>
      <x:c r="O506" s="322"/>
      <x:c r="P506" s="322">
        <x:v>385</x:v>
      </x:c>
      <x:c r="Q506" s="322"/>
      <x:c r="R506" s="217" t="s">
        <x:v>2885</x:v>
      </x:c>
      <x:c r="S506" s="299"/>
    </x:row>
    <x:row r="507" spans="1:19" s="329" customFormat="1" hidden="1" customHeight="1">
      <x:c r="A507" s="319" t="s">
        <x:v>30</x:v>
      </x:c>
      <x:c r="B507" s="312" t="s">
        <x:v>2886</x:v>
      </x:c>
      <x:c r="C507" s="296" t="s">
        <x:v>3628</x:v>
      </x:c>
      <x:c r="D507" s="448">
        <x:f t="shared" si="36"/>
        <x:v>706.70000000000005</x:v>
      </x:c>
      <x:c r="E507" s="299" t="s">
        <x:v>2056</x:v>
      </x:c>
      <x:c r="F507" s="299" t="s">
        <x:v>2271</x:v>
      </x:c>
      <x:c r="G507" s="299" t="s">
        <x:v>2271</x:v>
      </x:c>
      <x:c r="H507" s="299"/>
      <x:c r="I507" s="299"/>
      <x:c r="J507" s="322">
        <x:v>706.70000000000005</x:v>
      </x:c>
      <x:c r="K507" s="322"/>
      <x:c r="L507" s="322">
        <x:v>706.70000000000005</x:v>
      </x:c>
      <x:c r="M507" s="322"/>
      <x:c r="N507" s="322"/>
      <x:c r="O507" s="322"/>
      <x:c r="P507" s="322">
        <x:v>706.70000000000005</x:v>
      </x:c>
      <x:c r="Q507" s="322"/>
      <x:c r="R507" s="217" t="s">
        <x:v>6625</x:v>
      </x:c>
      <x:c r="S507" s="299"/>
    </x:row>
    <x:row r="508" spans="1:19" s="329" customFormat="1" hidden="1" customHeight="1">
      <x:c r="A508" s="319" t="s">
        <x:v>30</x:v>
      </x:c>
      <x:c r="B508" s="312" t="s">
        <x:v>2897</x:v>
      </x:c>
      <x:c r="C508" s="296" t="s">
        <x:v>4773</x:v>
      </x:c>
      <x:c r="D508" s="448">
        <x:f t="shared" si="36"/>
        <x:v>722.20000000000005</x:v>
      </x:c>
      <x:c r="E508" s="299" t="s">
        <x:v>2056</x:v>
      </x:c>
      <x:c r="F508" s="299" t="s">
        <x:v>2271</x:v>
      </x:c>
      <x:c r="G508" s="299" t="s">
        <x:v>2271</x:v>
      </x:c>
      <x:c r="H508" s="299"/>
      <x:c r="I508" s="299"/>
      <x:c r="J508" s="322">
        <x:v>722.20000000000005</x:v>
      </x:c>
      <x:c r="K508" s="322"/>
      <x:c r="L508" s="322">
        <x:v>722.20000000000005</x:v>
      </x:c>
      <x:c r="M508" s="322"/>
      <x:c r="N508" s="322"/>
      <x:c r="O508" s="322"/>
      <x:c r="P508" s="322">
        <x:v>722.20000000000005</x:v>
      </x:c>
      <x:c r="Q508" s="322"/>
      <x:c r="R508" s="217" t="s">
        <x:v>6625</x:v>
      </x:c>
      <x:c r="S508" s="299"/>
    </x:row>
    <x:row r="509" spans="1:19" s="329" customFormat="1" hidden="1" customHeight="1">
      <x:c r="A509" s="319" t="s">
        <x:v>30</x:v>
      </x:c>
      <x:c r="B509" s="312" t="s">
        <x:v>2893</x:v>
      </x:c>
      <x:c r="C509" s="296" t="s">
        <x:v>6627</x:v>
      </x:c>
      <x:c r="D509" s="448">
        <x:f t="shared" si="36"/>
        <x:v>408.5</x:v>
      </x:c>
      <x:c r="E509" s="299" t="s">
        <x:v>2056</x:v>
      </x:c>
      <x:c r="F509" s="299" t="s">
        <x:v>2271</x:v>
      </x:c>
      <x:c r="G509" s="299" t="s">
        <x:v>2271</x:v>
      </x:c>
      <x:c r="H509" s="299"/>
      <x:c r="I509" s="299"/>
      <x:c r="J509" s="322">
        <x:v>408.5</x:v>
      </x:c>
      <x:c r="K509" s="322"/>
      <x:c r="L509" s="322">
        <x:v>408.5</x:v>
      </x:c>
      <x:c r="M509" s="322"/>
      <x:c r="N509" s="322"/>
      <x:c r="O509" s="322"/>
      <x:c r="P509" s="322">
        <x:v>408.5</x:v>
      </x:c>
      <x:c r="Q509" s="322"/>
      <x:c r="R509" s="217" t="s">
        <x:v>6625</x:v>
      </x:c>
      <x:c r="S509" s="299"/>
    </x:row>
    <x:row r="510" spans="1:19" s="329" customFormat="1" hidden="1" customHeight="1">
      <x:c r="A510" s="319" t="s">
        <x:v>30</x:v>
      </x:c>
      <x:c r="B510" s="312" t="s">
        <x:v>2894</x:v>
      </x:c>
      <x:c r="C510" s="296" t="s">
        <x:v>4735</x:v>
      </x:c>
      <x:c r="D510" s="448">
        <x:f t="shared" si="36"/>
        <x:v>532.39999999999998</x:v>
      </x:c>
      <x:c r="E510" s="299" t="s">
        <x:v>2056</x:v>
      </x:c>
      <x:c r="F510" s="299" t="s">
        <x:v>2271</x:v>
      </x:c>
      <x:c r="G510" s="299" t="s">
        <x:v>2271</x:v>
      </x:c>
      <x:c r="H510" s="299"/>
      <x:c r="I510" s="299"/>
      <x:c r="J510" s="322">
        <x:v>532.39999999999998</x:v>
      </x:c>
      <x:c r="K510" s="322"/>
      <x:c r="L510" s="322">
        <x:v>532.39999999999998</x:v>
      </x:c>
      <x:c r="M510" s="322"/>
      <x:c r="N510" s="322"/>
      <x:c r="O510" s="322"/>
      <x:c r="P510" s="322">
        <x:v>532.39999999999998</x:v>
      </x:c>
      <x:c r="Q510" s="322"/>
      <x:c r="R510" s="217" t="s">
        <x:v>6625</x:v>
      </x:c>
      <x:c r="S510" s="299"/>
    </x:row>
    <x:row r="511" spans="1:19" s="329" customFormat="1" hidden="1" customHeight="1">
      <x:c r="A511" s="319" t="s">
        <x:v>30</x:v>
      </x:c>
      <x:c r="B511" s="312" t="s">
        <x:v>2890</x:v>
      </x:c>
      <x:c r="C511" s="296" t="s">
        <x:v>4699</x:v>
      </x:c>
      <x:c r="D511" s="448">
        <x:f t="shared" si="36"/>
        <x:v>495.60000000000002</x:v>
      </x:c>
      <x:c r="E511" s="299" t="s">
        <x:v>2056</x:v>
      </x:c>
      <x:c r="F511" s="299" t="s">
        <x:v>2271</x:v>
      </x:c>
      <x:c r="G511" s="299" t="s">
        <x:v>2271</x:v>
      </x:c>
      <x:c r="H511" s="299"/>
      <x:c r="I511" s="299"/>
      <x:c r="J511" s="322">
        <x:v>495.60000000000002</x:v>
      </x:c>
      <x:c r="K511" s="322"/>
      <x:c r="L511" s="322">
        <x:v>495.60000000000002</x:v>
      </x:c>
      <x:c r="M511" s="322"/>
      <x:c r="N511" s="322"/>
      <x:c r="O511" s="322"/>
      <x:c r="P511" s="322">
        <x:v>495.60000000000002</x:v>
      </x:c>
      <x:c r="Q511" s="322"/>
      <x:c r="R511" s="217" t="s">
        <x:v>6625</x:v>
      </x:c>
      <x:c r="S511" s="299"/>
    </x:row>
    <x:row r="512" spans="1:19" s="329" customFormat="1" hidden="1" customHeight="1">
      <x:c r="A512" s="319" t="s">
        <x:v>30</x:v>
      </x:c>
      <x:c r="B512" s="312" t="s">
        <x:v>2921</x:v>
      </x:c>
      <x:c r="C512" s="296" t="s">
        <x:v>4733</x:v>
      </x:c>
      <x:c r="D512" s="448">
        <x:f t="shared" si="36"/>
        <x:v>485.60000000000002</x:v>
      </x:c>
      <x:c r="E512" s="299" t="s">
        <x:v>2056</x:v>
      </x:c>
      <x:c r="F512" s="299" t="s">
        <x:v>2271</x:v>
      </x:c>
      <x:c r="G512" s="299" t="s">
        <x:v>2271</x:v>
      </x:c>
      <x:c r="H512" s="299"/>
      <x:c r="I512" s="299"/>
      <x:c r="J512" s="322">
        <x:v>485.60000000000002</x:v>
      </x:c>
      <x:c r="K512" s="322"/>
      <x:c r="L512" s="322">
        <x:v>485.60000000000002</x:v>
      </x:c>
      <x:c r="M512" s="322"/>
      <x:c r="N512" s="322"/>
      <x:c r="O512" s="322"/>
      <x:c r="P512" s="322">
        <x:v>485.60000000000002</x:v>
      </x:c>
      <x:c r="Q512" s="322"/>
      <x:c r="R512" s="217" t="s">
        <x:v>6625</x:v>
      </x:c>
      <x:c r="S512" s="299"/>
    </x:row>
    <x:row r="513" spans="1:19" s="329" customFormat="1" hidden="1" customHeight="1">
      <x:c r="A513" s="319" t="s">
        <x:v>30</x:v>
      </x:c>
      <x:c r="B513" s="312" t="s">
        <x:v>2854</x:v>
      </x:c>
      <x:c r="C513" s="296" t="s">
        <x:v>4718</x:v>
      </x:c>
      <x:c r="D513" s="448">
        <x:f t="shared" si="36"/>
        <x:v>1365.5999999999999</x:v>
      </x:c>
      <x:c r="E513" s="299" t="s">
        <x:v>2056</x:v>
      </x:c>
      <x:c r="F513" s="299" t="s">
        <x:v>2271</x:v>
      </x:c>
      <x:c r="G513" s="299" t="s">
        <x:v>2271</x:v>
      </x:c>
      <x:c r="H513" s="299"/>
      <x:c r="I513" s="299"/>
      <x:c r="J513" s="322">
        <x:v>1365.5999999999999</x:v>
      </x:c>
      <x:c r="K513" s="322"/>
      <x:c r="L513" s="322">
        <x:v>1365.5999999999999</x:v>
      </x:c>
      <x:c r="M513" s="322"/>
      <x:c r="N513" s="322"/>
      <x:c r="O513" s="322"/>
      <x:c r="P513" s="322">
        <x:v>1365.5999999999999</x:v>
      </x:c>
      <x:c r="Q513" s="322"/>
      <x:c r="R513" s="217" t="s">
        <x:v>6625</x:v>
      </x:c>
      <x:c r="S513" s="299"/>
    </x:row>
    <x:row r="514" spans="1:19" s="329" customFormat="1" hidden="1" customHeight="1">
      <x:c r="A514" s="319" t="s">
        <x:v>30</x:v>
      </x:c>
      <x:c r="B514" s="312" t="s">
        <x:v>2945</x:v>
      </x:c>
      <x:c r="C514" s="296" t="s">
        <x:v>4713</x:v>
      </x:c>
      <x:c r="D514" s="448">
        <x:f t="shared" si="36"/>
        <x:v>591.5</x:v>
      </x:c>
      <x:c r="E514" s="299" t="s">
        <x:v>2056</x:v>
      </x:c>
      <x:c r="F514" s="299" t="s">
        <x:v>2271</x:v>
      </x:c>
      <x:c r="G514" s="299" t="s">
        <x:v>2271</x:v>
      </x:c>
      <x:c r="H514" s="299"/>
      <x:c r="I514" s="299"/>
      <x:c r="J514" s="322">
        <x:v>591.5</x:v>
      </x:c>
      <x:c r="K514" s="322"/>
      <x:c r="L514" s="322">
        <x:v>591.5</x:v>
      </x:c>
      <x:c r="M514" s="322"/>
      <x:c r="N514" s="322"/>
      <x:c r="O514" s="322"/>
      <x:c r="P514" s="322">
        <x:v>591.5</x:v>
      </x:c>
      <x:c r="Q514" s="322"/>
      <x:c r="R514" s="217" t="s">
        <x:v>6625</x:v>
      </x:c>
      <x:c r="S514" s="299"/>
    </x:row>
    <x:row r="515" spans="1:19" s="329" customFormat="1" hidden="1" customHeight="1">
      <x:c r="A515" s="319" t="s">
        <x:v>30</x:v>
      </x:c>
      <x:c r="B515" s="312" t="s">
        <x:v>2847</x:v>
      </x:c>
      <x:c r="C515" s="296" t="s">
        <x:v>4722</x:v>
      </x:c>
      <x:c r="D515" s="448">
        <x:f t="shared" si="36"/>
        <x:v>2342.5</x:v>
      </x:c>
      <x:c r="E515" s="299" t="s">
        <x:v>2056</x:v>
      </x:c>
      <x:c r="F515" s="299" t="s">
        <x:v>2271</x:v>
      </x:c>
      <x:c r="G515" s="299" t="s">
        <x:v>2271</x:v>
      </x:c>
      <x:c r="H515" s="299"/>
      <x:c r="I515" s="299"/>
      <x:c r="J515" s="322">
        <x:v>2342.5</x:v>
      </x:c>
      <x:c r="K515" s="322"/>
      <x:c r="L515" s="322">
        <x:v>2342.5</x:v>
      </x:c>
      <x:c r="M515" s="322"/>
      <x:c r="N515" s="322"/>
      <x:c r="O515" s="322"/>
      <x:c r="P515" s="322">
        <x:v>2342.5</x:v>
      </x:c>
      <x:c r="Q515" s="322"/>
      <x:c r="R515" s="217" t="s">
        <x:v>6625</x:v>
      </x:c>
      <x:c r="S515" s="299"/>
    </x:row>
    <x:row r="516" spans="1:19" s="329" customFormat="1" hidden="1" customHeight="1">
      <x:c r="A516" s="319" t="s">
        <x:v>30</x:v>
      </x:c>
      <x:c r="B516" s="312" t="s">
        <x:v>6612</x:v>
      </x:c>
      <x:c r="C516" s="296" t="s">
        <x:v>4761</x:v>
      </x:c>
      <x:c r="D516" s="448">
        <x:f t="shared" si="36"/>
        <x:v>1035.0999999999999</x:v>
      </x:c>
      <x:c r="E516" s="299" t="s">
        <x:v>2056</x:v>
      </x:c>
      <x:c r="F516" s="299" t="s">
        <x:v>2271</x:v>
      </x:c>
      <x:c r="G516" s="299" t="s">
        <x:v>2271</x:v>
      </x:c>
      <x:c r="H516" s="299"/>
      <x:c r="I516" s="299"/>
      <x:c r="J516" s="322">
        <x:v>1035.0999999999999</x:v>
      </x:c>
      <x:c r="K516" s="322"/>
      <x:c r="L516" s="322">
        <x:v>1035.0999999999999</x:v>
      </x:c>
      <x:c r="M516" s="322"/>
      <x:c r="N516" s="322"/>
      <x:c r="O516" s="322"/>
      <x:c r="P516" s="322">
        <x:v>1035.0999999999999</x:v>
      </x:c>
      <x:c r="Q516" s="322"/>
      <x:c r="R516" s="217" t="s">
        <x:v>6625</x:v>
      </x:c>
      <x:c r="S516" s="299"/>
    </x:row>
    <x:row r="517" spans="1:19" s="329" customFormat="1" hidden="1" customHeight="1">
      <x:c r="A517" s="319" t="s">
        <x:v>30</x:v>
      </x:c>
      <x:c r="B517" s="312" t="s">
        <x:v>6620</x:v>
      </x:c>
      <x:c r="C517" s="296" t="s">
        <x:v>4752</x:v>
      </x:c>
      <x:c r="D517" s="448">
        <x:f t="shared" si="36"/>
        <x:v>530.29999999999995</x:v>
      </x:c>
      <x:c r="E517" s="299" t="s">
        <x:v>2056</x:v>
      </x:c>
      <x:c r="F517" s="299" t="s">
        <x:v>2271</x:v>
      </x:c>
      <x:c r="G517" s="299" t="s">
        <x:v>2271</x:v>
      </x:c>
      <x:c r="H517" s="299"/>
      <x:c r="I517" s="299"/>
      <x:c r="J517" s="322">
        <x:v>530.29999999999995</x:v>
      </x:c>
      <x:c r="K517" s="322"/>
      <x:c r="L517" s="322">
        <x:v>530.29999999999995</x:v>
      </x:c>
      <x:c r="M517" s="322"/>
      <x:c r="N517" s="322"/>
      <x:c r="O517" s="322"/>
      <x:c r="P517" s="322">
        <x:v>530.29999999999995</x:v>
      </x:c>
      <x:c r="Q517" s="322"/>
      <x:c r="R517" s="217" t="s">
        <x:v>6625</x:v>
      </x:c>
      <x:c r="S517" s="299"/>
    </x:row>
    <x:row r="518" spans="1:19" s="329" customFormat="1" hidden="1" customHeight="1">
      <x:c r="A518" s="319" t="s">
        <x:v>30</x:v>
      </x:c>
      <x:c r="B518" s="312" t="s">
        <x:v>6601</x:v>
      </x:c>
      <x:c r="C518" s="296" t="s">
        <x:v>4747</x:v>
      </x:c>
      <x:c r="D518" s="448">
        <x:f t="shared" si="36"/>
        <x:v>696.79999999999995</x:v>
      </x:c>
      <x:c r="E518" s="299" t="s">
        <x:v>2056</x:v>
      </x:c>
      <x:c r="F518" s="299" t="s">
        <x:v>2271</x:v>
      </x:c>
      <x:c r="G518" s="299" t="s">
        <x:v>2271</x:v>
      </x:c>
      <x:c r="H518" s="299"/>
      <x:c r="I518" s="299"/>
      <x:c r="J518" s="322">
        <x:v>696.79999999999995</x:v>
      </x:c>
      <x:c r="K518" s="322"/>
      <x:c r="L518" s="322">
        <x:v>696.79999999999995</x:v>
      </x:c>
      <x:c r="M518" s="322"/>
      <x:c r="N518" s="322"/>
      <x:c r="O518" s="322"/>
      <x:c r="P518" s="322">
        <x:v>696.79999999999995</x:v>
      </x:c>
      <x:c r="Q518" s="322"/>
      <x:c r="R518" s="217" t="s">
        <x:v>6625</x:v>
      </x:c>
      <x:c r="S518" s="299"/>
    </x:row>
    <x:row r="519" spans="1:19" s="329" customFormat="1" hidden="1" customHeight="1">
      <x:c r="A519" s="319" t="s">
        <x:v>30</x:v>
      </x:c>
      <x:c r="B519" s="312" t="s">
        <x:v>6639</x:v>
      </x:c>
      <x:c r="C519" s="296" t="s">
        <x:v>4706</x:v>
      </x:c>
      <x:c r="D519" s="448">
        <x:f t="shared" si="36"/>
        <x:v>607.39999999999998</x:v>
      </x:c>
      <x:c r="E519" s="299" t="s">
        <x:v>2056</x:v>
      </x:c>
      <x:c r="F519" s="299" t="s">
        <x:v>2271</x:v>
      </x:c>
      <x:c r="G519" s="299" t="s">
        <x:v>2271</x:v>
      </x:c>
      <x:c r="H519" s="299"/>
      <x:c r="I519" s="299"/>
      <x:c r="J519" s="322">
        <x:v>607.39999999999998</x:v>
      </x:c>
      <x:c r="K519" s="322"/>
      <x:c r="L519" s="322">
        <x:v>607.39999999999998</x:v>
      </x:c>
      <x:c r="M519" s="322"/>
      <x:c r="N519" s="322"/>
      <x:c r="O519" s="322"/>
      <x:c r="P519" s="322">
        <x:v>607.39999999999998</x:v>
      </x:c>
      <x:c r="Q519" s="322"/>
      <x:c r="R519" s="217" t="s">
        <x:v>6625</x:v>
      </x:c>
      <x:c r="S519" s="299"/>
    </x:row>
    <x:row r="520" spans="1:19" s="329" customFormat="1" hidden="1" customHeight="1">
      <x:c r="A520" s="319" t="s">
        <x:v>30</x:v>
      </x:c>
      <x:c r="B520" s="312" t="s">
        <x:v>6631</x:v>
      </x:c>
      <x:c r="C520" s="296" t="s">
        <x:v>4751</x:v>
      </x:c>
      <x:c r="D520" s="448">
        <x:f t="shared" si="36"/>
        <x:v>1070.2</x:v>
      </x:c>
      <x:c r="E520" s="299" t="s">
        <x:v>2056</x:v>
      </x:c>
      <x:c r="F520" s="299" t="s">
        <x:v>2271</x:v>
      </x:c>
      <x:c r="G520" s="299" t="s">
        <x:v>2271</x:v>
      </x:c>
      <x:c r="H520" s="299"/>
      <x:c r="I520" s="299"/>
      <x:c r="J520" s="322">
        <x:v>1070.2</x:v>
      </x:c>
      <x:c r="K520" s="322"/>
      <x:c r="L520" s="322">
        <x:v>1070.2</x:v>
      </x:c>
      <x:c r="M520" s="322"/>
      <x:c r="N520" s="322"/>
      <x:c r="O520" s="322"/>
      <x:c r="P520" s="322">
        <x:v>1070.2</x:v>
      </x:c>
      <x:c r="Q520" s="322"/>
      <x:c r="R520" s="217" t="s">
        <x:v>6625</x:v>
      </x:c>
      <x:c r="S520" s="299"/>
    </x:row>
    <x:row r="521" spans="1:19" s="329" customFormat="1" hidden="1" customHeight="1">
      <x:c r="A521" s="319" t="s">
        <x:v>30</x:v>
      </x:c>
      <x:c r="B521" s="312" t="s">
        <x:v>6632</x:v>
      </x:c>
      <x:c r="C521" s="296" t="s">
        <x:v>4776</x:v>
      </x:c>
      <x:c r="D521" s="448">
        <x:f t="shared" si="36"/>
        <x:v>3007.5999999999999</x:v>
      </x:c>
      <x:c r="E521" s="299" t="s">
        <x:v>2056</x:v>
      </x:c>
      <x:c r="F521" s="299" t="s">
        <x:v>2271</x:v>
      </x:c>
      <x:c r="G521" s="299" t="s">
        <x:v>2271</x:v>
      </x:c>
      <x:c r="H521" s="299"/>
      <x:c r="I521" s="299"/>
      <x:c r="J521" s="322">
        <x:v>3007.5999999999999</x:v>
      </x:c>
      <x:c r="K521" s="322"/>
      <x:c r="L521" s="322">
        <x:v>3007.5999999999999</x:v>
      </x:c>
      <x:c r="M521" s="322"/>
      <x:c r="N521" s="322"/>
      <x:c r="O521" s="322"/>
      <x:c r="P521" s="322">
        <x:v>3007.5999999999999</x:v>
      </x:c>
      <x:c r="Q521" s="322"/>
      <x:c r="R521" s="217" t="s">
        <x:v>6625</x:v>
      </x:c>
      <x:c r="S521" s="299"/>
    </x:row>
    <x:row r="522" spans="1:19" s="329" customFormat="1" hidden="1" customHeight="1">
      <x:c r="A522" s="319" t="s">
        <x:v>30</x:v>
      </x:c>
      <x:c r="B522" s="312" t="s">
        <x:v>6642</x:v>
      </x:c>
      <x:c r="C522" s="296" t="s">
        <x:v>4698</x:v>
      </x:c>
      <x:c r="D522" s="448">
        <x:f t="shared" si="36"/>
        <x:v>2934.5999999999999</x:v>
      </x:c>
      <x:c r="E522" s="299" t="s">
        <x:v>2056</x:v>
      </x:c>
      <x:c r="F522" s="299" t="s">
        <x:v>2271</x:v>
      </x:c>
      <x:c r="G522" s="299" t="s">
        <x:v>2271</x:v>
      </x:c>
      <x:c r="H522" s="299"/>
      <x:c r="I522" s="299"/>
      <x:c r="J522" s="322">
        <x:v>2934.5999999999999</x:v>
      </x:c>
      <x:c r="K522" s="322"/>
      <x:c r="L522" s="322">
        <x:v>2934.5999999999999</x:v>
      </x:c>
      <x:c r="M522" s="322"/>
      <x:c r="N522" s="322"/>
      <x:c r="O522" s="322"/>
      <x:c r="P522" s="322">
        <x:v>2934.5999999999999</x:v>
      </x:c>
      <x:c r="Q522" s="322"/>
      <x:c r="R522" s="217" t="s">
        <x:v>6625</x:v>
      </x:c>
      <x:c r="S522" s="299"/>
    </x:row>
    <x:row r="523" spans="1:19" s="329" customFormat="1" hidden="1" customHeight="1">
      <x:c r="A523" s="319" t="s">
        <x:v>30</x:v>
      </x:c>
      <x:c r="B523" s="312" t="s">
        <x:v>2913</x:v>
      </x:c>
      <x:c r="C523" s="296" t="s">
        <x:v>3312</x:v>
      </x:c>
      <x:c r="D523" s="448">
        <x:f t="shared" si="36"/>
        <x:v>4539</x:v>
      </x:c>
      <x:c r="E523" s="299" t="s">
        <x:v>436</x:v>
      </x:c>
      <x:c r="F523" s="299" t="s">
        <x:v>2128</x:v>
      </x:c>
      <x:c r="G523" s="299" t="s">
        <x:v>2128</x:v>
      </x:c>
      <x:c r="H523" s="299"/>
      <x:c r="I523" s="299"/>
      <x:c r="J523" s="322">
        <x:v>4539</x:v>
      </x:c>
      <x:c r="K523" s="322"/>
      <x:c r="L523" s="322">
        <x:v>4539</x:v>
      </x:c>
      <x:c r="M523" s="322"/>
      <x:c r="N523" s="322"/>
      <x:c r="O523" s="322"/>
      <x:c r="P523" s="322">
        <x:v>4539</x:v>
      </x:c>
      <x:c r="Q523" s="322"/>
      <x:c r="R523" s="217" t="s">
        <x:v>6648</x:v>
      </x:c>
      <x:c r="S523" s="299"/>
    </x:row>
    <x:row r="524" spans="1:19" s="329" customFormat="1" hidden="1" customHeight="1">
      <x:c r="A524" s="319" t="s">
        <x:v>30</x:v>
      </x:c>
      <x:c r="B524" s="312" t="s">
        <x:v>2904</x:v>
      </x:c>
      <x:c r="C524" s="296" t="s">
        <x:v>3351</x:v>
      </x:c>
      <x:c r="D524" s="448">
        <x:f t="shared" si="36"/>
        <x:v>2708.5999999999999</x:v>
      </x:c>
      <x:c r="E524" s="299" t="s">
        <x:v>436</x:v>
      </x:c>
      <x:c r="F524" s="299" t="s">
        <x:v>2128</x:v>
      </x:c>
      <x:c r="G524" s="299" t="s">
        <x:v>2128</x:v>
      </x:c>
      <x:c r="H524" s="299"/>
      <x:c r="I524" s="299"/>
      <x:c r="J524" s="322">
        <x:v>2708.5999999999999</x:v>
      </x:c>
      <x:c r="K524" s="322"/>
      <x:c r="L524" s="322">
        <x:v>2708.5999999999999</x:v>
      </x:c>
      <x:c r="M524" s="322"/>
      <x:c r="N524" s="322"/>
      <x:c r="O524" s="322"/>
      <x:c r="P524" s="322">
        <x:v>2708.5999999999999</x:v>
      </x:c>
      <x:c r="Q524" s="322"/>
      <x:c r="R524" s="217" t="s">
        <x:v>6648</x:v>
      </x:c>
      <x:c r="S524" s="299"/>
    </x:row>
    <x:row r="525" spans="1:19" s="329" customFormat="1" hidden="1" customHeight="1">
      <x:c r="A525" s="319" t="s">
        <x:v>30</x:v>
      </x:c>
      <x:c r="B525" s="312" t="s">
        <x:v>2907</x:v>
      </x:c>
      <x:c r="C525" s="296" t="s">
        <x:v>3350</x:v>
      </x:c>
      <x:c r="D525" s="448">
        <x:f t="shared" si="36"/>
        <x:v>397.19999999999999</x:v>
      </x:c>
      <x:c r="E525" s="299" t="s">
        <x:v>436</x:v>
      </x:c>
      <x:c r="F525" s="299" t="s">
        <x:v>2128</x:v>
      </x:c>
      <x:c r="G525" s="299" t="s">
        <x:v>2128</x:v>
      </x:c>
      <x:c r="H525" s="299"/>
      <x:c r="I525" s="299"/>
      <x:c r="J525" s="322">
        <x:v>397.19999999999999</x:v>
      </x:c>
      <x:c r="K525" s="322"/>
      <x:c r="L525" s="322">
        <x:v>397.19999999999999</x:v>
      </x:c>
      <x:c r="M525" s="322"/>
      <x:c r="N525" s="322"/>
      <x:c r="O525" s="322"/>
      <x:c r="P525" s="322">
        <x:v>397.19999999999999</x:v>
      </x:c>
      <x:c r="Q525" s="322"/>
      <x:c r="R525" s="217" t="s">
        <x:v>6648</x:v>
      </x:c>
      <x:c r="S525" s="299"/>
    </x:row>
    <x:row r="526" spans="1:19" s="329" customFormat="1" hidden="1" customHeight="1">
      <x:c r="A526" s="319" t="s">
        <x:v>30</x:v>
      </x:c>
      <x:c r="B526" s="312" t="s">
        <x:v>2845</x:v>
      </x:c>
      <x:c r="C526" s="296" t="s">
        <x:v>3341</x:v>
      </x:c>
      <x:c r="D526" s="448">
        <x:f t="shared" si="36"/>
        <x:v>1239.4000000000001</x:v>
      </x:c>
      <x:c r="E526" s="299" t="s">
        <x:v>436</x:v>
      </x:c>
      <x:c r="F526" s="299" t="s">
        <x:v>2128</x:v>
      </x:c>
      <x:c r="G526" s="299" t="s">
        <x:v>2128</x:v>
      </x:c>
      <x:c r="H526" s="299"/>
      <x:c r="I526" s="299"/>
      <x:c r="J526" s="322">
        <x:v>1239.4000000000001</x:v>
      </x:c>
      <x:c r="K526" s="322"/>
      <x:c r="L526" s="322">
        <x:v>1239.4000000000001</x:v>
      </x:c>
      <x:c r="M526" s="322"/>
      <x:c r="N526" s="322"/>
      <x:c r="O526" s="322"/>
      <x:c r="P526" s="322">
        <x:v>1239.4000000000001</x:v>
      </x:c>
      <x:c r="Q526" s="322"/>
      <x:c r="R526" s="217" t="s">
        <x:v>6648</x:v>
      </x:c>
      <x:c r="S526" s="299"/>
    </x:row>
    <x:row r="527" spans="1:19" s="329" customFormat="1" hidden="1" customHeight="1">
      <x:c r="A527" s="319" t="s">
        <x:v>30</x:v>
      </x:c>
      <x:c r="B527" s="312" t="s">
        <x:v>6647</x:v>
      </x:c>
      <x:c r="C527" s="296" t="s">
        <x:v>3397</x:v>
      </x:c>
      <x:c r="D527" s="448">
        <x:f t="shared" si="36"/>
        <x:v>1864.7</x:v>
      </x:c>
      <x:c r="E527" s="299" t="s">
        <x:v>436</x:v>
      </x:c>
      <x:c r="F527" s="299" t="s">
        <x:v>2128</x:v>
      </x:c>
      <x:c r="G527" s="299" t="s">
        <x:v>2128</x:v>
      </x:c>
      <x:c r="H527" s="299"/>
      <x:c r="I527" s="299"/>
      <x:c r="J527" s="322">
        <x:v>1864.7</x:v>
      </x:c>
      <x:c r="K527" s="322"/>
      <x:c r="L527" s="322">
        <x:v>1864.7</x:v>
      </x:c>
      <x:c r="M527" s="322"/>
      <x:c r="N527" s="322"/>
      <x:c r="O527" s="322"/>
      <x:c r="P527" s="322">
        <x:v>1864.7</x:v>
      </x:c>
      <x:c r="Q527" s="322"/>
      <x:c r="R527" s="217" t="s">
        <x:v>6648</x:v>
      </x:c>
      <x:c r="S527" s="299"/>
    </x:row>
    <x:row r="528" spans="1:19" s="329" customFormat="1" hidden="1" customHeight="1">
      <x:c r="A528" s="319" t="s">
        <x:v>30</x:v>
      </x:c>
      <x:c r="B528" s="312" t="s">
        <x:v>6652</x:v>
      </x:c>
      <x:c r="C528" s="296" t="s">
        <x:v>3651</x:v>
      </x:c>
      <x:c r="D528" s="448">
        <x:f t="shared" si="36"/>
        <x:v>6300.1999999999998</x:v>
      </x:c>
      <x:c r="E528" s="299" t="s">
        <x:v>436</x:v>
      </x:c>
      <x:c r="F528" s="299" t="s">
        <x:v>2128</x:v>
      </x:c>
      <x:c r="G528" s="299" t="s">
        <x:v>2128</x:v>
      </x:c>
      <x:c r="H528" s="299"/>
      <x:c r="I528" s="299"/>
      <x:c r="J528" s="322">
        <x:v>6300.1999999999998</x:v>
      </x:c>
      <x:c r="K528" s="322"/>
      <x:c r="L528" s="322">
        <x:v>6300.1999999999998</x:v>
      </x:c>
      <x:c r="M528" s="322"/>
      <x:c r="N528" s="322"/>
      <x:c r="O528" s="322"/>
      <x:c r="P528" s="322">
        <x:v>6300.1999999999998</x:v>
      </x:c>
      <x:c r="Q528" s="322"/>
      <x:c r="R528" s="217" t="s">
        <x:v>6648</x:v>
      </x:c>
      <x:c r="S528" s="299"/>
    </x:row>
    <x:row r="529" spans="1:19" s="329" customFormat="1" hidden="1" customHeight="1">
      <x:c r="A529" s="319" t="s">
        <x:v>30</x:v>
      </x:c>
      <x:c r="B529" s="312" t="s">
        <x:v>6656</x:v>
      </x:c>
      <x:c r="C529" s="296" t="s">
        <x:v>3342</x:v>
      </x:c>
      <x:c r="D529" s="448">
        <x:f t="shared" si="36"/>
        <x:v>6347.1000000000004</x:v>
      </x:c>
      <x:c r="E529" s="299" t="s">
        <x:v>436</x:v>
      </x:c>
      <x:c r="F529" s="299" t="s">
        <x:v>2128</x:v>
      </x:c>
      <x:c r="G529" s="299" t="s">
        <x:v>2128</x:v>
      </x:c>
      <x:c r="H529" s="299"/>
      <x:c r="I529" s="299"/>
      <x:c r="J529" s="322">
        <x:v>6347.1000000000004</x:v>
      </x:c>
      <x:c r="K529" s="322"/>
      <x:c r="L529" s="322">
        <x:v>6347.1000000000004</x:v>
      </x:c>
      <x:c r="M529" s="322"/>
      <x:c r="N529" s="322"/>
      <x:c r="O529" s="322"/>
      <x:c r="P529" s="322">
        <x:v>6347.1000000000004</x:v>
      </x:c>
      <x:c r="Q529" s="322"/>
      <x:c r="R529" s="217" t="s">
        <x:v>6648</x:v>
      </x:c>
      <x:c r="S529" s="299"/>
    </x:row>
    <x:row r="530" spans="1:19" s="329" customFormat="1" hidden="1" customHeight="1">
      <x:c r="A530" s="319" t="s">
        <x:v>30</x:v>
      </x:c>
      <x:c r="B530" s="312" t="s">
        <x:v>6659</x:v>
      </x:c>
      <x:c r="C530" s="296" t="s">
        <x:v>3357</x:v>
      </x:c>
      <x:c r="D530" s="448">
        <x:f t="shared" si="36"/>
        <x:v>4972.5</x:v>
      </x:c>
      <x:c r="E530" s="299" t="s">
        <x:v>436</x:v>
      </x:c>
      <x:c r="F530" s="299" t="s">
        <x:v>2128</x:v>
      </x:c>
      <x:c r="G530" s="299" t="s">
        <x:v>2128</x:v>
      </x:c>
      <x:c r="H530" s="299"/>
      <x:c r="I530" s="299"/>
      <x:c r="J530" s="322">
        <x:v>4972.5</x:v>
      </x:c>
      <x:c r="K530" s="322"/>
      <x:c r="L530" s="322">
        <x:v>4972.5</x:v>
      </x:c>
      <x:c r="M530" s="322"/>
      <x:c r="N530" s="322"/>
      <x:c r="O530" s="322"/>
      <x:c r="P530" s="322">
        <x:v>4972.5</x:v>
      </x:c>
      <x:c r="Q530" s="322"/>
      <x:c r="R530" s="217" t="s">
        <x:v>6648</x:v>
      </x:c>
      <x:c r="S530" s="299"/>
    </x:row>
    <x:row r="531" spans="1:19" s="329" customFormat="1" hidden="1" customHeight="1">
      <x:c r="A531" s="319" t="s">
        <x:v>30</x:v>
      </x:c>
      <x:c r="B531" s="312" t="s">
        <x:v>6623</x:v>
      </x:c>
      <x:c r="C531" s="296" t="s">
        <x:v>3390</x:v>
      </x:c>
      <x:c r="D531" s="448">
        <x:f t="shared" si="36"/>
        <x:v>5692.5</x:v>
      </x:c>
      <x:c r="E531" s="299" t="s">
        <x:v>436</x:v>
      </x:c>
      <x:c r="F531" s="299" t="s">
        <x:v>2128</x:v>
      </x:c>
      <x:c r="G531" s="299" t="s">
        <x:v>2128</x:v>
      </x:c>
      <x:c r="H531" s="299"/>
      <x:c r="I531" s="299"/>
      <x:c r="J531" s="322">
        <x:v>5692.5</x:v>
      </x:c>
      <x:c r="K531" s="322"/>
      <x:c r="L531" s="322">
        <x:v>5692.5</x:v>
      </x:c>
      <x:c r="M531" s="322"/>
      <x:c r="N531" s="322"/>
      <x:c r="O531" s="322"/>
      <x:c r="P531" s="322">
        <x:v>5692.5</x:v>
      </x:c>
      <x:c r="Q531" s="322"/>
      <x:c r="R531" s="217" t="s">
        <x:v>6648</x:v>
      </x:c>
      <x:c r="S531" s="299"/>
    </x:row>
    <x:row r="532" spans="1:19" s="329" customFormat="1" hidden="1" customHeight="1">
      <x:c r="A532" s="319" t="s">
        <x:v>30</x:v>
      </x:c>
      <x:c r="B532" s="312" t="s">
        <x:v>6663</x:v>
      </x:c>
      <x:c r="C532" s="296" t="s">
        <x:v>3369</x:v>
      </x:c>
      <x:c r="D532" s="448">
        <x:f t="shared" si="36"/>
        <x:v>1375.9000000000001</x:v>
      </x:c>
      <x:c r="E532" s="299" t="s">
        <x:v>436</x:v>
      </x:c>
      <x:c r="F532" s="299" t="s">
        <x:v>2128</x:v>
      </x:c>
      <x:c r="G532" s="299" t="s">
        <x:v>2128</x:v>
      </x:c>
      <x:c r="H532" s="299"/>
      <x:c r="I532" s="299"/>
      <x:c r="J532" s="322">
        <x:v>1375.9000000000001</x:v>
      </x:c>
      <x:c r="K532" s="322"/>
      <x:c r="L532" s="322">
        <x:v>1375.9000000000001</x:v>
      </x:c>
      <x:c r="M532" s="322"/>
      <x:c r="N532" s="322"/>
      <x:c r="O532" s="322"/>
      <x:c r="P532" s="322">
        <x:v>1375.9000000000001</x:v>
      </x:c>
      <x:c r="Q532" s="322"/>
      <x:c r="R532" s="217" t="s">
        <x:v>6648</x:v>
      </x:c>
      <x:c r="S532" s="299"/>
    </x:row>
    <x:row r="533" spans="1:19" s="329" customFormat="1" hidden="1" customHeight="1">
      <x:c r="A533" s="319" t="s">
        <x:v>30</x:v>
      </x:c>
      <x:c r="B533" s="312" t="s">
        <x:v>6644</x:v>
      </x:c>
      <x:c r="C533" s="296" t="s">
        <x:v>3345</x:v>
      </x:c>
      <x:c r="D533" s="448">
        <x:f t="shared" si="36"/>
        <x:v>1105.4000000000001</x:v>
      </x:c>
      <x:c r="E533" s="299" t="s">
        <x:v>436</x:v>
      </x:c>
      <x:c r="F533" s="299" t="s">
        <x:v>2128</x:v>
      </x:c>
      <x:c r="G533" s="299" t="s">
        <x:v>2128</x:v>
      </x:c>
      <x:c r="H533" s="299"/>
      <x:c r="I533" s="299"/>
      <x:c r="J533" s="322">
        <x:v>1105.4000000000001</x:v>
      </x:c>
      <x:c r="K533" s="322"/>
      <x:c r="L533" s="322">
        <x:v>1105.4000000000001</x:v>
      </x:c>
      <x:c r="M533" s="322"/>
      <x:c r="N533" s="322"/>
      <x:c r="O533" s="322"/>
      <x:c r="P533" s="322">
        <x:v>1105.4000000000001</x:v>
      </x:c>
      <x:c r="Q533" s="322"/>
      <x:c r="R533" s="217" t="s">
        <x:v>6648</x:v>
      </x:c>
      <x:c r="S533" s="299"/>
    </x:row>
    <x:row r="534" spans="1:19" s="329" customFormat="1" hidden="1" customHeight="1">
      <x:c r="A534" s="319" t="s">
        <x:v>30</x:v>
      </x:c>
      <x:c r="B534" s="312" t="s">
        <x:v>6649</x:v>
      </x:c>
      <x:c r="C534" s="296" t="s">
        <x:v>3710</x:v>
      </x:c>
      <x:c r="D534" s="448">
        <x:f t="shared" si="36"/>
        <x:v>1567.7</x:v>
      </x:c>
      <x:c r="E534" s="299" t="s">
        <x:v>436</x:v>
      </x:c>
      <x:c r="F534" s="299" t="s">
        <x:v>2128</x:v>
      </x:c>
      <x:c r="G534" s="299" t="s">
        <x:v>2128</x:v>
      </x:c>
      <x:c r="H534" s="299"/>
      <x:c r="I534" s="299"/>
      <x:c r="J534" s="322">
        <x:v>1567.7</x:v>
      </x:c>
      <x:c r="K534" s="322"/>
      <x:c r="L534" s="322">
        <x:v>1567.7</x:v>
      </x:c>
      <x:c r="M534" s="322"/>
      <x:c r="N534" s="322"/>
      <x:c r="O534" s="322"/>
      <x:c r="P534" s="322">
        <x:v>1567.7</x:v>
      </x:c>
      <x:c r="Q534" s="322"/>
      <x:c r="R534" s="217" t="s">
        <x:v>6648</x:v>
      </x:c>
      <x:c r="S534" s="299"/>
    </x:row>
    <x:row r="535" spans="1:19" s="329" customFormat="1" hidden="1" customHeight="1">
      <x:c r="A535" s="319" t="s">
        <x:v>30</x:v>
      </x:c>
      <x:c r="B535" s="312" t="s">
        <x:v>6626</x:v>
      </x:c>
      <x:c r="C535" s="296" t="s">
        <x:v>3375</x:v>
      </x:c>
      <x:c r="D535" s="448">
        <x:f t="shared" si="36"/>
        <x:v>1641.9000000000001</x:v>
      </x:c>
      <x:c r="E535" s="299" t="s">
        <x:v>436</x:v>
      </x:c>
      <x:c r="F535" s="299" t="s">
        <x:v>2128</x:v>
      </x:c>
      <x:c r="G535" s="299" t="s">
        <x:v>2128</x:v>
      </x:c>
      <x:c r="H535" s="299"/>
      <x:c r="I535" s="299"/>
      <x:c r="J535" s="322">
        <x:v>1641.9000000000001</x:v>
      </x:c>
      <x:c r="K535" s="322"/>
      <x:c r="L535" s="322">
        <x:v>1641.9000000000001</x:v>
      </x:c>
      <x:c r="M535" s="322"/>
      <x:c r="N535" s="322"/>
      <x:c r="O535" s="322"/>
      <x:c r="P535" s="322">
        <x:v>1641.9000000000001</x:v>
      </x:c>
      <x:c r="Q535" s="322"/>
      <x:c r="R535" s="217" t="s">
        <x:v>6648</x:v>
      </x:c>
      <x:c r="S535" s="299"/>
    </x:row>
    <x:row r="536" spans="1:19" s="329" customFormat="1" hidden="1" customHeight="1">
      <x:c r="A536" s="319" t="s">
        <x:v>30</x:v>
      </x:c>
      <x:c r="B536" s="312" t="s">
        <x:v>6643</x:v>
      </x:c>
      <x:c r="C536" s="296" t="s">
        <x:v>3141</x:v>
      </x:c>
      <x:c r="D536" s="448">
        <x:f t="shared" si="36"/>
        <x:v>2846.0999999999999</x:v>
      </x:c>
      <x:c r="E536" s="299" t="s">
        <x:v>436</x:v>
      </x:c>
      <x:c r="F536" s="299" t="s">
        <x:v>2128</x:v>
      </x:c>
      <x:c r="G536" s="299" t="s">
        <x:v>2128</x:v>
      </x:c>
      <x:c r="H536" s="299"/>
      <x:c r="I536" s="299"/>
      <x:c r="J536" s="322">
        <x:v>2846.0999999999999</x:v>
      </x:c>
      <x:c r="K536" s="322"/>
      <x:c r="L536" s="322">
        <x:v>2846.0999999999999</x:v>
      </x:c>
      <x:c r="M536" s="322"/>
      <x:c r="N536" s="322"/>
      <x:c r="O536" s="322"/>
      <x:c r="P536" s="322">
        <x:v>2846.0999999999999</x:v>
      </x:c>
      <x:c r="Q536" s="322"/>
      <x:c r="R536" s="217" t="s">
        <x:v>6648</x:v>
      </x:c>
      <x:c r="S536" s="299"/>
    </x:row>
    <x:row r="537" spans="1:19" s="329" customFormat="1" hidden="1" customHeight="1">
      <x:c r="A537" s="319" t="s">
        <x:v>30</x:v>
      </x:c>
      <x:c r="B537" s="312" t="s">
        <x:v>6629</x:v>
      </x:c>
      <x:c r="C537" s="296" t="s">
        <x:v>3675</x:v>
      </x:c>
      <x:c r="D537" s="448">
        <x:f t="shared" si="36"/>
        <x:v>2170.9000000000001</x:v>
      </x:c>
      <x:c r="E537" s="299" t="s">
        <x:v>436</x:v>
      </x:c>
      <x:c r="F537" s="299" t="s">
        <x:v>2128</x:v>
      </x:c>
      <x:c r="G537" s="299" t="s">
        <x:v>2128</x:v>
      </x:c>
      <x:c r="H537" s="299"/>
      <x:c r="I537" s="299"/>
      <x:c r="J537" s="322">
        <x:v>2170.9000000000001</x:v>
      </x:c>
      <x:c r="K537" s="322"/>
      <x:c r="L537" s="322">
        <x:v>2170.9000000000001</x:v>
      </x:c>
      <x:c r="M537" s="322"/>
      <x:c r="N537" s="322"/>
      <x:c r="O537" s="322"/>
      <x:c r="P537" s="322">
        <x:v>2170.9000000000001</x:v>
      </x:c>
      <x:c r="Q537" s="322"/>
      <x:c r="R537" s="217" t="s">
        <x:v>6648</x:v>
      </x:c>
      <x:c r="S537" s="299"/>
    </x:row>
    <x:row r="538" spans="1:19" s="329" customFormat="1" hidden="1" customHeight="1">
      <x:c r="A538" s="319" t="s">
        <x:v>30</x:v>
      </x:c>
      <x:c r="B538" s="312" t="s">
        <x:v>6661</x:v>
      </x:c>
      <x:c r="C538" s="296" t="s">
        <x:v>3648</x:v>
      </x:c>
      <x:c r="D538" s="448">
        <x:f t="shared" si="36"/>
        <x:v>1138.2</x:v>
      </x:c>
      <x:c r="E538" s="299" t="s">
        <x:v>436</x:v>
      </x:c>
      <x:c r="F538" s="299" t="s">
        <x:v>2128</x:v>
      </x:c>
      <x:c r="G538" s="299" t="s">
        <x:v>2128</x:v>
      </x:c>
      <x:c r="H538" s="299"/>
      <x:c r="I538" s="299"/>
      <x:c r="J538" s="322">
        <x:v>1138.2</x:v>
      </x:c>
      <x:c r="K538" s="322"/>
      <x:c r="L538" s="322">
        <x:v>1138.2</x:v>
      </x:c>
      <x:c r="M538" s="322"/>
      <x:c r="N538" s="322"/>
      <x:c r="O538" s="322"/>
      <x:c r="P538" s="322">
        <x:v>1138.2</x:v>
      </x:c>
      <x:c r="Q538" s="322"/>
      <x:c r="R538" s="217" t="s">
        <x:v>6648</x:v>
      </x:c>
      <x:c r="S538" s="299"/>
    </x:row>
    <x:row r="539" spans="1:19" s="329" customFormat="1" hidden="1" customHeight="1">
      <x:c r="A539" s="319" t="s">
        <x:v>30</x:v>
      </x:c>
      <x:c r="B539" s="312" t="s">
        <x:v>6628</x:v>
      </x:c>
      <x:c r="C539" s="296" t="s">
        <x:v>3106</x:v>
      </x:c>
      <x:c r="D539" s="448">
        <x:f t="shared" si="36"/>
        <x:v>3887.5999999999999</x:v>
      </x:c>
      <x:c r="E539" s="299" t="s">
        <x:v>436</x:v>
      </x:c>
      <x:c r="F539" s="299" t="s">
        <x:v>2128</x:v>
      </x:c>
      <x:c r="G539" s="299" t="s">
        <x:v>2128</x:v>
      </x:c>
      <x:c r="H539" s="299"/>
      <x:c r="I539" s="299"/>
      <x:c r="J539" s="322">
        <x:v>3887.5999999999999</x:v>
      </x:c>
      <x:c r="K539" s="322"/>
      <x:c r="L539" s="322">
        <x:v>3887.5999999999999</x:v>
      </x:c>
      <x:c r="M539" s="322"/>
      <x:c r="N539" s="322"/>
      <x:c r="O539" s="322"/>
      <x:c r="P539" s="322">
        <x:v>3887.5999999999999</x:v>
      </x:c>
      <x:c r="Q539" s="322"/>
      <x:c r="R539" s="217" t="s">
        <x:v>6648</x:v>
      </x:c>
      <x:c r="S539" s="299"/>
    </x:row>
    <x:row r="540" spans="1:19" s="329" customFormat="1" hidden="1" customHeight="1">
      <x:c r="A540" s="319" t="s">
        <x:v>30</x:v>
      </x:c>
      <x:c r="B540" s="312" t="s">
        <x:v>6635</x:v>
      </x:c>
      <x:c r="C540" s="296" t="s">
        <x:v>3113</x:v>
      </x:c>
      <x:c r="D540" s="448">
        <x:f t="shared" si="36"/>
        <x:v>1663.0999999999999</x:v>
      </x:c>
      <x:c r="E540" s="299" t="s">
        <x:v>436</x:v>
      </x:c>
      <x:c r="F540" s="299" t="s">
        <x:v>2128</x:v>
      </x:c>
      <x:c r="G540" s="299" t="s">
        <x:v>2128</x:v>
      </x:c>
      <x:c r="H540" s="299"/>
      <x:c r="I540" s="299"/>
      <x:c r="J540" s="322">
        <x:v>1663.0999999999999</x:v>
      </x:c>
      <x:c r="K540" s="322"/>
      <x:c r="L540" s="322">
        <x:v>1663.0999999999999</x:v>
      </x:c>
      <x:c r="M540" s="322"/>
      <x:c r="N540" s="322"/>
      <x:c r="O540" s="322"/>
      <x:c r="P540" s="322">
        <x:v>1663.0999999999999</x:v>
      </x:c>
      <x:c r="Q540" s="322"/>
      <x:c r="R540" s="217" t="s">
        <x:v>6648</x:v>
      </x:c>
      <x:c r="S540" s="299"/>
    </x:row>
    <x:row r="541" spans="1:19" s="329" customFormat="1" hidden="1" customHeight="1">
      <x:c r="A541" s="319" t="s">
        <x:v>30</x:v>
      </x:c>
      <x:c r="B541" s="312" t="s">
        <x:v>6672</x:v>
      </x:c>
      <x:c r="C541" s="296" t="s">
        <x:v>3396</x:v>
      </x:c>
      <x:c r="D541" s="448">
        <x:f t="shared" si="36"/>
        <x:v>2356.9000000000001</x:v>
      </x:c>
      <x:c r="E541" s="299" t="s">
        <x:v>436</x:v>
      </x:c>
      <x:c r="F541" s="299" t="s">
        <x:v>2128</x:v>
      </x:c>
      <x:c r="G541" s="299" t="s">
        <x:v>2128</x:v>
      </x:c>
      <x:c r="H541" s="299"/>
      <x:c r="I541" s="299"/>
      <x:c r="J541" s="322">
        <x:v>2356.9000000000001</x:v>
      </x:c>
      <x:c r="K541" s="322"/>
      <x:c r="L541" s="322">
        <x:v>2356.9000000000001</x:v>
      </x:c>
      <x:c r="M541" s="322"/>
      <x:c r="N541" s="322"/>
      <x:c r="O541" s="322"/>
      <x:c r="P541" s="322">
        <x:v>2356.9000000000001</x:v>
      </x:c>
      <x:c r="Q541" s="322"/>
      <x:c r="R541" s="217" t="s">
        <x:v>6648</x:v>
      </x:c>
      <x:c r="S541" s="299"/>
    </x:row>
    <x:row r="542" spans="1:19" s="329" customFormat="1" hidden="1" customHeight="1">
      <x:c r="A542" s="319" t="s">
        <x:v>30</x:v>
      </x:c>
      <x:c r="B542" s="312" t="s">
        <x:v>6637</x:v>
      </x:c>
      <x:c r="C542" s="296" t="s">
        <x:v>3718</x:v>
      </x:c>
      <x:c r="D542" s="448">
        <x:f t="shared" si="36"/>
        <x:v>2969.9000000000001</x:v>
      </x:c>
      <x:c r="E542" s="299" t="s">
        <x:v>436</x:v>
      </x:c>
      <x:c r="F542" s="299" t="s">
        <x:v>2128</x:v>
      </x:c>
      <x:c r="G542" s="299" t="s">
        <x:v>2128</x:v>
      </x:c>
      <x:c r="H542" s="299"/>
      <x:c r="I542" s="299"/>
      <x:c r="J542" s="322">
        <x:v>2969.9000000000001</x:v>
      </x:c>
      <x:c r="K542" s="322"/>
      <x:c r="L542" s="322">
        <x:v>2969.9000000000001</x:v>
      </x:c>
      <x:c r="M542" s="322"/>
      <x:c r="N542" s="322"/>
      <x:c r="O542" s="322"/>
      <x:c r="P542" s="322">
        <x:v>2969.9000000000001</x:v>
      </x:c>
      <x:c r="Q542" s="322"/>
      <x:c r="R542" s="217" t="s">
        <x:v>6648</x:v>
      </x:c>
      <x:c r="S542" s="299"/>
    </x:row>
    <x:row r="543" spans="1:19" s="329" customFormat="1" hidden="1" customHeight="1">
      <x:c r="A543" s="319" t="s">
        <x:v>30</x:v>
      </x:c>
      <x:c r="B543" s="312" t="s">
        <x:v>6657</x:v>
      </x:c>
      <x:c r="C543" s="296" t="s">
        <x:v>2145</x:v>
      </x:c>
      <x:c r="D543" s="448">
        <x:f t="shared" si="36"/>
        <x:v>1735.2</x:v>
      </x:c>
      <x:c r="E543" s="299" t="s">
        <x:v>436</x:v>
      </x:c>
      <x:c r="F543" s="299" t="s">
        <x:v>2128</x:v>
      </x:c>
      <x:c r="G543" s="299" t="s">
        <x:v>2128</x:v>
      </x:c>
      <x:c r="H543" s="299"/>
      <x:c r="I543" s="299"/>
      <x:c r="J543" s="322">
        <x:v>1735.2</x:v>
      </x:c>
      <x:c r="K543" s="322"/>
      <x:c r="L543" s="322">
        <x:v>1735.2</x:v>
      </x:c>
      <x:c r="M543" s="322"/>
      <x:c r="N543" s="322"/>
      <x:c r="O543" s="322"/>
      <x:c r="P543" s="322">
        <x:v>1735.2</x:v>
      </x:c>
      <x:c r="Q543" s="322"/>
      <x:c r="R543" s="217" t="s">
        <x:v>6648</x:v>
      </x:c>
      <x:c r="S543" s="299"/>
    </x:row>
    <x:row r="544" spans="1:19" s="329" customFormat="1" hidden="1" customHeight="1">
      <x:c r="A544" s="319" t="s">
        <x:v>30</x:v>
      </x:c>
      <x:c r="B544" s="312" t="s">
        <x:v>6646</x:v>
      </x:c>
      <x:c r="C544" s="296" t="s">
        <x:v>3367</x:v>
      </x:c>
      <x:c r="D544" s="448">
        <x:f t="shared" si="36"/>
        <x:v>2307.5</x:v>
      </x:c>
      <x:c r="E544" s="299" t="s">
        <x:v>436</x:v>
      </x:c>
      <x:c r="F544" s="299" t="s">
        <x:v>2128</x:v>
      </x:c>
      <x:c r="G544" s="299" t="s">
        <x:v>2128</x:v>
      </x:c>
      <x:c r="H544" s="299"/>
      <x:c r="I544" s="299"/>
      <x:c r="J544" s="322">
        <x:v>2307.5</x:v>
      </x:c>
      <x:c r="K544" s="322"/>
      <x:c r="L544" s="322">
        <x:v>2307.5</x:v>
      </x:c>
      <x:c r="M544" s="322"/>
      <x:c r="N544" s="322"/>
      <x:c r="O544" s="322"/>
      <x:c r="P544" s="322">
        <x:v>2307.5</x:v>
      </x:c>
      <x:c r="Q544" s="322"/>
      <x:c r="R544" s="217" t="s">
        <x:v>6648</x:v>
      </x:c>
      <x:c r="S544" s="299"/>
    </x:row>
    <x:row r="545" spans="1:19" s="329" customFormat="1" hidden="1" customHeight="1">
      <x:c r="A545" s="319" t="s">
        <x:v>30</x:v>
      </x:c>
      <x:c r="B545" s="312" t="s">
        <x:v>6638</x:v>
      </x:c>
      <x:c r="C545" s="296" t="s">
        <x:v>3100</x:v>
      </x:c>
      <x:c r="D545" s="448">
        <x:f t="shared" si="36"/>
        <x:v>1588</x:v>
      </x:c>
      <x:c r="E545" s="299" t="s">
        <x:v>436</x:v>
      </x:c>
      <x:c r="F545" s="299" t="s">
        <x:v>2128</x:v>
      </x:c>
      <x:c r="G545" s="299" t="s">
        <x:v>2128</x:v>
      </x:c>
      <x:c r="H545" s="299"/>
      <x:c r="I545" s="299"/>
      <x:c r="J545" s="322">
        <x:v>1588</x:v>
      </x:c>
      <x:c r="K545" s="322"/>
      <x:c r="L545" s="322">
        <x:v>1588</x:v>
      </x:c>
      <x:c r="M545" s="322"/>
      <x:c r="N545" s="322"/>
      <x:c r="O545" s="322"/>
      <x:c r="P545" s="322">
        <x:v>1588</x:v>
      </x:c>
      <x:c r="Q545" s="322"/>
      <x:c r="R545" s="217" t="s">
        <x:v>6648</x:v>
      </x:c>
      <x:c r="S545" s="299"/>
    </x:row>
    <x:row r="546" spans="1:19" s="329" customFormat="1" hidden="1" customHeight="1">
      <x:c r="A546" s="319" t="s">
        <x:v>30</x:v>
      </x:c>
      <x:c r="B546" s="312" t="s">
        <x:v>6658</x:v>
      </x:c>
      <x:c r="C546" s="296" t="s">
        <x:v>3056</x:v>
      </x:c>
      <x:c r="D546" s="448">
        <x:f t="shared" si="36"/>
        <x:v>219.40000000000001</x:v>
      </x:c>
      <x:c r="E546" s="299" t="s">
        <x:v>436</x:v>
      </x:c>
      <x:c r="F546" s="299" t="s">
        <x:v>2128</x:v>
      </x:c>
      <x:c r="G546" s="299" t="s">
        <x:v>2128</x:v>
      </x:c>
      <x:c r="H546" s="299"/>
      <x:c r="I546" s="299"/>
      <x:c r="J546" s="322">
        <x:v>219.40000000000001</x:v>
      </x:c>
      <x:c r="K546" s="322"/>
      <x:c r="L546" s="322">
        <x:v>219.40000000000001</x:v>
      </x:c>
      <x:c r="M546" s="322"/>
      <x:c r="N546" s="322"/>
      <x:c r="O546" s="322"/>
      <x:c r="P546" s="322">
        <x:v>219.40000000000001</x:v>
      </x:c>
      <x:c r="Q546" s="322"/>
      <x:c r="R546" s="217" t="s">
        <x:v>6648</x:v>
      </x:c>
      <x:c r="S546" s="299"/>
    </x:row>
    <x:row r="547" spans="1:19" s="329" customFormat="1" hidden="1" customHeight="1">
      <x:c r="A547" s="319" t="s">
        <x:v>30</x:v>
      </x:c>
      <x:c r="B547" s="312" t="s">
        <x:v>6681</x:v>
      </x:c>
      <x:c r="C547" s="296" t="s">
        <x:v>3087</x:v>
      </x:c>
      <x:c r="D547" s="448">
        <x:f t="shared" si="36"/>
        <x:v>739.70000000000005</x:v>
      </x:c>
      <x:c r="E547" s="299" t="s">
        <x:v>436</x:v>
      </x:c>
      <x:c r="F547" s="299" t="s">
        <x:v>2128</x:v>
      </x:c>
      <x:c r="G547" s="299" t="s">
        <x:v>2128</x:v>
      </x:c>
      <x:c r="H547" s="299"/>
      <x:c r="I547" s="299"/>
      <x:c r="J547" s="322">
        <x:v>739.70000000000005</x:v>
      </x:c>
      <x:c r="K547" s="322"/>
      <x:c r="L547" s="322">
        <x:v>739.70000000000005</x:v>
      </x:c>
      <x:c r="M547" s="322"/>
      <x:c r="N547" s="322"/>
      <x:c r="O547" s="322"/>
      <x:c r="P547" s="322">
        <x:v>739.70000000000005</x:v>
      </x:c>
      <x:c r="Q547" s="322"/>
      <x:c r="R547" s="217" t="s">
        <x:v>6648</x:v>
      </x:c>
      <x:c r="S547" s="299"/>
    </x:row>
    <x:row r="548" spans="1:19" s="329" customFormat="1" hidden="1" customHeight="1">
      <x:c r="A548" s="319" t="s">
        <x:v>30</x:v>
      </x:c>
      <x:c r="B548" s="312" t="s">
        <x:v>6660</x:v>
      </x:c>
      <x:c r="C548" s="296" t="s">
        <x:v>3058</x:v>
      </x:c>
      <x:c r="D548" s="448">
        <x:f t="shared" si="36"/>
        <x:v>2296.3000000000002</x:v>
      </x:c>
      <x:c r="E548" s="299" t="s">
        <x:v>436</x:v>
      </x:c>
      <x:c r="F548" s="299" t="s">
        <x:v>2128</x:v>
      </x:c>
      <x:c r="G548" s="299" t="s">
        <x:v>2128</x:v>
      </x:c>
      <x:c r="H548" s="299"/>
      <x:c r="I548" s="299"/>
      <x:c r="J548" s="322">
        <x:v>2296.3000000000002</x:v>
      </x:c>
      <x:c r="K548" s="322"/>
      <x:c r="L548" s="322">
        <x:v>2296.3000000000002</x:v>
      </x:c>
      <x:c r="M548" s="322"/>
      <x:c r="N548" s="322"/>
      <x:c r="O548" s="322"/>
      <x:c r="P548" s="322">
        <x:v>2296.3000000000002</x:v>
      </x:c>
      <x:c r="Q548" s="322"/>
      <x:c r="R548" s="217" t="s">
        <x:v>6648</x:v>
      </x:c>
      <x:c r="S548" s="299"/>
    </x:row>
    <x:row r="549" spans="1:19" s="329" customFormat="1" hidden="1" customHeight="1">
      <x:c r="A549" s="319" t="s">
        <x:v>30</x:v>
      </x:c>
      <x:c r="B549" s="312" t="s">
        <x:v>6685</x:v>
      </x:c>
      <x:c r="C549" s="296" t="s">
        <x:v>3393</x:v>
      </x:c>
      <x:c r="D549" s="448">
        <x:f t="shared" si="36"/>
        <x:v>490.30000000000001</x:v>
      </x:c>
      <x:c r="E549" s="299" t="s">
        <x:v>436</x:v>
      </x:c>
      <x:c r="F549" s="299" t="s">
        <x:v>2128</x:v>
      </x:c>
      <x:c r="G549" s="299" t="s">
        <x:v>2128</x:v>
      </x:c>
      <x:c r="H549" s="299"/>
      <x:c r="I549" s="299"/>
      <x:c r="J549" s="322">
        <x:v>490.30000000000001</x:v>
      </x:c>
      <x:c r="K549" s="322"/>
      <x:c r="L549" s="322">
        <x:v>490.30000000000001</x:v>
      </x:c>
      <x:c r="M549" s="322"/>
      <x:c r="N549" s="322"/>
      <x:c r="O549" s="322"/>
      <x:c r="P549" s="322">
        <x:v>490.30000000000001</x:v>
      </x:c>
      <x:c r="Q549" s="322"/>
      <x:c r="R549" s="217" t="s">
        <x:v>6648</x:v>
      </x:c>
      <x:c r="S549" s="299"/>
    </x:row>
    <x:row r="550" spans="1:19" s="329" customFormat="1" hidden="1" customHeight="1">
      <x:c r="A550" s="319" t="s">
        <x:v>30</x:v>
      </x:c>
      <x:c r="B550" s="312" t="s">
        <x:v>6641</x:v>
      </x:c>
      <x:c r="C550" s="296" t="s">
        <x:v>3062</x:v>
      </x:c>
      <x:c r="D550" s="448">
        <x:f t="shared" si="36"/>
        <x:v>1379</x:v>
      </x:c>
      <x:c r="E550" s="299" t="s">
        <x:v>436</x:v>
      </x:c>
      <x:c r="F550" s="299" t="s">
        <x:v>2128</x:v>
      </x:c>
      <x:c r="G550" s="299" t="s">
        <x:v>2128</x:v>
      </x:c>
      <x:c r="H550" s="299"/>
      <x:c r="I550" s="299"/>
      <x:c r="J550" s="322">
        <x:v>1379</x:v>
      </x:c>
      <x:c r="K550" s="322"/>
      <x:c r="L550" s="322">
        <x:v>1379</x:v>
      </x:c>
      <x:c r="M550" s="322"/>
      <x:c r="N550" s="322"/>
      <x:c r="O550" s="322"/>
      <x:c r="P550" s="322">
        <x:v>1379</x:v>
      </x:c>
      <x:c r="Q550" s="322"/>
      <x:c r="R550" s="217" t="s">
        <x:v>6648</x:v>
      </x:c>
      <x:c r="S550" s="299"/>
    </x:row>
    <x:row r="551" spans="1:19" s="329" customFormat="1" hidden="1" customHeight="1">
      <x:c r="A551" s="319" t="s">
        <x:v>30</x:v>
      </x:c>
      <x:c r="B551" s="721" t="s">
        <x:v>2856</x:v>
      </x:c>
      <x:c r="C551" s="722" t="s">
        <x:v>4736</x:v>
      </x:c>
      <x:c r="D551" s="942">
        <x:f>1396.1+110.8</x:f>
        <x:v>1506.8999999999999</x:v>
      </x:c>
      <x:c r="E551" s="858" t="s">
        <x:v>2110</x:v>
      </x:c>
      <x:c r="F551" s="858" t="s">
        <x:v>3604</x:v>
      </x:c>
      <x:c r="G551" s="858" t="s">
        <x:v>2110</x:v>
      </x:c>
      <x:c r="H551" s="858"/>
      <x:c r="I551" s="858"/>
      <x:c r="J551" s="848">
        <x:v>1506.9000000000001</x:v>
      </x:c>
      <x:c r="K551" s="848"/>
      <x:c r="L551" s="848">
        <x:v>1506.9000000000001</x:v>
      </x:c>
      <x:c r="M551" s="848"/>
      <x:c r="N551" s="848"/>
      <x:c r="O551" s="848"/>
      <x:c r="P551" s="848">
        <x:v>1506.9000000000001</x:v>
      </x:c>
      <x:c r="Q551" s="848"/>
      <x:c r="R551" s="729" t="s">
        <x:v>4743</x:v>
      </x:c>
      <x:c r="S551" s="299"/>
    </x:row>
    <x:row r="552" spans="1:19" s="329" customFormat="1" hidden="1" customHeight="1">
      <x:c r="A552" s="319" t="s">
        <x:v>30</x:v>
      </x:c>
      <x:c r="B552" s="295" t="s">
        <x:v>2855</x:v>
      </x:c>
      <x:c r="C552" s="296" t="s">
        <x:v>4719</x:v>
      </x:c>
      <x:c r="D552" s="448">
        <x:f t="shared" si="36"/>
        <x:v>4784.8999999999996</x:v>
      </x:c>
      <x:c r="E552" s="299" t="s">
        <x:v>2225</x:v>
      </x:c>
      <x:c r="F552" s="299" t="s">
        <x:v>1279</x:v>
      </x:c>
      <x:c r="G552" s="299" t="s">
        <x:v>1279</x:v>
      </x:c>
      <x:c r="H552" s="299"/>
      <x:c r="I552" s="299"/>
      <x:c r="J552" s="322">
        <x:v>4784.8999999999996</x:v>
      </x:c>
      <x:c r="K552" s="322"/>
      <x:c r="L552" s="322">
        <x:v>4784.8999999999996</x:v>
      </x:c>
      <x:c r="M552" s="322"/>
      <x:c r="N552" s="322"/>
      <x:c r="O552" s="322"/>
      <x:c r="P552" s="322">
        <x:v>4784.8999999999996</x:v>
      </x:c>
      <x:c r="Q552" s="322"/>
      <x:c r="R552" s="217" t="s">
        <x:v>6668</x:v>
      </x:c>
      <x:c r="S552" s="299"/>
    </x:row>
    <x:row r="553" spans="1:19" s="329" customFormat="1" hidden="1" customHeight="1">
      <x:c r="A553" s="319" t="s">
        <x:v>30</x:v>
      </x:c>
      <x:c r="B553" s="312" t="s">
        <x:v>2898</x:v>
      </x:c>
      <x:c r="C553" s="296" t="s">
        <x:v>3091</x:v>
      </x:c>
      <x:c r="D553" s="448">
        <x:f t="shared" si="36"/>
        <x:v>3624</x:v>
      </x:c>
      <x:c r="E553" s="299" t="s">
        <x:v>3084</x:v>
      </x:c>
      <x:c r="F553" s="299" t="s">
        <x:v>3703</x:v>
      </x:c>
      <x:c r="G553" s="299" t="s">
        <x:v>3084</x:v>
      </x:c>
      <x:c r="H553" s="299"/>
      <x:c r="I553" s="299"/>
      <x:c r="J553" s="322">
        <x:v>3624</x:v>
      </x:c>
      <x:c r="K553" s="322"/>
      <x:c r="L553" s="322">
        <x:v>3624</x:v>
      </x:c>
      <x:c r="M553" s="322"/>
      <x:c r="N553" s="322"/>
      <x:c r="O553" s="627"/>
      <x:c r="P553" s="322">
        <x:v>3624</x:v>
      </x:c>
      <x:c r="Q553" s="322"/>
      <x:c r="R553" s="246" t="s">
        <x:v>6674</x:v>
      </x:c>
      <x:c r="S553" s="299"/>
    </x:row>
    <x:row r="554" spans="1:19" s="329" customFormat="1" hidden="1" customHeight="1">
      <x:c r="A554" s="319" t="s">
        <x:v>30</x:v>
      </x:c>
      <x:c r="B554" s="295" t="s">
        <x:v>2914</x:v>
      </x:c>
      <x:c r="C554" s="296" t="s">
        <x:v>4668</x:v>
      </x:c>
      <x:c r="D554" s="448">
        <x:f t="shared" si="36"/>
        <x:v>2457.5</x:v>
      </x:c>
      <x:c r="E554" s="299" t="s">
        <x:v>4122</x:v>
      </x:c>
      <x:c r="F554" s="299" t="s">
        <x:v>3133</x:v>
      </x:c>
      <x:c r="G554" s="299" t="s">
        <x:v>3133</x:v>
      </x:c>
      <x:c r="H554" s="299"/>
      <x:c r="I554" s="299"/>
      <x:c r="J554" s="322">
        <x:v>2457.5</x:v>
      </x:c>
      <x:c r="K554" s="322"/>
      <x:c r="L554" s="322">
        <x:v>2457.5</x:v>
      </x:c>
      <x:c r="M554" s="322"/>
      <x:c r="N554" s="322"/>
      <x:c r="O554" s="322"/>
      <x:c r="P554" s="322">
        <x:v>2457.5</x:v>
      </x:c>
      <x:c r="Q554" s="322"/>
      <x:c r="R554" s="246" t="s">
        <x:v>6662</x:v>
      </x:c>
      <x:c r="S554" s="299"/>
    </x:row>
    <x:row r="555" spans="1:19" s="329" customFormat="1" hidden="1" customHeight="1">
      <x:c r="A555" s="319" t="s">
        <x:v>30</x:v>
      </x:c>
      <x:c r="B555" s="295" t="s">
        <x:v>2891</x:v>
      </x:c>
      <x:c r="C555" s="296" t="s">
        <x:v>4738</x:v>
      </x:c>
      <x:c r="D555" s="448">
        <x:f t="shared" si="36"/>
        <x:v>2396.6999999999998</x:v>
      </x:c>
      <x:c r="E555" s="299" t="s">
        <x:v>4122</x:v>
      </x:c>
      <x:c r="F555" s="299" t="s">
        <x:v>3133</x:v>
      </x:c>
      <x:c r="G555" s="299" t="s">
        <x:v>3133</x:v>
      </x:c>
      <x:c r="H555" s="299"/>
      <x:c r="I555" s="299"/>
      <x:c r="J555" s="322">
        <x:v>2396.6999999999998</x:v>
      </x:c>
      <x:c r="K555" s="322"/>
      <x:c r="L555" s="322">
        <x:v>2396.6999999999998</x:v>
      </x:c>
      <x:c r="M555" s="322"/>
      <x:c r="N555" s="322"/>
      <x:c r="O555" s="322"/>
      <x:c r="P555" s="322">
        <x:v>2396.6999999999998</x:v>
      </x:c>
      <x:c r="Q555" s="322"/>
      <x:c r="R555" s="246" t="s">
        <x:v>6662</x:v>
      </x:c>
      <x:c r="S555" s="299"/>
    </x:row>
    <x:row r="556" spans="1:19" s="329" customFormat="1" hidden="1" customHeight="1">
      <x:c r="A556" s="319" t="s">
        <x:v>30</x:v>
      </x:c>
      <x:c r="B556" s="295" t="s">
        <x:v>2869</x:v>
      </x:c>
      <x:c r="C556" s="296" t="s">
        <x:v>4695</x:v>
      </x:c>
      <x:c r="D556" s="448">
        <x:f t="shared" si="36"/>
        <x:v>772.39999999999998</x:v>
      </x:c>
      <x:c r="E556" s="299" t="s">
        <x:v>4122</x:v>
      </x:c>
      <x:c r="F556" s="299" t="s">
        <x:v>3133</x:v>
      </x:c>
      <x:c r="G556" s="299" t="s">
        <x:v>3133</x:v>
      </x:c>
      <x:c r="H556" s="299"/>
      <x:c r="I556" s="299"/>
      <x:c r="J556" s="322">
        <x:v>772.39999999999998</x:v>
      </x:c>
      <x:c r="K556" s="322"/>
      <x:c r="L556" s="322">
        <x:v>772.39999999999998</x:v>
      </x:c>
      <x:c r="M556" s="322"/>
      <x:c r="N556" s="322"/>
      <x:c r="O556" s="322"/>
      <x:c r="P556" s="322">
        <x:v>772.39999999999998</x:v>
      </x:c>
      <x:c r="Q556" s="322"/>
      <x:c r="R556" s="246" t="s">
        <x:v>6662</x:v>
      </x:c>
      <x:c r="S556" s="299"/>
    </x:row>
    <x:row r="557" spans="1:19" s="329" customFormat="1" hidden="1" customHeight="1">
      <x:c r="A557" s="319" t="s">
        <x:v>30</x:v>
      </x:c>
      <x:c r="B557" s="295" t="s">
        <x:v>2871</x:v>
      </x:c>
      <x:c r="C557" s="296" t="s">
        <x:v>5664</x:v>
      </x:c>
      <x:c r="D557" s="448">
        <x:f t="shared" si="36"/>
        <x:v>1344.2</x:v>
      </x:c>
      <x:c r="E557" s="317" t="s">
        <x:v>193</x:v>
      </x:c>
      <x:c r="F557" s="299" t="s">
        <x:v>3334</x:v>
      </x:c>
      <x:c r="G557" s="299" t="s">
        <x:v>3334</x:v>
      </x:c>
      <x:c r="H557" s="299"/>
      <x:c r="I557" s="299"/>
      <x:c r="J557" s="322">
        <x:v>1344.2</x:v>
      </x:c>
      <x:c r="K557" s="322"/>
      <x:c r="L557" s="322">
        <x:v>1344.2</x:v>
      </x:c>
      <x:c r="M557" s="322"/>
      <x:c r="N557" s="322"/>
      <x:c r="O557" s="322"/>
      <x:c r="P557" s="322">
        <x:v>1344.2</x:v>
      </x:c>
      <x:c r="Q557" s="322"/>
      <x:c r="R557" s="217" t="s">
        <x:v>6682</x:v>
      </x:c>
      <x:c r="S557" s="299"/>
    </x:row>
    <x:row r="558" spans="1:19" s="329" customFormat="1" hidden="1" customHeight="1">
      <x:c r="A558" s="319" t="s">
        <x:v>30</x:v>
      </x:c>
      <x:c r="B558" s="295" t="s">
        <x:v>2931</x:v>
      </x:c>
      <x:c r="C558" s="296" t="s">
        <x:v>3097</x:v>
      </x:c>
      <x:c r="D558" s="448">
        <x:f t="shared" si="36"/>
        <x:v>1800.0999999999999</x:v>
      </x:c>
      <x:c r="E558" s="317" t="s">
        <x:v>193</x:v>
      </x:c>
      <x:c r="F558" s="299" t="s">
        <x:v>3334</x:v>
      </x:c>
      <x:c r="G558" s="299" t="s">
        <x:v>3334</x:v>
      </x:c>
      <x:c r="H558" s="299"/>
      <x:c r="I558" s="299"/>
      <x:c r="J558" s="322">
        <x:v>1800.0999999999999</x:v>
      </x:c>
      <x:c r="K558" s="322"/>
      <x:c r="L558" s="322">
        <x:v>1800.0999999999999</x:v>
      </x:c>
      <x:c r="M558" s="322"/>
      <x:c r="N558" s="322"/>
      <x:c r="O558" s="322"/>
      <x:c r="P558" s="322">
        <x:v>1800.0999999999999</x:v>
      </x:c>
      <x:c r="Q558" s="322"/>
      <x:c r="R558" s="217" t="s">
        <x:v>6682</x:v>
      </x:c>
      <x:c r="S558" s="299"/>
    </x:row>
    <x:row r="559" spans="1:19" s="329" customFormat="1" hidden="1" customHeight="1">
      <x:c r="A559" s="319" t="s">
        <x:v>30</x:v>
      </x:c>
      <x:c r="B559" s="295" t="s">
        <x:v>860</x:v>
      </x:c>
      <x:c r="C559" s="296" t="s">
        <x:v>3131</x:v>
      </x:c>
      <x:c r="D559" s="448">
        <x:f t="shared" si="36"/>
        <x:v>1296.8</x:v>
      </x:c>
      <x:c r="E559" s="317" t="s">
        <x:v>193</x:v>
      </x:c>
      <x:c r="F559" s="299" t="s">
        <x:v>3334</x:v>
      </x:c>
      <x:c r="G559" s="299" t="s">
        <x:v>3334</x:v>
      </x:c>
      <x:c r="H559" s="299"/>
      <x:c r="I559" s="299"/>
      <x:c r="J559" s="322">
        <x:v>1296.8</x:v>
      </x:c>
      <x:c r="K559" s="322"/>
      <x:c r="L559" s="322">
        <x:v>1296.8</x:v>
      </x:c>
      <x:c r="M559" s="322"/>
      <x:c r="N559" s="322"/>
      <x:c r="O559" s="322"/>
      <x:c r="P559" s="322">
        <x:v>1296.8</x:v>
      </x:c>
      <x:c r="Q559" s="322"/>
      <x:c r="R559" s="217" t="s">
        <x:v>6682</x:v>
      </x:c>
      <x:c r="S559" s="299"/>
    </x:row>
    <x:row r="560" spans="1:19" s="329" customFormat="1" hidden="1" customHeight="1">
      <x:c r="A560" s="319" t="s">
        <x:v>30</x:v>
      </x:c>
      <x:c r="B560" s="295" t="s">
        <x:v>908</x:v>
      </x:c>
      <x:c r="C560" s="296" t="s">
        <x:v>3099</x:v>
      </x:c>
      <x:c r="D560" s="448">
        <x:f t="shared" si="36"/>
        <x:v>1286.8</x:v>
      </x:c>
      <x:c r="E560" s="317" t="s">
        <x:v>193</x:v>
      </x:c>
      <x:c r="F560" s="299" t="s">
        <x:v>3334</x:v>
      </x:c>
      <x:c r="G560" s="299" t="s">
        <x:v>3334</x:v>
      </x:c>
      <x:c r="H560" s="299"/>
      <x:c r="I560" s="299"/>
      <x:c r="J560" s="322">
        <x:v>1286.8</x:v>
      </x:c>
      <x:c r="K560" s="322"/>
      <x:c r="L560" s="322">
        <x:v>1286.8</x:v>
      </x:c>
      <x:c r="M560" s="322"/>
      <x:c r="N560" s="322"/>
      <x:c r="O560" s="322"/>
      <x:c r="P560" s="322">
        <x:v>1286.8</x:v>
      </x:c>
      <x:c r="Q560" s="322"/>
      <x:c r="R560" s="217" t="s">
        <x:v>6682</x:v>
      </x:c>
      <x:c r="S560" s="299"/>
    </x:row>
    <x:row r="561" spans="1:19" s="329" customFormat="1" hidden="1" customHeight="1">
      <x:c r="A561" s="319" t="s">
        <x:v>30</x:v>
      </x:c>
      <x:c r="B561" s="295" t="s">
        <x:v>2909</x:v>
      </x:c>
      <x:c r="C561" s="296" t="s">
        <x:v>3130</x:v>
      </x:c>
      <x:c r="D561" s="448">
        <x:f t="shared" si="36"/>
        <x:v>603.20000000000005</x:v>
      </x:c>
      <x:c r="E561" s="317" t="s">
        <x:v>193</x:v>
      </x:c>
      <x:c r="F561" s="299" t="s">
        <x:v>3334</x:v>
      </x:c>
      <x:c r="G561" s="299" t="s">
        <x:v>3334</x:v>
      </x:c>
      <x:c r="H561" s="299"/>
      <x:c r="I561" s="299"/>
      <x:c r="J561" s="322">
        <x:v>603.20000000000005</x:v>
      </x:c>
      <x:c r="K561" s="322"/>
      <x:c r="L561" s="322">
        <x:v>603.20000000000005</x:v>
      </x:c>
      <x:c r="M561" s="322"/>
      <x:c r="N561" s="322"/>
      <x:c r="O561" s="322"/>
      <x:c r="P561" s="322">
        <x:v>603.20000000000005</x:v>
      </x:c>
      <x:c r="Q561" s="322"/>
      <x:c r="R561" s="217" t="s">
        <x:v>6682</x:v>
      </x:c>
      <x:c r="S561" s="299"/>
    </x:row>
    <x:row r="562" spans="1:19" s="329" customFormat="1" hidden="1" customHeight="1">
      <x:c r="A562" s="319" t="s">
        <x:v>30</x:v>
      </x:c>
      <x:c r="B562" s="295" t="s">
        <x:v>2888</x:v>
      </x:c>
      <x:c r="C562" s="296" t="s">
        <x:v>5383</x:v>
      </x:c>
      <x:c r="D562" s="448">
        <x:f t="shared" ref="D562:D569" si="37">IF(SUM(I562:K562)=SUM(L562:M562),SUM(I562:K562),"오답")</x:f>
        <x:v>397.10000000000002</x:v>
      </x:c>
      <x:c r="F562" s="299" t="s">
        <x:v>3334</x:v>
      </x:c>
      <x:c r="G562" s="299" t="s">
        <x:v>3334</x:v>
      </x:c>
      <x:c r="H562" s="299"/>
      <x:c r="I562" s="299"/>
      <x:c r="J562" s="322">
        <x:v>397.10000000000002</x:v>
      </x:c>
      <x:c r="K562" s="322"/>
      <x:c r="L562" s="322">
        <x:v>397.10000000000002</x:v>
      </x:c>
      <x:c r="M562" s="322"/>
      <x:c r="N562" s="322"/>
      <x:c r="O562" s="322"/>
      <x:c r="P562" s="322">
        <x:v>397.10000000000002</x:v>
      </x:c>
      <x:c r="Q562" s="322"/>
      <x:c r="R562" s="217" t="s">
        <x:v>6682</x:v>
      </x:c>
      <x:c r="S562" s="299"/>
    </x:row>
    <x:row r="563" spans="1:19" s="329" customFormat="1" hidden="1" customHeight="1">
      <x:c r="A563" s="319" t="s">
        <x:v>30</x:v>
      </x:c>
      <x:c r="B563" s="312" t="s">
        <x:v>2835</x:v>
      </x:c>
      <x:c r="C563" s="296" t="s">
        <x:v>4771</x:v>
      </x:c>
      <x:c r="D563" s="448">
        <x:f t="shared" si="37"/>
        <x:v>70671</x:v>
      </x:c>
      <x:c r="E563" s="299" t="s">
        <x:v>5327</x:v>
      </x:c>
      <x:c r="F563" s="299" t="s">
        <x:v>3146</x:v>
      </x:c>
      <x:c r="G563" s="299"/>
      <x:c r="H563" s="299"/>
      <x:c r="I563" s="299"/>
      <x:c r="J563" s="322">
        <x:v>67971</x:v>
      </x:c>
      <x:c r="K563" s="322">
        <x:v>2700</x:v>
      </x:c>
      <x:c r="L563" s="322">
        <x:v>64882</x:v>
      </x:c>
      <x:c r="M563" s="322">
        <x:v>5789</x:v>
      </x:c>
      <x:c r="N563" s="322"/>
      <x:c r="O563" s="322">
        <x:v>5789</x:v>
      </x:c>
      <x:c r="P563" s="322">
        <x:v>64882</x:v>
      </x:c>
      <x:c r="Q563" s="322">
        <x:v>5789</x:v>
      </x:c>
      <x:c r="R563" s="217" t="s">
        <x:v>4808</x:v>
      </x:c>
      <x:c r="S563" s="299" t="s">
        <x:v>1518</x:v>
      </x:c>
    </x:row>
    <x:row r="564" spans="1:20" s="329" customFormat="1" hidden="1" customHeight="1">
      <x:c r="A564" s="319" t="s">
        <x:v>30</x:v>
      </x:c>
      <x:c r="B564" s="295" t="s">
        <x:v>904</x:v>
      </x:c>
      <x:c r="C564" s="296" t="s">
        <x:v>5400</x:v>
      </x:c>
      <x:c r="D564" s="448">
        <x:f>IF(SUM(I564:K564)=SUM(L564:M564),SUM(I564:K564),"오답")</x:f>
        <x:v>2538.3000000000002</x:v>
      </x:c>
      <x:c r="E564" s="317" t="s">
        <x:v>2284</x:v>
      </x:c>
      <x:c r="F564" s="299" t="s">
        <x:v>2272</x:v>
      </x:c>
      <x:c r="G564" s="323"/>
      <x:c r="H564" s="299"/>
      <x:c r="I564" s="299"/>
      <x:c r="J564" s="322"/>
      <x:c r="K564" s="322">
        <x:v>2538.3000000000002</x:v>
      </x:c>
      <x:c r="L564" s="322"/>
      <x:c r="M564" s="322">
        <x:v>2538.3000000000002</x:v>
      </x:c>
      <x:c r="N564" s="322"/>
      <x:c r="O564" s="322">
        <x:v>2538.3000000000002</x:v>
      </x:c>
      <x:c r="P564" s="322"/>
      <x:c r="Q564" s="322">
        <x:v>2538.3000000000002</x:v>
      </x:c>
      <x:c r="R564" s="217" t="s">
        <x:v>6985</x:v>
      </x:c>
      <x:c r="S564" s="299"/>
      <x:c r="T564" s="346"/>
    </x:row>
    <x:row r="565" spans="1:19" s="329" customFormat="1" hidden="1" customHeight="1">
      <x:c r="A565" s="319" t="s">
        <x:v>30</x:v>
      </x:c>
      <x:c r="B565" s="295" t="s">
        <x:v>6667</x:v>
      </x:c>
      <x:c r="C565" s="296" t="s">
        <x:v>3127</x:v>
      </x:c>
      <x:c r="D565" s="448">
        <x:f t="shared" si="37"/>
        <x:v>1601.3</x:v>
      </x:c>
      <x:c r="E565" s="299" t="s">
        <x:v>2257</x:v>
      </x:c>
      <x:c r="F565" s="299" t="s">
        <x:v>1064</x:v>
      </x:c>
      <x:c r="G565" s="323" t="s">
        <x:v>3180</x:v>
      </x:c>
      <x:c r="H565" s="319"/>
      <x:c r="I565" s="319"/>
      <x:c r="J565" s="322"/>
      <x:c r="K565" s="322">
        <x:v>1601.3</x:v>
      </x:c>
      <x:c r="L565" s="322"/>
      <x:c r="M565" s="322">
        <x:v>1601.3</x:v>
      </x:c>
      <x:c r="N565" s="322"/>
      <x:c r="O565" s="322">
        <x:v>1601.3</x:v>
      </x:c>
      <x:c r="P565" s="322"/>
      <x:c r="Q565" s="322">
        <x:v>1601.3</x:v>
      </x:c>
      <x:c r="R565" s="217" t="s">
        <x:v>2911</x:v>
      </x:c>
      <x:c r="S565" s="299"/>
    </x:row>
    <x:row r="566" spans="1:19" s="329" customFormat="1" hidden="1" customHeight="1">
      <x:c r="A566" s="319" t="s">
        <x:v>30</x:v>
      </x:c>
      <x:c r="B566" s="295" t="s">
        <x:v>6684</x:v>
      </x:c>
      <x:c r="C566" s="296" t="s">
        <x:v>2234</x:v>
      </x:c>
      <x:c r="D566" s="448">
        <x:f t="shared" si="37"/>
        <x:v>1566.0999999999999</x:v>
      </x:c>
      <x:c r="E566" s="299" t="s">
        <x:v>2257</x:v>
      </x:c>
      <x:c r="F566" s="299" t="s">
        <x:v>3134</x:v>
      </x:c>
      <x:c r="G566" s="323" t="s">
        <x:v>3180</x:v>
      </x:c>
      <x:c r="H566" s="323"/>
      <x:c r="I566" s="323"/>
      <x:c r="J566" s="324"/>
      <x:c r="K566" s="324">
        <x:v>1566.0999999999999</x:v>
      </x:c>
      <x:c r="L566" s="324"/>
      <x:c r="M566" s="324">
        <x:v>1566.0999999999999</x:v>
      </x:c>
      <x:c r="N566" s="324"/>
      <x:c r="O566" s="324">
        <x:v>1566.0999999999999</x:v>
      </x:c>
      <x:c r="P566" s="324"/>
      <x:c r="Q566" s="324">
        <x:v>1566.0999999999999</x:v>
      </x:c>
      <x:c r="R566" s="219" t="s">
        <x:v>2911</x:v>
      </x:c>
      <x:c r="S566" s="299"/>
    </x:row>
    <x:row r="567" spans="1:19" s="329" customFormat="1" hidden="1" customHeight="1">
      <x:c r="A567" s="319" t="s">
        <x:v>30</x:v>
      </x:c>
      <x:c r="B567" s="581" t="s">
        <x:v>6651</x:v>
      </x:c>
      <x:c r="C567" s="564" t="s">
        <x:v>5393</x:v>
      </x:c>
      <x:c r="D567" s="448">
        <x:f t="shared" si="37"/>
        <x:v>913</x:v>
      </x:c>
      <x:c r="E567" s="317" t="s">
        <x:v>1316</x:v>
      </x:c>
      <x:c r="F567" s="319"/>
      <x:c r="G567" s="432"/>
      <x:c r="H567" s="432"/>
      <x:c r="I567" s="432"/>
      <x:c r="J567" s="324"/>
      <x:c r="K567" s="324">
        <x:v>913</x:v>
      </x:c>
      <x:c r="L567" s="324"/>
      <x:c r="M567" s="324">
        <x:v>913</x:v>
      </x:c>
      <x:c r="N567" s="324"/>
      <x:c r="O567" s="324">
        <x:v>913</x:v>
      </x:c>
      <x:c r="P567" s="324"/>
      <x:c r="Q567" s="324">
        <x:v>913</x:v>
      </x:c>
      <x:c r="R567" s="219" t="s">
        <x:v>896</x:v>
      </x:c>
      <x:c r="S567" s="323"/>
    </x:row>
    <x:row r="568" spans="1:20" s="329" customFormat="1" hidden="1" customHeight="1">
      <x:c r="A568" s="319" t="s">
        <x:v>30</x:v>
      </x:c>
      <x:c r="B568" s="295" t="s">
        <x:v>6645</x:v>
      </x:c>
      <x:c r="C568" s="296" t="s">
        <x:v>3132</x:v>
      </x:c>
      <x:c r="D568" s="448">
        <x:f t="shared" si="37"/>
        <x:v>3364</x:v>
      </x:c>
      <x:c r="E568" s="518" t="s">
        <x:v>1316</x:v>
      </x:c>
      <x:c r="F568" s="432"/>
      <x:c r="G568" s="432"/>
      <x:c r="H568" s="432"/>
      <x:c r="I568" s="432"/>
      <x:c r="J568" s="324"/>
      <x:c r="K568" s="324">
        <x:v>3364</x:v>
      </x:c>
      <x:c r="L568" s="324"/>
      <x:c r="M568" s="324">
        <x:v>3364</x:v>
      </x:c>
      <x:c r="N568" s="324"/>
      <x:c r="O568" s="324">
        <x:v>3364</x:v>
      </x:c>
      <x:c r="P568" s="324"/>
      <x:c r="Q568" s="324">
        <x:v>3364</x:v>
      </x:c>
      <x:c r="R568" s="219" t="s">
        <x:v>896</x:v>
      </x:c>
      <x:c r="S568" s="299"/>
      <x:c r="T568" s="346"/>
    </x:row>
    <x:row r="569" spans="1:20" s="329" customFormat="1" hidden="1" customHeight="1">
      <x:c r="A569" s="319" t="s">
        <x:v>30</x:v>
      </x:c>
      <x:c r="B569" s="295" t="s">
        <x:v>6650</x:v>
      </x:c>
      <x:c r="C569" s="296" t="s">
        <x:v>3138</x:v>
      </x:c>
      <x:c r="D569" s="448">
        <x:f t="shared" si="37"/>
        <x:v>1781</x:v>
      </x:c>
      <x:c r="E569" s="317" t="s">
        <x:v>1316</x:v>
      </x:c>
      <x:c r="F569" s="299" t="s">
        <x:v>5663</x:v>
      </x:c>
      <x:c r="G569" s="319"/>
      <x:c r="H569" s="299"/>
      <x:c r="I569" s="299"/>
      <x:c r="J569" s="322"/>
      <x:c r="K569" s="322">
        <x:v>1781</x:v>
      </x:c>
      <x:c r="L569" s="322"/>
      <x:c r="M569" s="322">
        <x:v>1781</x:v>
      </x:c>
      <x:c r="N569" s="322"/>
      <x:c r="O569" s="322">
        <x:v>1781</x:v>
      </x:c>
      <x:c r="P569" s="322"/>
      <x:c r="Q569" s="322">
        <x:v>1781</x:v>
      </x:c>
      <x:c r="R569" s="217" t="s">
        <x:v>896</x:v>
      </x:c>
      <x:c r="S569" s="299"/>
      <x:c r="T569" s="346"/>
    </x:row>
    <x:row r="570" spans="1:189" s="280" customFormat="1" ht="69.950000000000003" hidden="1" customHeight="1">
      <x:c r="A570" s="1057" t="s">
        <x:v>25</x:v>
      </x:c>
      <x:c r="B570" s="1058" t="s">
        <x:v>6769</x:v>
      </x:c>
      <x:c r="C570" s="264" t="s">
        <x:v>2720</x:v>
      </x:c>
      <x:c r="D570" s="686">
        <x:f>SUM(D572:D611)</x:f>
        <x:v>116910.49999999999</x:v>
      </x:c>
      <x:c r="E570" s="452"/>
      <x:c r="F570" s="453"/>
      <x:c r="G570" s="452"/>
      <x:c r="H570" s="453"/>
      <x:c r="I570" s="685">
        <x:f t="shared" ref="I570:Q570" si="38">SUM(I572:I611)</x:f>
        <x:v>0</x:v>
      </x:c>
      <x:c r="J570" s="686">
        <x:f t="shared" si="38"/>
        <x:v>106674.39999999998</x:v>
      </x:c>
      <x:c r="K570" s="698">
        <x:f t="shared" si="38"/>
        <x:v>10236.1</x:v>
      </x:c>
      <x:c r="L570" s="686">
        <x:f t="shared" si="38"/>
        <x:v>108306.49999999999</x:v>
      </x:c>
      <x:c r="M570" s="698">
        <x:f t="shared" si="38"/>
        <x:v>8604</x:v>
      </x:c>
      <x:c r="N570" s="686">
        <x:f t="shared" si="38"/>
        <x:v>0</x:v>
      </x:c>
      <x:c r="O570" s="699">
        <x:f t="shared" si="38"/>
        <x:v>4135</x:v>
      </x:c>
      <x:c r="P570" s="686">
        <x:f t="shared" si="38"/>
        <x:v>112775.49999999999</x:v>
      </x:c>
      <x:c r="Q570" s="699">
        <x:f t="shared" si="38"/>
        <x:v>4135</x:v>
      </x:c>
      <x:c r="R570" s="1033"/>
      <x:c r="S570" s="1080"/>
      <x:c r="T570" s="410"/>
      <x:c r="U570" s="410"/>
      <x:c r="V570" s="410"/>
      <x:c r="W570" s="410"/>
      <x:c r="X570" s="410"/>
      <x:c r="Y570" s="422"/>
      <x:c r="Z570" s="410"/>
      <x:c r="AA570" s="410"/>
      <x:c r="AB570" s="410"/>
      <x:c r="AC570" s="410"/>
      <x:c r="AD570" s="410"/>
      <x:c r="AE570" s="410"/>
      <x:c r="AF570" s="410"/>
      <x:c r="AG570" s="410"/>
      <x:c r="AH570" s="410"/>
      <x:c r="AI570" s="410"/>
      <x:c r="AJ570" s="410"/>
      <x:c r="AK570" s="410"/>
      <x:c r="AL570" s="410"/>
      <x:c r="AM570" s="410"/>
      <x:c r="AN570" s="410"/>
      <x:c r="AO570" s="410"/>
      <x:c r="AP570" s="410"/>
      <x:c r="AQ570" s="410"/>
      <x:c r="AR570" s="410"/>
      <x:c r="AS570" s="410"/>
      <x:c r="AT570" s="410"/>
      <x:c r="AU570" s="410"/>
      <x:c r="AV570" s="410"/>
      <x:c r="AW570" s="410"/>
      <x:c r="AX570" s="410"/>
      <x:c r="AY570" s="410"/>
      <x:c r="AZ570" s="410"/>
      <x:c r="BA570" s="410"/>
      <x:c r="BB570" s="410"/>
      <x:c r="BC570" s="410"/>
      <x:c r="BD570" s="410"/>
      <x:c r="BE570" s="410"/>
      <x:c r="BF570" s="410"/>
      <x:c r="BG570" s="410"/>
      <x:c r="BH570" s="410"/>
      <x:c r="BI570" s="410"/>
      <x:c r="BJ570" s="410"/>
      <x:c r="BK570" s="410"/>
      <x:c r="BL570" s="410"/>
      <x:c r="BM570" s="410"/>
      <x:c r="BN570" s="410"/>
      <x:c r="BO570" s="410"/>
      <x:c r="BP570" s="410"/>
      <x:c r="BQ570" s="410"/>
      <x:c r="BR570" s="410"/>
      <x:c r="BS570" s="410"/>
      <x:c r="BT570" s="410"/>
      <x:c r="BU570" s="410"/>
      <x:c r="BV570" s="410"/>
      <x:c r="BW570" s="410"/>
      <x:c r="BX570" s="410"/>
      <x:c r="BY570" s="410"/>
      <x:c r="BZ570" s="410"/>
      <x:c r="CA570" s="410"/>
      <x:c r="CB570" s="410"/>
      <x:c r="CC570" s="410"/>
      <x:c r="CD570" s="410"/>
      <x:c r="CE570" s="410"/>
      <x:c r="CF570" s="410"/>
      <x:c r="CG570" s="410"/>
      <x:c r="CH570" s="410"/>
      <x:c r="CI570" s="410"/>
      <x:c r="CJ570" s="410"/>
      <x:c r="CK570" s="410"/>
      <x:c r="CL570" s="410"/>
      <x:c r="CM570" s="410"/>
      <x:c r="CN570" s="410"/>
      <x:c r="CO570" s="410"/>
      <x:c r="CP570" s="410"/>
      <x:c r="CQ570" s="410"/>
      <x:c r="CR570" s="410"/>
      <x:c r="CS570" s="410"/>
      <x:c r="CT570" s="410"/>
      <x:c r="CU570" s="410"/>
      <x:c r="CV570" s="410"/>
      <x:c r="CW570" s="410"/>
      <x:c r="CX570" s="410"/>
      <x:c r="CY570" s="410"/>
      <x:c r="CZ570" s="410"/>
      <x:c r="DA570" s="410"/>
      <x:c r="DB570" s="410"/>
      <x:c r="DC570" s="410"/>
      <x:c r="DD570" s="410"/>
      <x:c r="DE570" s="410"/>
      <x:c r="DF570" s="410"/>
      <x:c r="DG570" s="410"/>
      <x:c r="DH570" s="410"/>
      <x:c r="DI570" s="410"/>
      <x:c r="DJ570" s="410"/>
      <x:c r="DK570" s="410"/>
      <x:c r="DL570" s="410"/>
      <x:c r="DM570" s="410"/>
      <x:c r="DN570" s="410"/>
      <x:c r="DO570" s="410"/>
      <x:c r="DP570" s="410"/>
      <x:c r="DQ570" s="410"/>
      <x:c r="DR570" s="410"/>
      <x:c r="DS570" s="410"/>
      <x:c r="DT570" s="410"/>
      <x:c r="DU570" s="410"/>
      <x:c r="DV570" s="410"/>
      <x:c r="DW570" s="410"/>
      <x:c r="DX570" s="410"/>
      <x:c r="DY570" s="410"/>
      <x:c r="DZ570" s="410"/>
      <x:c r="EA570" s="410"/>
      <x:c r="EB570" s="410"/>
      <x:c r="EC570" s="410"/>
      <x:c r="ED570" s="410"/>
      <x:c r="EE570" s="410"/>
      <x:c r="EF570" s="410"/>
      <x:c r="EG570" s="410"/>
      <x:c r="EH570" s="410"/>
      <x:c r="EI570" s="410"/>
      <x:c r="EJ570" s="410"/>
      <x:c r="EK570" s="410"/>
      <x:c r="EL570" s="410"/>
      <x:c r="EM570" s="410"/>
      <x:c r="EN570" s="410"/>
      <x:c r="EO570" s="410"/>
      <x:c r="EP570" s="410"/>
      <x:c r="EQ570" s="410"/>
      <x:c r="ER570" s="410"/>
      <x:c r="ES570" s="410"/>
      <x:c r="ET570" s="410"/>
      <x:c r="EU570" s="410"/>
      <x:c r="EV570" s="410"/>
      <x:c r="EW570" s="410"/>
      <x:c r="EX570" s="410"/>
      <x:c r="EY570" s="410"/>
      <x:c r="EZ570" s="410"/>
      <x:c r="FA570" s="410"/>
      <x:c r="FB570" s="410"/>
      <x:c r="FC570" s="410"/>
      <x:c r="FD570" s="410"/>
      <x:c r="FE570" s="410"/>
      <x:c r="FF570" s="410"/>
      <x:c r="FG570" s="410"/>
      <x:c r="FH570" s="410"/>
      <x:c r="FI570" s="410"/>
      <x:c r="FJ570" s="410"/>
      <x:c r="FK570" s="410"/>
      <x:c r="FL570" s="410"/>
      <x:c r="FM570" s="410"/>
      <x:c r="FN570" s="410"/>
      <x:c r="FO570" s="410"/>
      <x:c r="FP570" s="410"/>
      <x:c r="FQ570" s="410"/>
      <x:c r="FR570" s="410"/>
      <x:c r="FS570" s="410"/>
      <x:c r="FT570" s="410"/>
      <x:c r="FU570" s="410"/>
      <x:c r="FV570" s="410"/>
      <x:c r="FW570" s="410"/>
      <x:c r="FX570" s="410"/>
      <x:c r="FY570" s="410"/>
      <x:c r="FZ570" s="410"/>
      <x:c r="GA570" s="410"/>
      <x:c r="GB570" s="410"/>
      <x:c r="GC570" s="410"/>
      <x:c r="GD570" s="410"/>
      <x:c r="GE570" s="410"/>
      <x:c r="GF570" s="410"/>
      <x:c r="GG570" s="410"/>
    </x:row>
    <x:row r="571" spans="1:189" s="377" customFormat="1" ht="69.950000000000003" hidden="1" customHeight="1">
      <x:c r="A571" s="1057"/>
      <x:c r="B571" s="1059"/>
      <x:c r="C571" s="264" t="s">
        <x:v>1516</x:v>
      </x:c>
      <x:c r="D571" s="310">
        <x:f>COUNTA(D572:D611)</x:f>
        <x:v>40</x:v>
      </x:c>
      <x:c r="E571" s="294"/>
      <x:c r="F571" s="289"/>
      <x:c r="G571" s="294"/>
      <x:c r="H571" s="289"/>
      <x:c r="I571" s="311"/>
      <x:c r="J571" s="310"/>
      <x:c r="K571" s="311"/>
      <x:c r="L571" s="310">
        <x:f t="shared" ref="L571:Q571" si="39">COUNTA(L572:L611)</x:f>
        <x:v>38</x:v>
      </x:c>
      <x:c r="M571" s="311">
        <x:f t="shared" si="39"/>
        <x:v>2</x:v>
      </x:c>
      <x:c r="N571" s="310">
        <x:f t="shared" si="39"/>
        <x:v>0</x:v>
      </x:c>
      <x:c r="O571" s="454">
        <x:f t="shared" si="39"/>
        <x:v>1</x:v>
      </x:c>
      <x:c r="P571" s="310">
        <x:f t="shared" si="39"/>
        <x:v>39</x:v>
      </x:c>
      <x:c r="Q571" s="311">
        <x:f t="shared" si="39"/>
        <x:v>1</x:v>
      </x:c>
      <x:c r="R571" s="1033"/>
      <x:c r="S571" s="1078"/>
      <x:c r="T571" s="343"/>
      <x:c r="U571" s="343"/>
      <x:c r="V571" s="343"/>
      <x:c r="W571" s="343"/>
      <x:c r="X571" s="343"/>
      <x:c r="Y571" s="343"/>
      <x:c r="Z571" s="343"/>
      <x:c r="AA571" s="343"/>
      <x:c r="AB571" s="343"/>
      <x:c r="AC571" s="343"/>
      <x:c r="AD571" s="343"/>
      <x:c r="AE571" s="343"/>
      <x:c r="AF571" s="343"/>
      <x:c r="AG571" s="343"/>
      <x:c r="AH571" s="343"/>
      <x:c r="AI571" s="343"/>
      <x:c r="AJ571" s="343"/>
      <x:c r="AK571" s="343"/>
      <x:c r="AL571" s="343"/>
      <x:c r="AM571" s="343"/>
      <x:c r="AN571" s="343"/>
      <x:c r="AO571" s="343"/>
      <x:c r="AP571" s="343"/>
      <x:c r="AQ571" s="343"/>
      <x:c r="AR571" s="343"/>
      <x:c r="AS571" s="343"/>
      <x:c r="AT571" s="343"/>
      <x:c r="AU571" s="343"/>
      <x:c r="AV571" s="343"/>
      <x:c r="AW571" s="343"/>
      <x:c r="AX571" s="343"/>
      <x:c r="AY571" s="343"/>
      <x:c r="AZ571" s="343"/>
      <x:c r="BA571" s="343"/>
      <x:c r="BB571" s="343"/>
      <x:c r="BC571" s="343"/>
      <x:c r="BD571" s="343"/>
      <x:c r="BE571" s="343"/>
      <x:c r="BF571" s="343"/>
      <x:c r="BG571" s="343"/>
      <x:c r="BH571" s="343"/>
      <x:c r="BI571" s="343"/>
      <x:c r="BJ571" s="343"/>
      <x:c r="BK571" s="343"/>
      <x:c r="BL571" s="343"/>
      <x:c r="BM571" s="343"/>
      <x:c r="BN571" s="343"/>
      <x:c r="BO571" s="343"/>
      <x:c r="BP571" s="343"/>
      <x:c r="BQ571" s="343"/>
      <x:c r="BR571" s="343"/>
      <x:c r="BS571" s="343"/>
      <x:c r="BT571" s="343"/>
      <x:c r="BU571" s="343"/>
      <x:c r="BV571" s="343"/>
      <x:c r="BW571" s="343"/>
      <x:c r="BX571" s="343"/>
      <x:c r="BY571" s="343"/>
      <x:c r="BZ571" s="343"/>
      <x:c r="CA571" s="343"/>
      <x:c r="CB571" s="343"/>
      <x:c r="CC571" s="343"/>
      <x:c r="CD571" s="343"/>
      <x:c r="CE571" s="343"/>
      <x:c r="CF571" s="343"/>
      <x:c r="CG571" s="343"/>
      <x:c r="CH571" s="343"/>
      <x:c r="CI571" s="343"/>
      <x:c r="CJ571" s="343"/>
      <x:c r="CK571" s="343"/>
      <x:c r="CL571" s="343"/>
      <x:c r="CM571" s="343"/>
      <x:c r="CN571" s="343"/>
      <x:c r="CO571" s="343"/>
      <x:c r="CP571" s="343"/>
      <x:c r="CQ571" s="343"/>
      <x:c r="CR571" s="343"/>
      <x:c r="CS571" s="343"/>
      <x:c r="CT571" s="343"/>
      <x:c r="CU571" s="343"/>
      <x:c r="CV571" s="343"/>
      <x:c r="CW571" s="343"/>
      <x:c r="CX571" s="343"/>
      <x:c r="CY571" s="343"/>
      <x:c r="CZ571" s="343"/>
      <x:c r="DA571" s="343"/>
      <x:c r="DB571" s="343"/>
      <x:c r="DC571" s="343"/>
      <x:c r="DD571" s="343"/>
      <x:c r="DE571" s="343"/>
      <x:c r="DF571" s="343"/>
      <x:c r="DG571" s="343"/>
      <x:c r="DH571" s="343"/>
      <x:c r="DI571" s="343"/>
      <x:c r="DJ571" s="343"/>
      <x:c r="DK571" s="343"/>
      <x:c r="DL571" s="343"/>
      <x:c r="DM571" s="343"/>
      <x:c r="DN571" s="343"/>
      <x:c r="DO571" s="343"/>
      <x:c r="DP571" s="343"/>
      <x:c r="DQ571" s="343"/>
      <x:c r="DR571" s="343"/>
      <x:c r="DS571" s="343"/>
      <x:c r="DT571" s="343"/>
      <x:c r="DU571" s="343"/>
      <x:c r="DV571" s="343"/>
      <x:c r="DW571" s="343"/>
      <x:c r="DX571" s="343"/>
      <x:c r="DY571" s="343"/>
      <x:c r="DZ571" s="343"/>
      <x:c r="EA571" s="343"/>
      <x:c r="EB571" s="343"/>
      <x:c r="EC571" s="343"/>
      <x:c r="ED571" s="343"/>
      <x:c r="EE571" s="343"/>
      <x:c r="EF571" s="343"/>
      <x:c r="EG571" s="343"/>
      <x:c r="EH571" s="343"/>
      <x:c r="EI571" s="343"/>
      <x:c r="EJ571" s="343"/>
      <x:c r="EK571" s="343"/>
      <x:c r="EL571" s="343"/>
      <x:c r="EM571" s="343"/>
      <x:c r="EN571" s="343"/>
      <x:c r="EO571" s="343"/>
      <x:c r="EP571" s="343"/>
      <x:c r="EQ571" s="343"/>
      <x:c r="ER571" s="343"/>
      <x:c r="ES571" s="343"/>
      <x:c r="ET571" s="343"/>
      <x:c r="EU571" s="343"/>
      <x:c r="EV571" s="343"/>
      <x:c r="EW571" s="343"/>
      <x:c r="EX571" s="343"/>
      <x:c r="EY571" s="343"/>
      <x:c r="EZ571" s="343"/>
      <x:c r="FA571" s="343"/>
      <x:c r="FB571" s="343"/>
      <x:c r="FC571" s="343"/>
      <x:c r="FD571" s="343"/>
      <x:c r="FE571" s="343"/>
      <x:c r="FF571" s="343"/>
      <x:c r="FG571" s="343"/>
      <x:c r="FH571" s="343"/>
      <x:c r="FI571" s="343"/>
      <x:c r="FJ571" s="343"/>
      <x:c r="FK571" s="343"/>
      <x:c r="FL571" s="343"/>
      <x:c r="FM571" s="343"/>
      <x:c r="FN571" s="343"/>
      <x:c r="FO571" s="343"/>
      <x:c r="FP571" s="343"/>
      <x:c r="FQ571" s="343"/>
      <x:c r="FR571" s="343"/>
      <x:c r="FS571" s="343"/>
      <x:c r="FT571" s="343"/>
      <x:c r="FU571" s="343"/>
      <x:c r="FV571" s="343"/>
      <x:c r="FW571" s="343"/>
      <x:c r="FX571" s="343"/>
      <x:c r="FY571" s="343"/>
      <x:c r="FZ571" s="343"/>
      <x:c r="GA571" s="343"/>
      <x:c r="GB571" s="343"/>
      <x:c r="GC571" s="343"/>
      <x:c r="GD571" s="343"/>
      <x:c r="GE571" s="343"/>
      <x:c r="GF571" s="343"/>
      <x:c r="GG571" s="343"/>
    </x:row>
    <x:row r="572" spans="1:189" s="377" customFormat="1" hidden="1" customHeight="1">
      <x:c r="A572" s="267" t="s">
        <x:v>25</x:v>
      </x:c>
      <x:c r="B572" s="295" t="s">
        <x:v>6653</x:v>
      </x:c>
      <x:c r="C572" s="296" t="s">
        <x:v>4673</x:v>
      </x:c>
      <x:c r="D572" s="628">
        <x:f>IF(SUM(I572:K572)=SUM(L572:M572),SUM(I572:K572),"오답")</x:f>
        <x:v>660</x:v>
      </x:c>
      <x:c r="E572" s="629" t="s">
        <x:v>4704</x:v>
      </x:c>
      <x:c r="F572" s="629" t="s">
        <x:v>4704</x:v>
      </x:c>
      <x:c r="G572" s="629" t="s">
        <x:v>4704</x:v>
      </x:c>
      <x:c r="H572" s="424"/>
      <x:c r="I572" s="529"/>
      <x:c r="J572" s="529">
        <x:v>660</x:v>
      </x:c>
      <x:c r="K572" s="529"/>
      <x:c r="L572" s="529">
        <x:v>660</x:v>
      </x:c>
      <x:c r="M572" s="529"/>
      <x:c r="N572" s="529"/>
      <x:c r="O572" s="529"/>
      <x:c r="P572" s="529">
        <x:v>660</x:v>
      </x:c>
      <x:c r="Q572" s="529"/>
      <x:c r="R572" s="246" t="s">
        <x:v>4799</x:v>
      </x:c>
      <x:c r="S572" s="447"/>
      <x:c r="T572" s="343"/>
      <x:c r="U572" s="343"/>
      <x:c r="V572" s="343"/>
      <x:c r="W572" s="343"/>
      <x:c r="X572" s="343"/>
      <x:c r="Y572" s="343"/>
      <x:c r="Z572" s="343"/>
      <x:c r="AA572" s="343"/>
      <x:c r="AB572" s="343"/>
      <x:c r="AC572" s="343"/>
      <x:c r="AD572" s="343"/>
      <x:c r="AE572" s="343"/>
      <x:c r="AF572" s="343"/>
      <x:c r="AG572" s="343"/>
      <x:c r="AH572" s="343"/>
      <x:c r="AI572" s="343"/>
      <x:c r="AJ572" s="343"/>
      <x:c r="AK572" s="343"/>
      <x:c r="AL572" s="343"/>
      <x:c r="AM572" s="343"/>
      <x:c r="AN572" s="343"/>
      <x:c r="AO572" s="343"/>
      <x:c r="AP572" s="343"/>
      <x:c r="AQ572" s="343"/>
      <x:c r="AR572" s="343"/>
      <x:c r="AS572" s="343"/>
      <x:c r="AT572" s="343"/>
      <x:c r="AU572" s="343"/>
      <x:c r="AV572" s="343"/>
      <x:c r="AW572" s="343"/>
      <x:c r="AX572" s="343"/>
      <x:c r="AY572" s="343"/>
      <x:c r="AZ572" s="343"/>
      <x:c r="BA572" s="343"/>
      <x:c r="BB572" s="343"/>
      <x:c r="BC572" s="343"/>
      <x:c r="BD572" s="343"/>
      <x:c r="BE572" s="343"/>
      <x:c r="BF572" s="343"/>
      <x:c r="BG572" s="343"/>
      <x:c r="BH572" s="343"/>
      <x:c r="BI572" s="343"/>
      <x:c r="BJ572" s="343"/>
      <x:c r="BK572" s="343"/>
      <x:c r="BL572" s="343"/>
      <x:c r="BM572" s="343"/>
      <x:c r="BN572" s="343"/>
      <x:c r="BO572" s="343"/>
      <x:c r="BP572" s="343"/>
      <x:c r="BQ572" s="343"/>
      <x:c r="BR572" s="343"/>
      <x:c r="BS572" s="343"/>
      <x:c r="BT572" s="343"/>
      <x:c r="BU572" s="343"/>
      <x:c r="BV572" s="343"/>
      <x:c r="BW572" s="343"/>
      <x:c r="BX572" s="343"/>
      <x:c r="BY572" s="343"/>
      <x:c r="BZ572" s="343"/>
      <x:c r="CA572" s="343"/>
      <x:c r="CB572" s="343"/>
      <x:c r="CC572" s="343"/>
      <x:c r="CD572" s="343"/>
      <x:c r="CE572" s="343"/>
      <x:c r="CF572" s="343"/>
      <x:c r="CG572" s="343"/>
      <x:c r="CH572" s="343"/>
      <x:c r="CI572" s="343"/>
      <x:c r="CJ572" s="343"/>
      <x:c r="CK572" s="343"/>
      <x:c r="CL572" s="343"/>
      <x:c r="CM572" s="343"/>
      <x:c r="CN572" s="343"/>
      <x:c r="CO572" s="343"/>
      <x:c r="CP572" s="343"/>
      <x:c r="CQ572" s="343"/>
      <x:c r="CR572" s="343"/>
      <x:c r="CS572" s="343"/>
      <x:c r="CT572" s="343"/>
      <x:c r="CU572" s="343"/>
      <x:c r="CV572" s="343"/>
      <x:c r="CW572" s="343"/>
      <x:c r="CX572" s="343"/>
      <x:c r="CY572" s="343"/>
      <x:c r="CZ572" s="343"/>
      <x:c r="DA572" s="343"/>
      <x:c r="DB572" s="343"/>
      <x:c r="DC572" s="343"/>
      <x:c r="DD572" s="343"/>
      <x:c r="DE572" s="343"/>
      <x:c r="DF572" s="343"/>
      <x:c r="DG572" s="343"/>
      <x:c r="DH572" s="343"/>
      <x:c r="DI572" s="343"/>
      <x:c r="DJ572" s="343"/>
      <x:c r="DK572" s="343"/>
      <x:c r="DL572" s="343"/>
      <x:c r="DM572" s="343"/>
      <x:c r="DN572" s="343"/>
      <x:c r="DO572" s="343"/>
      <x:c r="DP572" s="343"/>
      <x:c r="DQ572" s="343"/>
      <x:c r="DR572" s="343"/>
      <x:c r="DS572" s="343"/>
      <x:c r="DT572" s="343"/>
      <x:c r="DU572" s="343"/>
      <x:c r="DV572" s="343"/>
      <x:c r="DW572" s="343"/>
      <x:c r="DX572" s="343"/>
      <x:c r="DY572" s="343"/>
      <x:c r="DZ572" s="343"/>
      <x:c r="EA572" s="343"/>
      <x:c r="EB572" s="343"/>
      <x:c r="EC572" s="343"/>
      <x:c r="ED572" s="343"/>
      <x:c r="EE572" s="343"/>
      <x:c r="EF572" s="343"/>
      <x:c r="EG572" s="343"/>
      <x:c r="EH572" s="343"/>
      <x:c r="EI572" s="343"/>
      <x:c r="EJ572" s="343"/>
      <x:c r="EK572" s="343"/>
      <x:c r="EL572" s="343"/>
      <x:c r="EM572" s="343"/>
      <x:c r="EN572" s="343"/>
      <x:c r="EO572" s="343"/>
      <x:c r="EP572" s="343"/>
      <x:c r="EQ572" s="343"/>
      <x:c r="ER572" s="343"/>
      <x:c r="ES572" s="343"/>
      <x:c r="ET572" s="343"/>
      <x:c r="EU572" s="343"/>
      <x:c r="EV572" s="343"/>
      <x:c r="EW572" s="343"/>
      <x:c r="EX572" s="343"/>
      <x:c r="EY572" s="343"/>
      <x:c r="EZ572" s="343"/>
      <x:c r="FA572" s="343"/>
      <x:c r="FB572" s="343"/>
      <x:c r="FC572" s="343"/>
      <x:c r="FD572" s="343"/>
      <x:c r="FE572" s="343"/>
      <x:c r="FF572" s="343"/>
      <x:c r="FG572" s="343"/>
      <x:c r="FH572" s="343"/>
      <x:c r="FI572" s="343"/>
      <x:c r="FJ572" s="343"/>
      <x:c r="FK572" s="343"/>
      <x:c r="FL572" s="343"/>
      <x:c r="FM572" s="343"/>
      <x:c r="FN572" s="343"/>
      <x:c r="FO572" s="343"/>
      <x:c r="FP572" s="343"/>
      <x:c r="FQ572" s="343"/>
      <x:c r="FR572" s="343"/>
      <x:c r="FS572" s="343"/>
      <x:c r="FT572" s="343"/>
      <x:c r="FU572" s="343"/>
      <x:c r="FV572" s="343"/>
      <x:c r="FW572" s="343"/>
      <x:c r="FX572" s="343"/>
      <x:c r="FY572" s="343"/>
      <x:c r="FZ572" s="343"/>
      <x:c r="GA572" s="343"/>
      <x:c r="GB572" s="343"/>
      <x:c r="GC572" s="343"/>
      <x:c r="GD572" s="343"/>
      <x:c r="GE572" s="343"/>
      <x:c r="GF572" s="343"/>
      <x:c r="GG572" s="343"/>
    </x:row>
    <x:row r="573" spans="1:189" s="377" customFormat="1" hidden="1" customHeight="1">
      <x:c r="A573" s="267" t="s">
        <x:v>25</x:v>
      </x:c>
      <x:c r="B573" s="295" t="s">
        <x:v>6665</x:v>
      </x:c>
      <x:c r="C573" s="296" t="s">
        <x:v>6634</x:v>
      </x:c>
      <x:c r="D573" s="628">
        <x:f t="shared" ref="D573:D611" si="40">IF(SUM(I573:K573)=SUM(L573:M573),SUM(I573:K573),"오답")</x:f>
        <x:v>1018</x:v>
      </x:c>
      <x:c r="E573" s="299" t="s">
        <x:v>4734</x:v>
      </x:c>
      <x:c r="F573" s="299" t="s">
        <x:v>3096</x:v>
      </x:c>
      <x:c r="G573" s="299" t="s">
        <x:v>3096</x:v>
      </x:c>
      <x:c r="H573" s="504" t="s">
        <x:v>6154</x:v>
      </x:c>
      <x:c r="I573" s="322"/>
      <x:c r="J573" s="322">
        <x:v>1018</x:v>
      </x:c>
      <x:c r="K573" s="322"/>
      <x:c r="L573" s="322">
        <x:v>1018</x:v>
      </x:c>
      <x:c r="M573" s="322"/>
      <x:c r="N573" s="322"/>
      <x:c r="O573" s="322"/>
      <x:c r="P573" s="322">
        <x:v>1018</x:v>
      </x:c>
      <x:c r="Q573" s="322"/>
      <x:c r="R573" s="246" t="s">
        <x:v>2934</x:v>
      </x:c>
      <x:c r="S573" s="447"/>
      <x:c r="T573" s="343"/>
      <x:c r="U573" s="343"/>
      <x:c r="V573" s="343"/>
      <x:c r="W573" s="343"/>
      <x:c r="X573" s="343"/>
      <x:c r="Y573" s="343"/>
      <x:c r="Z573" s="343"/>
      <x:c r="AA573" s="343"/>
      <x:c r="AB573" s="343"/>
      <x:c r="AC573" s="343"/>
      <x:c r="AD573" s="343"/>
      <x:c r="AE573" s="343"/>
      <x:c r="AF573" s="343"/>
      <x:c r="AG573" s="343"/>
      <x:c r="AH573" s="343"/>
      <x:c r="AI573" s="343"/>
      <x:c r="AJ573" s="343"/>
      <x:c r="AK573" s="343"/>
      <x:c r="AL573" s="343"/>
      <x:c r="AM573" s="343"/>
      <x:c r="AN573" s="343"/>
      <x:c r="AO573" s="343"/>
      <x:c r="AP573" s="343"/>
      <x:c r="AQ573" s="343"/>
      <x:c r="AR573" s="343"/>
      <x:c r="AS573" s="343"/>
      <x:c r="AT573" s="343"/>
      <x:c r="AU573" s="343"/>
      <x:c r="AV573" s="343"/>
      <x:c r="AW573" s="343"/>
      <x:c r="AX573" s="343"/>
      <x:c r="AY573" s="343"/>
      <x:c r="AZ573" s="343"/>
      <x:c r="BA573" s="343"/>
      <x:c r="BB573" s="343"/>
      <x:c r="BC573" s="343"/>
      <x:c r="BD573" s="343"/>
      <x:c r="BE573" s="343"/>
      <x:c r="BF573" s="343"/>
      <x:c r="BG573" s="343"/>
      <x:c r="BH573" s="343"/>
      <x:c r="BI573" s="343"/>
      <x:c r="BJ573" s="343"/>
      <x:c r="BK573" s="343"/>
      <x:c r="BL573" s="343"/>
      <x:c r="BM573" s="343"/>
      <x:c r="BN573" s="343"/>
      <x:c r="BO573" s="343"/>
      <x:c r="BP573" s="343"/>
      <x:c r="BQ573" s="343"/>
      <x:c r="BR573" s="343"/>
      <x:c r="BS573" s="343"/>
      <x:c r="BT573" s="343"/>
      <x:c r="BU573" s="343"/>
      <x:c r="BV573" s="343"/>
      <x:c r="BW573" s="343"/>
      <x:c r="BX573" s="343"/>
      <x:c r="BY573" s="343"/>
      <x:c r="BZ573" s="343"/>
      <x:c r="CA573" s="343"/>
      <x:c r="CB573" s="343"/>
      <x:c r="CC573" s="343"/>
      <x:c r="CD573" s="343"/>
      <x:c r="CE573" s="343"/>
      <x:c r="CF573" s="343"/>
      <x:c r="CG573" s="343"/>
      <x:c r="CH573" s="343"/>
      <x:c r="CI573" s="343"/>
      <x:c r="CJ573" s="343"/>
      <x:c r="CK573" s="343"/>
      <x:c r="CL573" s="343"/>
      <x:c r="CM573" s="343"/>
      <x:c r="CN573" s="343"/>
      <x:c r="CO573" s="343"/>
      <x:c r="CP573" s="343"/>
      <x:c r="CQ573" s="343"/>
      <x:c r="CR573" s="343"/>
      <x:c r="CS573" s="343"/>
      <x:c r="CT573" s="343"/>
      <x:c r="CU573" s="343"/>
      <x:c r="CV573" s="343"/>
      <x:c r="CW573" s="343"/>
      <x:c r="CX573" s="343"/>
      <x:c r="CY573" s="343"/>
      <x:c r="CZ573" s="343"/>
      <x:c r="DA573" s="343"/>
      <x:c r="DB573" s="343"/>
      <x:c r="DC573" s="343"/>
      <x:c r="DD573" s="343"/>
      <x:c r="DE573" s="343"/>
      <x:c r="DF573" s="343"/>
      <x:c r="DG573" s="343"/>
      <x:c r="DH573" s="343"/>
      <x:c r="DI573" s="343"/>
      <x:c r="DJ573" s="343"/>
      <x:c r="DK573" s="343"/>
      <x:c r="DL573" s="343"/>
      <x:c r="DM573" s="343"/>
      <x:c r="DN573" s="343"/>
      <x:c r="DO573" s="343"/>
      <x:c r="DP573" s="343"/>
      <x:c r="DQ573" s="343"/>
      <x:c r="DR573" s="343"/>
      <x:c r="DS573" s="343"/>
      <x:c r="DT573" s="343"/>
      <x:c r="DU573" s="343"/>
      <x:c r="DV573" s="343"/>
      <x:c r="DW573" s="343"/>
      <x:c r="DX573" s="343"/>
      <x:c r="DY573" s="343"/>
      <x:c r="DZ573" s="343"/>
      <x:c r="EA573" s="343"/>
      <x:c r="EB573" s="343"/>
      <x:c r="EC573" s="343"/>
      <x:c r="ED573" s="343"/>
      <x:c r="EE573" s="343"/>
      <x:c r="EF573" s="343"/>
      <x:c r="EG573" s="343"/>
      <x:c r="EH573" s="343"/>
      <x:c r="EI573" s="343"/>
      <x:c r="EJ573" s="343"/>
      <x:c r="EK573" s="343"/>
      <x:c r="EL573" s="343"/>
      <x:c r="EM573" s="343"/>
      <x:c r="EN573" s="343"/>
      <x:c r="EO573" s="343"/>
      <x:c r="EP573" s="343"/>
      <x:c r="EQ573" s="343"/>
      <x:c r="ER573" s="343"/>
      <x:c r="ES573" s="343"/>
      <x:c r="ET573" s="343"/>
      <x:c r="EU573" s="343"/>
      <x:c r="EV573" s="343"/>
      <x:c r="EW573" s="343"/>
      <x:c r="EX573" s="343"/>
      <x:c r="EY573" s="343"/>
      <x:c r="EZ573" s="343"/>
      <x:c r="FA573" s="343"/>
      <x:c r="FB573" s="343"/>
      <x:c r="FC573" s="343"/>
      <x:c r="FD573" s="343"/>
      <x:c r="FE573" s="343"/>
      <x:c r="FF573" s="343"/>
      <x:c r="FG573" s="343"/>
      <x:c r="FH573" s="343"/>
      <x:c r="FI573" s="343"/>
      <x:c r="FJ573" s="343"/>
      <x:c r="FK573" s="343"/>
      <x:c r="FL573" s="343"/>
      <x:c r="FM573" s="343"/>
      <x:c r="FN573" s="343"/>
      <x:c r="FO573" s="343"/>
      <x:c r="FP573" s="343"/>
      <x:c r="FQ573" s="343"/>
      <x:c r="FR573" s="343"/>
      <x:c r="FS573" s="343"/>
      <x:c r="FT573" s="343"/>
      <x:c r="FU573" s="343"/>
      <x:c r="FV573" s="343"/>
      <x:c r="FW573" s="343"/>
      <x:c r="FX573" s="343"/>
      <x:c r="FY573" s="343"/>
      <x:c r="FZ573" s="343"/>
      <x:c r="GA573" s="343"/>
      <x:c r="GB573" s="343"/>
      <x:c r="GC573" s="343"/>
      <x:c r="GD573" s="343"/>
      <x:c r="GE573" s="343"/>
      <x:c r="GF573" s="343"/>
      <x:c r="GG573" s="343"/>
    </x:row>
    <x:row r="574" spans="1:189" s="377" customFormat="1" hidden="1" customHeight="1">
      <x:c r="A574" s="267" t="s">
        <x:v>25</x:v>
      </x:c>
      <x:c r="B574" s="295" t="s">
        <x:v>6640</x:v>
      </x:c>
      <x:c r="C574" s="296" t="s">
        <x:v>2900</x:v>
      </x:c>
      <x:c r="D574" s="628">
        <x:f t="shared" si="40"/>
        <x:v>492</x:v>
      </x:c>
      <x:c r="E574" s="299" t="s">
        <x:v>4734</x:v>
      </x:c>
      <x:c r="F574" s="299" t="s">
        <x:v>3096</x:v>
      </x:c>
      <x:c r="G574" s="299" t="s">
        <x:v>3096</x:v>
      </x:c>
      <x:c r="H574" s="504" t="s">
        <x:v>6154</x:v>
      </x:c>
      <x:c r="I574" s="322"/>
      <x:c r="J574" s="322">
        <x:v>492</x:v>
      </x:c>
      <x:c r="K574" s="322"/>
      <x:c r="L574" s="322">
        <x:v>492</x:v>
      </x:c>
      <x:c r="M574" s="322"/>
      <x:c r="N574" s="322"/>
      <x:c r="O574" s="322"/>
      <x:c r="P574" s="322">
        <x:v>492</x:v>
      </x:c>
      <x:c r="Q574" s="322"/>
      <x:c r="R574" s="246" t="s">
        <x:v>2934</x:v>
      </x:c>
      <x:c r="S574" s="447"/>
      <x:c r="T574" s="343"/>
      <x:c r="U574" s="343"/>
      <x:c r="V574" s="343"/>
      <x:c r="W574" s="343"/>
      <x:c r="X574" s="343"/>
      <x:c r="Y574" s="343"/>
      <x:c r="Z574" s="343"/>
      <x:c r="AA574" s="343"/>
      <x:c r="AB574" s="343"/>
      <x:c r="AC574" s="343"/>
      <x:c r="AD574" s="343"/>
      <x:c r="AE574" s="343"/>
      <x:c r="AF574" s="343"/>
      <x:c r="AG574" s="343"/>
      <x:c r="AH574" s="343"/>
      <x:c r="AI574" s="343"/>
      <x:c r="AJ574" s="343"/>
      <x:c r="AK574" s="343"/>
      <x:c r="AL574" s="343"/>
      <x:c r="AM574" s="343"/>
      <x:c r="AN574" s="343"/>
      <x:c r="AO574" s="343"/>
      <x:c r="AP574" s="343"/>
      <x:c r="AQ574" s="343"/>
      <x:c r="AR574" s="343"/>
      <x:c r="AS574" s="343"/>
      <x:c r="AT574" s="343"/>
      <x:c r="AU574" s="343"/>
      <x:c r="AV574" s="343"/>
      <x:c r="AW574" s="343"/>
      <x:c r="AX574" s="343"/>
      <x:c r="AY574" s="343"/>
      <x:c r="AZ574" s="343"/>
      <x:c r="BA574" s="343"/>
      <x:c r="BB574" s="343"/>
      <x:c r="BC574" s="343"/>
      <x:c r="BD574" s="343"/>
      <x:c r="BE574" s="343"/>
      <x:c r="BF574" s="343"/>
      <x:c r="BG574" s="343"/>
      <x:c r="BH574" s="343"/>
      <x:c r="BI574" s="343"/>
      <x:c r="BJ574" s="343"/>
      <x:c r="BK574" s="343"/>
      <x:c r="BL574" s="343"/>
      <x:c r="BM574" s="343"/>
      <x:c r="BN574" s="343"/>
      <x:c r="BO574" s="343"/>
      <x:c r="BP574" s="343"/>
      <x:c r="BQ574" s="343"/>
      <x:c r="BR574" s="343"/>
      <x:c r="BS574" s="343"/>
      <x:c r="BT574" s="343"/>
      <x:c r="BU574" s="343"/>
      <x:c r="BV574" s="343"/>
      <x:c r="BW574" s="343"/>
      <x:c r="BX574" s="343"/>
      <x:c r="BY574" s="343"/>
      <x:c r="BZ574" s="343"/>
      <x:c r="CA574" s="343"/>
      <x:c r="CB574" s="343"/>
      <x:c r="CC574" s="343"/>
      <x:c r="CD574" s="343"/>
      <x:c r="CE574" s="343"/>
      <x:c r="CF574" s="343"/>
      <x:c r="CG574" s="343"/>
      <x:c r="CH574" s="343"/>
      <x:c r="CI574" s="343"/>
      <x:c r="CJ574" s="343"/>
      <x:c r="CK574" s="343"/>
      <x:c r="CL574" s="343"/>
      <x:c r="CM574" s="343"/>
      <x:c r="CN574" s="343"/>
      <x:c r="CO574" s="343"/>
      <x:c r="CP574" s="343"/>
      <x:c r="CQ574" s="343"/>
      <x:c r="CR574" s="343"/>
      <x:c r="CS574" s="343"/>
      <x:c r="CT574" s="343"/>
      <x:c r="CU574" s="343"/>
      <x:c r="CV574" s="343"/>
      <x:c r="CW574" s="343"/>
      <x:c r="CX574" s="343"/>
      <x:c r="CY574" s="343"/>
      <x:c r="CZ574" s="343"/>
      <x:c r="DA574" s="343"/>
      <x:c r="DB574" s="343"/>
      <x:c r="DC574" s="343"/>
      <x:c r="DD574" s="343"/>
      <x:c r="DE574" s="343"/>
      <x:c r="DF574" s="343"/>
      <x:c r="DG574" s="343"/>
      <x:c r="DH574" s="343"/>
      <x:c r="DI574" s="343"/>
      <x:c r="DJ574" s="343"/>
      <x:c r="DK574" s="343"/>
      <x:c r="DL574" s="343"/>
      <x:c r="DM574" s="343"/>
      <x:c r="DN574" s="343"/>
      <x:c r="DO574" s="343"/>
      <x:c r="DP574" s="343"/>
      <x:c r="DQ574" s="343"/>
      <x:c r="DR574" s="343"/>
      <x:c r="DS574" s="343"/>
      <x:c r="DT574" s="343"/>
      <x:c r="DU574" s="343"/>
      <x:c r="DV574" s="343"/>
      <x:c r="DW574" s="343"/>
      <x:c r="DX574" s="343"/>
      <x:c r="DY574" s="343"/>
      <x:c r="DZ574" s="343"/>
      <x:c r="EA574" s="343"/>
      <x:c r="EB574" s="343"/>
      <x:c r="EC574" s="343"/>
      <x:c r="ED574" s="343"/>
      <x:c r="EE574" s="343"/>
      <x:c r="EF574" s="343"/>
      <x:c r="EG574" s="343"/>
      <x:c r="EH574" s="343"/>
      <x:c r="EI574" s="343"/>
      <x:c r="EJ574" s="343"/>
      <x:c r="EK574" s="343"/>
      <x:c r="EL574" s="343"/>
      <x:c r="EM574" s="343"/>
      <x:c r="EN574" s="343"/>
      <x:c r="EO574" s="343"/>
      <x:c r="EP574" s="343"/>
      <x:c r="EQ574" s="343"/>
      <x:c r="ER574" s="343"/>
      <x:c r="ES574" s="343"/>
      <x:c r="ET574" s="343"/>
      <x:c r="EU574" s="343"/>
      <x:c r="EV574" s="343"/>
      <x:c r="EW574" s="343"/>
      <x:c r="EX574" s="343"/>
      <x:c r="EY574" s="343"/>
      <x:c r="EZ574" s="343"/>
      <x:c r="FA574" s="343"/>
      <x:c r="FB574" s="343"/>
      <x:c r="FC574" s="343"/>
      <x:c r="FD574" s="343"/>
      <x:c r="FE574" s="343"/>
      <x:c r="FF574" s="343"/>
      <x:c r="FG574" s="343"/>
      <x:c r="FH574" s="343"/>
      <x:c r="FI574" s="343"/>
      <x:c r="FJ574" s="343"/>
      <x:c r="FK574" s="343"/>
      <x:c r="FL574" s="343"/>
      <x:c r="FM574" s="343"/>
      <x:c r="FN574" s="343"/>
      <x:c r="FO574" s="343"/>
      <x:c r="FP574" s="343"/>
      <x:c r="FQ574" s="343"/>
      <x:c r="FR574" s="343"/>
      <x:c r="FS574" s="343"/>
      <x:c r="FT574" s="343"/>
      <x:c r="FU574" s="343"/>
      <x:c r="FV574" s="343"/>
      <x:c r="FW574" s="343"/>
      <x:c r="FX574" s="343"/>
      <x:c r="FY574" s="343"/>
      <x:c r="FZ574" s="343"/>
      <x:c r="GA574" s="343"/>
      <x:c r="GB574" s="343"/>
      <x:c r="GC574" s="343"/>
      <x:c r="GD574" s="343"/>
      <x:c r="GE574" s="343"/>
      <x:c r="GF574" s="343"/>
      <x:c r="GG574" s="343"/>
    </x:row>
    <x:row r="575" spans="1:189" s="377" customFormat="1" hidden="1" customHeight="1">
      <x:c r="A575" s="267" t="s">
        <x:v>25</x:v>
      </x:c>
      <x:c r="B575" s="295" t="s">
        <x:v>6670</x:v>
      </x:c>
      <x:c r="C575" s="296" t="s">
        <x:v>6469</x:v>
      </x:c>
      <x:c r="D575" s="628">
        <x:f t="shared" si="40"/>
        <x:v>1559</x:v>
      </x:c>
      <x:c r="E575" s="299" t="s">
        <x:v>4734</x:v>
      </x:c>
      <x:c r="F575" s="299" t="s">
        <x:v>3096</x:v>
      </x:c>
      <x:c r="G575" s="299" t="s">
        <x:v>3096</x:v>
      </x:c>
      <x:c r="H575" s="504" t="s">
        <x:v>6154</x:v>
      </x:c>
      <x:c r="I575" s="322"/>
      <x:c r="J575" s="322">
        <x:v>1559</x:v>
      </x:c>
      <x:c r="K575" s="322"/>
      <x:c r="L575" s="322">
        <x:v>1559</x:v>
      </x:c>
      <x:c r="M575" s="322"/>
      <x:c r="N575" s="322"/>
      <x:c r="O575" s="322"/>
      <x:c r="P575" s="322">
        <x:v>1559</x:v>
      </x:c>
      <x:c r="Q575" s="322"/>
      <x:c r="R575" s="246" t="s">
        <x:v>2934</x:v>
      </x:c>
      <x:c r="S575" s="447"/>
      <x:c r="T575" s="343"/>
      <x:c r="U575" s="343"/>
      <x:c r="V575" s="343"/>
      <x:c r="W575" s="343"/>
      <x:c r="X575" s="343"/>
      <x:c r="Y575" s="343"/>
      <x:c r="Z575" s="343"/>
      <x:c r="AA575" s="343"/>
      <x:c r="AB575" s="343"/>
      <x:c r="AC575" s="343"/>
      <x:c r="AD575" s="343"/>
      <x:c r="AE575" s="343"/>
      <x:c r="AF575" s="343"/>
      <x:c r="AG575" s="343"/>
      <x:c r="AH575" s="343"/>
      <x:c r="AI575" s="343"/>
      <x:c r="AJ575" s="343"/>
      <x:c r="AK575" s="343"/>
      <x:c r="AL575" s="343"/>
      <x:c r="AM575" s="343"/>
      <x:c r="AN575" s="343"/>
      <x:c r="AO575" s="343"/>
      <x:c r="AP575" s="343"/>
      <x:c r="AQ575" s="343"/>
      <x:c r="AR575" s="343"/>
      <x:c r="AS575" s="343"/>
      <x:c r="AT575" s="343"/>
      <x:c r="AU575" s="343"/>
      <x:c r="AV575" s="343"/>
      <x:c r="AW575" s="343"/>
      <x:c r="AX575" s="343"/>
      <x:c r="AY575" s="343"/>
      <x:c r="AZ575" s="343"/>
      <x:c r="BA575" s="343"/>
      <x:c r="BB575" s="343"/>
      <x:c r="BC575" s="343"/>
      <x:c r="BD575" s="343"/>
      <x:c r="BE575" s="343"/>
      <x:c r="BF575" s="343"/>
      <x:c r="BG575" s="343"/>
      <x:c r="BH575" s="343"/>
      <x:c r="BI575" s="343"/>
      <x:c r="BJ575" s="343"/>
      <x:c r="BK575" s="343"/>
      <x:c r="BL575" s="343"/>
      <x:c r="BM575" s="343"/>
      <x:c r="BN575" s="343"/>
      <x:c r="BO575" s="343"/>
      <x:c r="BP575" s="343"/>
      <x:c r="BQ575" s="343"/>
      <x:c r="BR575" s="343"/>
      <x:c r="BS575" s="343"/>
      <x:c r="BT575" s="343"/>
      <x:c r="BU575" s="343"/>
      <x:c r="BV575" s="343"/>
      <x:c r="BW575" s="343"/>
      <x:c r="BX575" s="343"/>
      <x:c r="BY575" s="343"/>
      <x:c r="BZ575" s="343"/>
      <x:c r="CA575" s="343"/>
      <x:c r="CB575" s="343"/>
      <x:c r="CC575" s="343"/>
      <x:c r="CD575" s="343"/>
      <x:c r="CE575" s="343"/>
      <x:c r="CF575" s="343"/>
      <x:c r="CG575" s="343"/>
      <x:c r="CH575" s="343"/>
      <x:c r="CI575" s="343"/>
      <x:c r="CJ575" s="343"/>
      <x:c r="CK575" s="343"/>
      <x:c r="CL575" s="343"/>
      <x:c r="CM575" s="343"/>
      <x:c r="CN575" s="343"/>
      <x:c r="CO575" s="343"/>
      <x:c r="CP575" s="343"/>
      <x:c r="CQ575" s="343"/>
      <x:c r="CR575" s="343"/>
      <x:c r="CS575" s="343"/>
      <x:c r="CT575" s="343"/>
      <x:c r="CU575" s="343"/>
      <x:c r="CV575" s="343"/>
      <x:c r="CW575" s="343"/>
      <x:c r="CX575" s="343"/>
      <x:c r="CY575" s="343"/>
      <x:c r="CZ575" s="343"/>
      <x:c r="DA575" s="343"/>
      <x:c r="DB575" s="343"/>
      <x:c r="DC575" s="343"/>
      <x:c r="DD575" s="343"/>
      <x:c r="DE575" s="343"/>
      <x:c r="DF575" s="343"/>
      <x:c r="DG575" s="343"/>
      <x:c r="DH575" s="343"/>
      <x:c r="DI575" s="343"/>
      <x:c r="DJ575" s="343"/>
      <x:c r="DK575" s="343"/>
      <x:c r="DL575" s="343"/>
      <x:c r="DM575" s="343"/>
      <x:c r="DN575" s="343"/>
      <x:c r="DO575" s="343"/>
      <x:c r="DP575" s="343"/>
      <x:c r="DQ575" s="343"/>
      <x:c r="DR575" s="343"/>
      <x:c r="DS575" s="343"/>
      <x:c r="DT575" s="343"/>
      <x:c r="DU575" s="343"/>
      <x:c r="DV575" s="343"/>
      <x:c r="DW575" s="343"/>
      <x:c r="DX575" s="343"/>
      <x:c r="DY575" s="343"/>
      <x:c r="DZ575" s="343"/>
      <x:c r="EA575" s="343"/>
      <x:c r="EB575" s="343"/>
      <x:c r="EC575" s="343"/>
      <x:c r="ED575" s="343"/>
      <x:c r="EE575" s="343"/>
      <x:c r="EF575" s="343"/>
      <x:c r="EG575" s="343"/>
      <x:c r="EH575" s="343"/>
      <x:c r="EI575" s="343"/>
      <x:c r="EJ575" s="343"/>
      <x:c r="EK575" s="343"/>
      <x:c r="EL575" s="343"/>
      <x:c r="EM575" s="343"/>
      <x:c r="EN575" s="343"/>
      <x:c r="EO575" s="343"/>
      <x:c r="EP575" s="343"/>
      <x:c r="EQ575" s="343"/>
      <x:c r="ER575" s="343"/>
      <x:c r="ES575" s="343"/>
      <x:c r="ET575" s="343"/>
      <x:c r="EU575" s="343"/>
      <x:c r="EV575" s="343"/>
      <x:c r="EW575" s="343"/>
      <x:c r="EX575" s="343"/>
      <x:c r="EY575" s="343"/>
      <x:c r="EZ575" s="343"/>
      <x:c r="FA575" s="343"/>
      <x:c r="FB575" s="343"/>
      <x:c r="FC575" s="343"/>
      <x:c r="FD575" s="343"/>
      <x:c r="FE575" s="343"/>
      <x:c r="FF575" s="343"/>
      <x:c r="FG575" s="343"/>
      <x:c r="FH575" s="343"/>
      <x:c r="FI575" s="343"/>
      <x:c r="FJ575" s="343"/>
      <x:c r="FK575" s="343"/>
      <x:c r="FL575" s="343"/>
      <x:c r="FM575" s="343"/>
      <x:c r="FN575" s="343"/>
      <x:c r="FO575" s="343"/>
      <x:c r="FP575" s="343"/>
      <x:c r="FQ575" s="343"/>
      <x:c r="FR575" s="343"/>
      <x:c r="FS575" s="343"/>
      <x:c r="FT575" s="343"/>
      <x:c r="FU575" s="343"/>
      <x:c r="FV575" s="343"/>
      <x:c r="FW575" s="343"/>
      <x:c r="FX575" s="343"/>
      <x:c r="FY575" s="343"/>
      <x:c r="FZ575" s="343"/>
      <x:c r="GA575" s="343"/>
      <x:c r="GB575" s="343"/>
      <x:c r="GC575" s="343"/>
      <x:c r="GD575" s="343"/>
      <x:c r="GE575" s="343"/>
      <x:c r="GF575" s="343"/>
      <x:c r="GG575" s="343"/>
    </x:row>
    <x:row r="576" spans="1:189" s="377" customFormat="1" hidden="1" customHeight="1">
      <x:c r="A576" s="267" t="s">
        <x:v>25</x:v>
      </x:c>
      <x:c r="B576" s="295" t="s">
        <x:v>6478</x:v>
      </x:c>
      <x:c r="C576" s="296" t="s">
        <x:v>6493</x:v>
      </x:c>
      <x:c r="D576" s="628">
        <x:f t="shared" si="40"/>
        <x:v>800</x:v>
      </x:c>
      <x:c r="E576" s="299" t="s">
        <x:v>4734</x:v>
      </x:c>
      <x:c r="F576" s="299" t="s">
        <x:v>3096</x:v>
      </x:c>
      <x:c r="G576" s="299" t="s">
        <x:v>3096</x:v>
      </x:c>
      <x:c r="H576" s="504" t="s">
        <x:v>6154</x:v>
      </x:c>
      <x:c r="I576" s="322"/>
      <x:c r="J576" s="322">
        <x:v>800</x:v>
      </x:c>
      <x:c r="K576" s="322"/>
      <x:c r="L576" s="322">
        <x:v>800</x:v>
      </x:c>
      <x:c r="M576" s="322"/>
      <x:c r="N576" s="322"/>
      <x:c r="O576" s="322"/>
      <x:c r="P576" s="322">
        <x:v>800</x:v>
      </x:c>
      <x:c r="Q576" s="322"/>
      <x:c r="R576" s="246" t="s">
        <x:v>2934</x:v>
      </x:c>
      <x:c r="S576" s="447"/>
      <x:c r="T576" s="343"/>
      <x:c r="U576" s="343"/>
      <x:c r="V576" s="343"/>
      <x:c r="W576" s="343"/>
      <x:c r="X576" s="343"/>
      <x:c r="Y576" s="343"/>
      <x:c r="Z576" s="343"/>
      <x:c r="AA576" s="343"/>
      <x:c r="AB576" s="343"/>
      <x:c r="AC576" s="343"/>
      <x:c r="AD576" s="343"/>
      <x:c r="AE576" s="343"/>
      <x:c r="AF576" s="343"/>
      <x:c r="AG576" s="343"/>
      <x:c r="AH576" s="343"/>
      <x:c r="AI576" s="343"/>
      <x:c r="AJ576" s="343"/>
      <x:c r="AK576" s="343"/>
      <x:c r="AL576" s="343"/>
      <x:c r="AM576" s="343"/>
      <x:c r="AN576" s="343"/>
      <x:c r="AO576" s="343"/>
      <x:c r="AP576" s="343"/>
      <x:c r="AQ576" s="343"/>
      <x:c r="AR576" s="343"/>
      <x:c r="AS576" s="343"/>
      <x:c r="AT576" s="343"/>
      <x:c r="AU576" s="343"/>
      <x:c r="AV576" s="343"/>
      <x:c r="AW576" s="343"/>
      <x:c r="AX576" s="343"/>
      <x:c r="AY576" s="343"/>
      <x:c r="AZ576" s="343"/>
      <x:c r="BA576" s="343"/>
      <x:c r="BB576" s="343"/>
      <x:c r="BC576" s="343"/>
      <x:c r="BD576" s="343"/>
      <x:c r="BE576" s="343"/>
      <x:c r="BF576" s="343"/>
      <x:c r="BG576" s="343"/>
      <x:c r="BH576" s="343"/>
      <x:c r="BI576" s="343"/>
      <x:c r="BJ576" s="343"/>
      <x:c r="BK576" s="343"/>
      <x:c r="BL576" s="343"/>
      <x:c r="BM576" s="343"/>
      <x:c r="BN576" s="343"/>
      <x:c r="BO576" s="343"/>
      <x:c r="BP576" s="343"/>
      <x:c r="BQ576" s="343"/>
      <x:c r="BR576" s="343"/>
      <x:c r="BS576" s="343"/>
      <x:c r="BT576" s="343"/>
      <x:c r="BU576" s="343"/>
      <x:c r="BV576" s="343"/>
      <x:c r="BW576" s="343"/>
      <x:c r="BX576" s="343"/>
      <x:c r="BY576" s="343"/>
      <x:c r="BZ576" s="343"/>
      <x:c r="CA576" s="343"/>
      <x:c r="CB576" s="343"/>
      <x:c r="CC576" s="343"/>
      <x:c r="CD576" s="343"/>
      <x:c r="CE576" s="343"/>
      <x:c r="CF576" s="343"/>
      <x:c r="CG576" s="343"/>
      <x:c r="CH576" s="343"/>
      <x:c r="CI576" s="343"/>
      <x:c r="CJ576" s="343"/>
      <x:c r="CK576" s="343"/>
      <x:c r="CL576" s="343"/>
      <x:c r="CM576" s="343"/>
      <x:c r="CN576" s="343"/>
      <x:c r="CO576" s="343"/>
      <x:c r="CP576" s="343"/>
      <x:c r="CQ576" s="343"/>
      <x:c r="CR576" s="343"/>
      <x:c r="CS576" s="343"/>
      <x:c r="CT576" s="343"/>
      <x:c r="CU576" s="343"/>
      <x:c r="CV576" s="343"/>
      <x:c r="CW576" s="343"/>
      <x:c r="CX576" s="343"/>
      <x:c r="CY576" s="343"/>
      <x:c r="CZ576" s="343"/>
      <x:c r="DA576" s="343"/>
      <x:c r="DB576" s="343"/>
      <x:c r="DC576" s="343"/>
      <x:c r="DD576" s="343"/>
      <x:c r="DE576" s="343"/>
      <x:c r="DF576" s="343"/>
      <x:c r="DG576" s="343"/>
      <x:c r="DH576" s="343"/>
      <x:c r="DI576" s="343"/>
      <x:c r="DJ576" s="343"/>
      <x:c r="DK576" s="343"/>
      <x:c r="DL576" s="343"/>
      <x:c r="DM576" s="343"/>
      <x:c r="DN576" s="343"/>
      <x:c r="DO576" s="343"/>
      <x:c r="DP576" s="343"/>
      <x:c r="DQ576" s="343"/>
      <x:c r="DR576" s="343"/>
      <x:c r="DS576" s="343"/>
      <x:c r="DT576" s="343"/>
      <x:c r="DU576" s="343"/>
      <x:c r="DV576" s="343"/>
      <x:c r="DW576" s="343"/>
      <x:c r="DX576" s="343"/>
      <x:c r="DY576" s="343"/>
      <x:c r="DZ576" s="343"/>
      <x:c r="EA576" s="343"/>
      <x:c r="EB576" s="343"/>
      <x:c r="EC576" s="343"/>
      <x:c r="ED576" s="343"/>
      <x:c r="EE576" s="343"/>
      <x:c r="EF576" s="343"/>
      <x:c r="EG576" s="343"/>
      <x:c r="EH576" s="343"/>
      <x:c r="EI576" s="343"/>
      <x:c r="EJ576" s="343"/>
      <x:c r="EK576" s="343"/>
      <x:c r="EL576" s="343"/>
      <x:c r="EM576" s="343"/>
      <x:c r="EN576" s="343"/>
      <x:c r="EO576" s="343"/>
      <x:c r="EP576" s="343"/>
      <x:c r="EQ576" s="343"/>
      <x:c r="ER576" s="343"/>
      <x:c r="ES576" s="343"/>
      <x:c r="ET576" s="343"/>
      <x:c r="EU576" s="343"/>
      <x:c r="EV576" s="343"/>
      <x:c r="EW576" s="343"/>
      <x:c r="EX576" s="343"/>
      <x:c r="EY576" s="343"/>
      <x:c r="EZ576" s="343"/>
      <x:c r="FA576" s="343"/>
      <x:c r="FB576" s="343"/>
      <x:c r="FC576" s="343"/>
      <x:c r="FD576" s="343"/>
      <x:c r="FE576" s="343"/>
      <x:c r="FF576" s="343"/>
      <x:c r="FG576" s="343"/>
      <x:c r="FH576" s="343"/>
      <x:c r="FI576" s="343"/>
      <x:c r="FJ576" s="343"/>
      <x:c r="FK576" s="343"/>
      <x:c r="FL576" s="343"/>
      <x:c r="FM576" s="343"/>
      <x:c r="FN576" s="343"/>
      <x:c r="FO576" s="343"/>
      <x:c r="FP576" s="343"/>
      <x:c r="FQ576" s="343"/>
      <x:c r="FR576" s="343"/>
      <x:c r="FS576" s="343"/>
      <x:c r="FT576" s="343"/>
      <x:c r="FU576" s="343"/>
      <x:c r="FV576" s="343"/>
      <x:c r="FW576" s="343"/>
      <x:c r="FX576" s="343"/>
      <x:c r="FY576" s="343"/>
      <x:c r="FZ576" s="343"/>
      <x:c r="GA576" s="343"/>
      <x:c r="GB576" s="343"/>
      <x:c r="GC576" s="343"/>
      <x:c r="GD576" s="343"/>
      <x:c r="GE576" s="343"/>
      <x:c r="GF576" s="343"/>
      <x:c r="GG576" s="343"/>
    </x:row>
    <x:row r="577" spans="1:189" s="377" customFormat="1" hidden="1" customHeight="1">
      <x:c r="A577" s="267" t="s">
        <x:v>25</x:v>
      </x:c>
      <x:c r="B577" s="295" t="s">
        <x:v>6492</x:v>
      </x:c>
      <x:c r="C577" s="296" t="s">
        <x:v>6497</x:v>
      </x:c>
      <x:c r="D577" s="628">
        <x:f t="shared" si="40"/>
        <x:v>1416</x:v>
      </x:c>
      <x:c r="E577" s="299" t="s">
        <x:v>4734</x:v>
      </x:c>
      <x:c r="F577" s="299" t="s">
        <x:v>3096</x:v>
      </x:c>
      <x:c r="G577" s="299" t="s">
        <x:v>3096</x:v>
      </x:c>
      <x:c r="H577" s="504" t="s">
        <x:v>6154</x:v>
      </x:c>
      <x:c r="I577" s="322"/>
      <x:c r="J577" s="322">
        <x:v>1416</x:v>
      </x:c>
      <x:c r="K577" s="322"/>
      <x:c r="L577" s="322">
        <x:v>1416</x:v>
      </x:c>
      <x:c r="M577" s="322"/>
      <x:c r="N577" s="322"/>
      <x:c r="O577" s="322"/>
      <x:c r="P577" s="322">
        <x:v>1416</x:v>
      </x:c>
      <x:c r="Q577" s="322"/>
      <x:c r="R577" s="246" t="s">
        <x:v>2934</x:v>
      </x:c>
      <x:c r="S577" s="447"/>
      <x:c r="T577" s="343"/>
      <x:c r="U577" s="343"/>
      <x:c r="V577" s="343"/>
      <x:c r="W577" s="343"/>
      <x:c r="X577" s="343"/>
      <x:c r="Y577" s="343"/>
      <x:c r="Z577" s="343"/>
      <x:c r="AA577" s="343"/>
      <x:c r="AB577" s="343"/>
      <x:c r="AC577" s="343"/>
      <x:c r="AD577" s="343"/>
      <x:c r="AE577" s="343"/>
      <x:c r="AF577" s="343"/>
      <x:c r="AG577" s="343"/>
      <x:c r="AH577" s="343"/>
      <x:c r="AI577" s="343"/>
      <x:c r="AJ577" s="343"/>
      <x:c r="AK577" s="343"/>
      <x:c r="AL577" s="343"/>
      <x:c r="AM577" s="343"/>
      <x:c r="AN577" s="343"/>
      <x:c r="AO577" s="343"/>
      <x:c r="AP577" s="343"/>
      <x:c r="AQ577" s="343"/>
      <x:c r="AR577" s="343"/>
      <x:c r="AS577" s="343"/>
      <x:c r="AT577" s="343"/>
      <x:c r="AU577" s="343"/>
      <x:c r="AV577" s="343"/>
      <x:c r="AW577" s="343"/>
      <x:c r="AX577" s="343"/>
      <x:c r="AY577" s="343"/>
      <x:c r="AZ577" s="343"/>
      <x:c r="BA577" s="343"/>
      <x:c r="BB577" s="343"/>
      <x:c r="BC577" s="343"/>
      <x:c r="BD577" s="343"/>
      <x:c r="BE577" s="343"/>
      <x:c r="BF577" s="343"/>
      <x:c r="BG577" s="343"/>
      <x:c r="BH577" s="343"/>
      <x:c r="BI577" s="343"/>
      <x:c r="BJ577" s="343"/>
      <x:c r="BK577" s="343"/>
      <x:c r="BL577" s="343"/>
      <x:c r="BM577" s="343"/>
      <x:c r="BN577" s="343"/>
      <x:c r="BO577" s="343"/>
      <x:c r="BP577" s="343"/>
      <x:c r="BQ577" s="343"/>
      <x:c r="BR577" s="343"/>
      <x:c r="BS577" s="343"/>
      <x:c r="BT577" s="343"/>
      <x:c r="BU577" s="343"/>
      <x:c r="BV577" s="343"/>
      <x:c r="BW577" s="343"/>
      <x:c r="BX577" s="343"/>
      <x:c r="BY577" s="343"/>
      <x:c r="BZ577" s="343"/>
      <x:c r="CA577" s="343"/>
      <x:c r="CB577" s="343"/>
      <x:c r="CC577" s="343"/>
      <x:c r="CD577" s="343"/>
      <x:c r="CE577" s="343"/>
      <x:c r="CF577" s="343"/>
      <x:c r="CG577" s="343"/>
      <x:c r="CH577" s="343"/>
      <x:c r="CI577" s="343"/>
      <x:c r="CJ577" s="343"/>
      <x:c r="CK577" s="343"/>
      <x:c r="CL577" s="343"/>
      <x:c r="CM577" s="343"/>
      <x:c r="CN577" s="343"/>
      <x:c r="CO577" s="343"/>
      <x:c r="CP577" s="343"/>
      <x:c r="CQ577" s="343"/>
      <x:c r="CR577" s="343"/>
      <x:c r="CS577" s="343"/>
      <x:c r="CT577" s="343"/>
      <x:c r="CU577" s="343"/>
      <x:c r="CV577" s="343"/>
      <x:c r="CW577" s="343"/>
      <x:c r="CX577" s="343"/>
      <x:c r="CY577" s="343"/>
      <x:c r="CZ577" s="343"/>
      <x:c r="DA577" s="343"/>
      <x:c r="DB577" s="343"/>
      <x:c r="DC577" s="343"/>
      <x:c r="DD577" s="343"/>
      <x:c r="DE577" s="343"/>
      <x:c r="DF577" s="343"/>
      <x:c r="DG577" s="343"/>
      <x:c r="DH577" s="343"/>
      <x:c r="DI577" s="343"/>
      <x:c r="DJ577" s="343"/>
      <x:c r="DK577" s="343"/>
      <x:c r="DL577" s="343"/>
      <x:c r="DM577" s="343"/>
      <x:c r="DN577" s="343"/>
      <x:c r="DO577" s="343"/>
      <x:c r="DP577" s="343"/>
      <x:c r="DQ577" s="343"/>
      <x:c r="DR577" s="343"/>
      <x:c r="DS577" s="343"/>
      <x:c r="DT577" s="343"/>
      <x:c r="DU577" s="343"/>
      <x:c r="DV577" s="343"/>
      <x:c r="DW577" s="343"/>
      <x:c r="DX577" s="343"/>
      <x:c r="DY577" s="343"/>
      <x:c r="DZ577" s="343"/>
      <x:c r="EA577" s="343"/>
      <x:c r="EB577" s="343"/>
      <x:c r="EC577" s="343"/>
      <x:c r="ED577" s="343"/>
      <x:c r="EE577" s="343"/>
      <x:c r="EF577" s="343"/>
      <x:c r="EG577" s="343"/>
      <x:c r="EH577" s="343"/>
      <x:c r="EI577" s="343"/>
      <x:c r="EJ577" s="343"/>
      <x:c r="EK577" s="343"/>
      <x:c r="EL577" s="343"/>
      <x:c r="EM577" s="343"/>
      <x:c r="EN577" s="343"/>
      <x:c r="EO577" s="343"/>
      <x:c r="EP577" s="343"/>
      <x:c r="EQ577" s="343"/>
      <x:c r="ER577" s="343"/>
      <x:c r="ES577" s="343"/>
      <x:c r="ET577" s="343"/>
      <x:c r="EU577" s="343"/>
      <x:c r="EV577" s="343"/>
      <x:c r="EW577" s="343"/>
      <x:c r="EX577" s="343"/>
      <x:c r="EY577" s="343"/>
      <x:c r="EZ577" s="343"/>
      <x:c r="FA577" s="343"/>
      <x:c r="FB577" s="343"/>
      <x:c r="FC577" s="343"/>
      <x:c r="FD577" s="343"/>
      <x:c r="FE577" s="343"/>
      <x:c r="FF577" s="343"/>
      <x:c r="FG577" s="343"/>
      <x:c r="FH577" s="343"/>
      <x:c r="FI577" s="343"/>
      <x:c r="FJ577" s="343"/>
      <x:c r="FK577" s="343"/>
      <x:c r="FL577" s="343"/>
      <x:c r="FM577" s="343"/>
      <x:c r="FN577" s="343"/>
      <x:c r="FO577" s="343"/>
      <x:c r="FP577" s="343"/>
      <x:c r="FQ577" s="343"/>
      <x:c r="FR577" s="343"/>
      <x:c r="FS577" s="343"/>
      <x:c r="FT577" s="343"/>
      <x:c r="FU577" s="343"/>
      <x:c r="FV577" s="343"/>
      <x:c r="FW577" s="343"/>
      <x:c r="FX577" s="343"/>
      <x:c r="FY577" s="343"/>
      <x:c r="FZ577" s="343"/>
      <x:c r="GA577" s="343"/>
      <x:c r="GB577" s="343"/>
      <x:c r="GC577" s="343"/>
      <x:c r="GD577" s="343"/>
      <x:c r="GE577" s="343"/>
      <x:c r="GF577" s="343"/>
      <x:c r="GG577" s="343"/>
    </x:row>
    <x:row r="578" spans="1:189" s="377" customFormat="1" hidden="1" customHeight="1">
      <x:c r="A578" s="267" t="s">
        <x:v>25</x:v>
      </x:c>
      <x:c r="B578" s="295" t="s">
        <x:v>6507</x:v>
      </x:c>
      <x:c r="C578" s="296" t="s">
        <x:v>6463</x:v>
      </x:c>
      <x:c r="D578" s="628">
        <x:f t="shared" si="40"/>
        <x:v>687</x:v>
      </x:c>
      <x:c r="E578" s="299" t="s">
        <x:v>4734</x:v>
      </x:c>
      <x:c r="F578" s="299" t="s">
        <x:v>3096</x:v>
      </x:c>
      <x:c r="G578" s="299" t="s">
        <x:v>3096</x:v>
      </x:c>
      <x:c r="H578" s="504" t="s">
        <x:v>6154</x:v>
      </x:c>
      <x:c r="I578" s="322"/>
      <x:c r="J578" s="322">
        <x:v>687</x:v>
      </x:c>
      <x:c r="K578" s="322"/>
      <x:c r="L578" s="322">
        <x:v>687</x:v>
      </x:c>
      <x:c r="M578" s="322"/>
      <x:c r="N578" s="322"/>
      <x:c r="O578" s="322"/>
      <x:c r="P578" s="322">
        <x:v>687</x:v>
      </x:c>
      <x:c r="Q578" s="322"/>
      <x:c r="R578" s="246" t="s">
        <x:v>2934</x:v>
      </x:c>
      <x:c r="S578" s="447"/>
      <x:c r="T578" s="343"/>
      <x:c r="U578" s="343"/>
      <x:c r="V578" s="343"/>
      <x:c r="W578" s="343"/>
      <x:c r="X578" s="343"/>
      <x:c r="Y578" s="343"/>
      <x:c r="Z578" s="343"/>
      <x:c r="AA578" s="343"/>
      <x:c r="AB578" s="343"/>
      <x:c r="AC578" s="343"/>
      <x:c r="AD578" s="343"/>
      <x:c r="AE578" s="343"/>
      <x:c r="AF578" s="343"/>
      <x:c r="AG578" s="343"/>
      <x:c r="AH578" s="343"/>
      <x:c r="AI578" s="343"/>
      <x:c r="AJ578" s="343"/>
      <x:c r="AK578" s="343"/>
      <x:c r="AL578" s="343"/>
      <x:c r="AM578" s="343"/>
      <x:c r="AN578" s="343"/>
      <x:c r="AO578" s="343"/>
      <x:c r="AP578" s="343"/>
      <x:c r="AQ578" s="343"/>
      <x:c r="AR578" s="343"/>
      <x:c r="AS578" s="343"/>
      <x:c r="AT578" s="343"/>
      <x:c r="AU578" s="343"/>
      <x:c r="AV578" s="343"/>
      <x:c r="AW578" s="343"/>
      <x:c r="AX578" s="343"/>
      <x:c r="AY578" s="343"/>
      <x:c r="AZ578" s="343"/>
      <x:c r="BA578" s="343"/>
      <x:c r="BB578" s="343"/>
      <x:c r="BC578" s="343"/>
      <x:c r="BD578" s="343"/>
      <x:c r="BE578" s="343"/>
      <x:c r="BF578" s="343"/>
      <x:c r="BG578" s="343"/>
      <x:c r="BH578" s="343"/>
      <x:c r="BI578" s="343"/>
      <x:c r="BJ578" s="343"/>
      <x:c r="BK578" s="343"/>
      <x:c r="BL578" s="343"/>
      <x:c r="BM578" s="343"/>
      <x:c r="BN578" s="343"/>
      <x:c r="BO578" s="343"/>
      <x:c r="BP578" s="343"/>
      <x:c r="BQ578" s="343"/>
      <x:c r="BR578" s="343"/>
      <x:c r="BS578" s="343"/>
      <x:c r="BT578" s="343"/>
      <x:c r="BU578" s="343"/>
      <x:c r="BV578" s="343"/>
      <x:c r="BW578" s="343"/>
      <x:c r="BX578" s="343"/>
      <x:c r="BY578" s="343"/>
      <x:c r="BZ578" s="343"/>
      <x:c r="CA578" s="343"/>
      <x:c r="CB578" s="343"/>
      <x:c r="CC578" s="343"/>
      <x:c r="CD578" s="343"/>
      <x:c r="CE578" s="343"/>
      <x:c r="CF578" s="343"/>
      <x:c r="CG578" s="343"/>
      <x:c r="CH578" s="343"/>
      <x:c r="CI578" s="343"/>
      <x:c r="CJ578" s="343"/>
      <x:c r="CK578" s="343"/>
      <x:c r="CL578" s="343"/>
      <x:c r="CM578" s="343"/>
      <x:c r="CN578" s="343"/>
      <x:c r="CO578" s="343"/>
      <x:c r="CP578" s="343"/>
      <x:c r="CQ578" s="343"/>
      <x:c r="CR578" s="343"/>
      <x:c r="CS578" s="343"/>
      <x:c r="CT578" s="343"/>
      <x:c r="CU578" s="343"/>
      <x:c r="CV578" s="343"/>
      <x:c r="CW578" s="343"/>
      <x:c r="CX578" s="343"/>
      <x:c r="CY578" s="343"/>
      <x:c r="CZ578" s="343"/>
      <x:c r="DA578" s="343"/>
      <x:c r="DB578" s="343"/>
      <x:c r="DC578" s="343"/>
      <x:c r="DD578" s="343"/>
      <x:c r="DE578" s="343"/>
      <x:c r="DF578" s="343"/>
      <x:c r="DG578" s="343"/>
      <x:c r="DH578" s="343"/>
      <x:c r="DI578" s="343"/>
      <x:c r="DJ578" s="343"/>
      <x:c r="DK578" s="343"/>
      <x:c r="DL578" s="343"/>
      <x:c r="DM578" s="343"/>
      <x:c r="DN578" s="343"/>
      <x:c r="DO578" s="343"/>
      <x:c r="DP578" s="343"/>
      <x:c r="DQ578" s="343"/>
      <x:c r="DR578" s="343"/>
      <x:c r="DS578" s="343"/>
      <x:c r="DT578" s="343"/>
      <x:c r="DU578" s="343"/>
      <x:c r="DV578" s="343"/>
      <x:c r="DW578" s="343"/>
      <x:c r="DX578" s="343"/>
      <x:c r="DY578" s="343"/>
      <x:c r="DZ578" s="343"/>
      <x:c r="EA578" s="343"/>
      <x:c r="EB578" s="343"/>
      <x:c r="EC578" s="343"/>
      <x:c r="ED578" s="343"/>
      <x:c r="EE578" s="343"/>
      <x:c r="EF578" s="343"/>
      <x:c r="EG578" s="343"/>
      <x:c r="EH578" s="343"/>
      <x:c r="EI578" s="343"/>
      <x:c r="EJ578" s="343"/>
      <x:c r="EK578" s="343"/>
      <x:c r="EL578" s="343"/>
      <x:c r="EM578" s="343"/>
      <x:c r="EN578" s="343"/>
      <x:c r="EO578" s="343"/>
      <x:c r="EP578" s="343"/>
      <x:c r="EQ578" s="343"/>
      <x:c r="ER578" s="343"/>
      <x:c r="ES578" s="343"/>
      <x:c r="ET578" s="343"/>
      <x:c r="EU578" s="343"/>
      <x:c r="EV578" s="343"/>
      <x:c r="EW578" s="343"/>
      <x:c r="EX578" s="343"/>
      <x:c r="EY578" s="343"/>
      <x:c r="EZ578" s="343"/>
      <x:c r="FA578" s="343"/>
      <x:c r="FB578" s="343"/>
      <x:c r="FC578" s="343"/>
      <x:c r="FD578" s="343"/>
      <x:c r="FE578" s="343"/>
      <x:c r="FF578" s="343"/>
      <x:c r="FG578" s="343"/>
      <x:c r="FH578" s="343"/>
      <x:c r="FI578" s="343"/>
      <x:c r="FJ578" s="343"/>
      <x:c r="FK578" s="343"/>
      <x:c r="FL578" s="343"/>
      <x:c r="FM578" s="343"/>
      <x:c r="FN578" s="343"/>
      <x:c r="FO578" s="343"/>
      <x:c r="FP578" s="343"/>
      <x:c r="FQ578" s="343"/>
      <x:c r="FR578" s="343"/>
      <x:c r="FS578" s="343"/>
      <x:c r="FT578" s="343"/>
      <x:c r="FU578" s="343"/>
      <x:c r="FV578" s="343"/>
      <x:c r="FW578" s="343"/>
      <x:c r="FX578" s="343"/>
      <x:c r="FY578" s="343"/>
      <x:c r="FZ578" s="343"/>
      <x:c r="GA578" s="343"/>
      <x:c r="GB578" s="343"/>
      <x:c r="GC578" s="343"/>
      <x:c r="GD578" s="343"/>
      <x:c r="GE578" s="343"/>
      <x:c r="GF578" s="343"/>
      <x:c r="GG578" s="343"/>
    </x:row>
    <x:row r="579" spans="1:189" s="377" customFormat="1" hidden="1" customHeight="1">
      <x:c r="A579" s="267" t="s">
        <x:v>25</x:v>
      </x:c>
      <x:c r="B579" s="295" t="s">
        <x:v>6466</x:v>
      </x:c>
      <x:c r="C579" s="296" t="s">
        <x:v>6467</x:v>
      </x:c>
      <x:c r="D579" s="628">
        <x:f t="shared" si="40"/>
        <x:v>1177</x:v>
      </x:c>
      <x:c r="E579" s="299" t="s">
        <x:v>4734</x:v>
      </x:c>
      <x:c r="F579" s="299" t="s">
        <x:v>3096</x:v>
      </x:c>
      <x:c r="G579" s="299" t="s">
        <x:v>3096</x:v>
      </x:c>
      <x:c r="H579" s="504" t="s">
        <x:v>6154</x:v>
      </x:c>
      <x:c r="I579" s="322"/>
      <x:c r="J579" s="322">
        <x:v>1177</x:v>
      </x:c>
      <x:c r="K579" s="322"/>
      <x:c r="L579" s="322">
        <x:v>1177</x:v>
      </x:c>
      <x:c r="M579" s="322"/>
      <x:c r="N579" s="322"/>
      <x:c r="O579" s="322"/>
      <x:c r="P579" s="322">
        <x:v>1177</x:v>
      </x:c>
      <x:c r="Q579" s="322"/>
      <x:c r="R579" s="246" t="s">
        <x:v>2934</x:v>
      </x:c>
      <x:c r="S579" s="447"/>
      <x:c r="T579" s="343"/>
      <x:c r="U579" s="343"/>
      <x:c r="V579" s="343"/>
      <x:c r="W579" s="343"/>
      <x:c r="X579" s="343"/>
      <x:c r="Y579" s="343"/>
      <x:c r="Z579" s="343"/>
      <x:c r="AA579" s="343"/>
      <x:c r="AB579" s="343"/>
      <x:c r="AC579" s="343"/>
      <x:c r="AD579" s="343"/>
      <x:c r="AE579" s="343"/>
      <x:c r="AF579" s="343"/>
      <x:c r="AG579" s="343"/>
      <x:c r="AH579" s="343"/>
      <x:c r="AI579" s="343"/>
      <x:c r="AJ579" s="343"/>
      <x:c r="AK579" s="343"/>
      <x:c r="AL579" s="343"/>
      <x:c r="AM579" s="343"/>
      <x:c r="AN579" s="343"/>
      <x:c r="AO579" s="343"/>
      <x:c r="AP579" s="343"/>
      <x:c r="AQ579" s="343"/>
      <x:c r="AR579" s="343"/>
      <x:c r="AS579" s="343"/>
      <x:c r="AT579" s="343"/>
      <x:c r="AU579" s="343"/>
      <x:c r="AV579" s="343"/>
      <x:c r="AW579" s="343"/>
      <x:c r="AX579" s="343"/>
      <x:c r="AY579" s="343"/>
      <x:c r="AZ579" s="343"/>
      <x:c r="BA579" s="343"/>
      <x:c r="BB579" s="343"/>
      <x:c r="BC579" s="343"/>
      <x:c r="BD579" s="343"/>
      <x:c r="BE579" s="343"/>
      <x:c r="BF579" s="343"/>
      <x:c r="BG579" s="343"/>
      <x:c r="BH579" s="343"/>
      <x:c r="BI579" s="343"/>
      <x:c r="BJ579" s="343"/>
      <x:c r="BK579" s="343"/>
      <x:c r="BL579" s="343"/>
      <x:c r="BM579" s="343"/>
      <x:c r="BN579" s="343"/>
      <x:c r="BO579" s="343"/>
      <x:c r="BP579" s="343"/>
      <x:c r="BQ579" s="343"/>
      <x:c r="BR579" s="343"/>
      <x:c r="BS579" s="343"/>
      <x:c r="BT579" s="343"/>
      <x:c r="BU579" s="343"/>
      <x:c r="BV579" s="343"/>
      <x:c r="BW579" s="343"/>
      <x:c r="BX579" s="343"/>
      <x:c r="BY579" s="343"/>
      <x:c r="BZ579" s="343"/>
      <x:c r="CA579" s="343"/>
      <x:c r="CB579" s="343"/>
      <x:c r="CC579" s="343"/>
      <x:c r="CD579" s="343"/>
      <x:c r="CE579" s="343"/>
      <x:c r="CF579" s="343"/>
      <x:c r="CG579" s="343"/>
      <x:c r="CH579" s="343"/>
      <x:c r="CI579" s="343"/>
      <x:c r="CJ579" s="343"/>
      <x:c r="CK579" s="343"/>
      <x:c r="CL579" s="343"/>
      <x:c r="CM579" s="343"/>
      <x:c r="CN579" s="343"/>
      <x:c r="CO579" s="343"/>
      <x:c r="CP579" s="343"/>
      <x:c r="CQ579" s="343"/>
      <x:c r="CR579" s="343"/>
      <x:c r="CS579" s="343"/>
      <x:c r="CT579" s="343"/>
      <x:c r="CU579" s="343"/>
      <x:c r="CV579" s="343"/>
      <x:c r="CW579" s="343"/>
      <x:c r="CX579" s="343"/>
      <x:c r="CY579" s="343"/>
      <x:c r="CZ579" s="343"/>
      <x:c r="DA579" s="343"/>
      <x:c r="DB579" s="343"/>
      <x:c r="DC579" s="343"/>
      <x:c r="DD579" s="343"/>
      <x:c r="DE579" s="343"/>
      <x:c r="DF579" s="343"/>
      <x:c r="DG579" s="343"/>
      <x:c r="DH579" s="343"/>
      <x:c r="DI579" s="343"/>
      <x:c r="DJ579" s="343"/>
      <x:c r="DK579" s="343"/>
      <x:c r="DL579" s="343"/>
      <x:c r="DM579" s="343"/>
      <x:c r="DN579" s="343"/>
      <x:c r="DO579" s="343"/>
      <x:c r="DP579" s="343"/>
      <x:c r="DQ579" s="343"/>
      <x:c r="DR579" s="343"/>
      <x:c r="DS579" s="343"/>
      <x:c r="DT579" s="343"/>
      <x:c r="DU579" s="343"/>
      <x:c r="DV579" s="343"/>
      <x:c r="DW579" s="343"/>
      <x:c r="DX579" s="343"/>
      <x:c r="DY579" s="343"/>
      <x:c r="DZ579" s="343"/>
      <x:c r="EA579" s="343"/>
      <x:c r="EB579" s="343"/>
      <x:c r="EC579" s="343"/>
      <x:c r="ED579" s="343"/>
      <x:c r="EE579" s="343"/>
      <x:c r="EF579" s="343"/>
      <x:c r="EG579" s="343"/>
      <x:c r="EH579" s="343"/>
      <x:c r="EI579" s="343"/>
      <x:c r="EJ579" s="343"/>
      <x:c r="EK579" s="343"/>
      <x:c r="EL579" s="343"/>
      <x:c r="EM579" s="343"/>
      <x:c r="EN579" s="343"/>
      <x:c r="EO579" s="343"/>
      <x:c r="EP579" s="343"/>
      <x:c r="EQ579" s="343"/>
      <x:c r="ER579" s="343"/>
      <x:c r="ES579" s="343"/>
      <x:c r="ET579" s="343"/>
      <x:c r="EU579" s="343"/>
      <x:c r="EV579" s="343"/>
      <x:c r="EW579" s="343"/>
      <x:c r="EX579" s="343"/>
      <x:c r="EY579" s="343"/>
      <x:c r="EZ579" s="343"/>
      <x:c r="FA579" s="343"/>
      <x:c r="FB579" s="343"/>
      <x:c r="FC579" s="343"/>
      <x:c r="FD579" s="343"/>
      <x:c r="FE579" s="343"/>
      <x:c r="FF579" s="343"/>
      <x:c r="FG579" s="343"/>
      <x:c r="FH579" s="343"/>
      <x:c r="FI579" s="343"/>
      <x:c r="FJ579" s="343"/>
      <x:c r="FK579" s="343"/>
      <x:c r="FL579" s="343"/>
      <x:c r="FM579" s="343"/>
      <x:c r="FN579" s="343"/>
      <x:c r="FO579" s="343"/>
      <x:c r="FP579" s="343"/>
      <x:c r="FQ579" s="343"/>
      <x:c r="FR579" s="343"/>
      <x:c r="FS579" s="343"/>
      <x:c r="FT579" s="343"/>
      <x:c r="FU579" s="343"/>
      <x:c r="FV579" s="343"/>
      <x:c r="FW579" s="343"/>
      <x:c r="FX579" s="343"/>
      <x:c r="FY579" s="343"/>
      <x:c r="FZ579" s="343"/>
      <x:c r="GA579" s="343"/>
      <x:c r="GB579" s="343"/>
      <x:c r="GC579" s="343"/>
      <x:c r="GD579" s="343"/>
      <x:c r="GE579" s="343"/>
      <x:c r="GF579" s="343"/>
      <x:c r="GG579" s="343"/>
    </x:row>
    <x:row r="580" spans="1:189" s="377" customFormat="1" hidden="1" customHeight="1">
      <x:c r="A580" s="267" t="s">
        <x:v>25</x:v>
      </x:c>
      <x:c r="B580" s="295" t="s">
        <x:v>2892</x:v>
      </x:c>
      <x:c r="C580" s="296" t="s">
        <x:v>6477</x:v>
      </x:c>
      <x:c r="D580" s="628">
        <x:f t="shared" si="40"/>
        <x:v>3712</x:v>
      </x:c>
      <x:c r="E580" s="299" t="s">
        <x:v>2172</x:v>
      </x:c>
      <x:c r="F580" s="299" t="s">
        <x:v>1666</x:v>
      </x:c>
      <x:c r="G580" s="299" t="s">
        <x:v>1666</x:v>
      </x:c>
      <x:c r="H580" s="504" t="s">
        <x:v>6126</x:v>
      </x:c>
      <x:c r="I580" s="322"/>
      <x:c r="J580" s="322">
        <x:v>3712</x:v>
      </x:c>
      <x:c r="K580" s="322"/>
      <x:c r="L580" s="322">
        <x:v>3712</x:v>
      </x:c>
      <x:c r="M580" s="322"/>
      <x:c r="N580" s="322"/>
      <x:c r="O580" s="322"/>
      <x:c r="P580" s="322">
        <x:v>3712</x:v>
      </x:c>
      <x:c r="Q580" s="322"/>
      <x:c r="R580" s="246" t="s">
        <x:v>2833</x:v>
      </x:c>
      <x:c r="S580" s="447"/>
      <x:c r="T580" s="343"/>
      <x:c r="U580" s="343"/>
      <x:c r="V580" s="343"/>
      <x:c r="W580" s="343"/>
      <x:c r="X580" s="343"/>
      <x:c r="Y580" s="343"/>
      <x:c r="Z580" s="343"/>
      <x:c r="AA580" s="343"/>
      <x:c r="AB580" s="343"/>
      <x:c r="AC580" s="343"/>
      <x:c r="AD580" s="343"/>
      <x:c r="AE580" s="343"/>
      <x:c r="AF580" s="343"/>
      <x:c r="AG580" s="343"/>
      <x:c r="AH580" s="343"/>
      <x:c r="AI580" s="343"/>
      <x:c r="AJ580" s="343"/>
      <x:c r="AK580" s="343"/>
      <x:c r="AL580" s="343"/>
      <x:c r="AM580" s="343"/>
      <x:c r="AN580" s="343"/>
      <x:c r="AO580" s="343"/>
      <x:c r="AP580" s="343"/>
      <x:c r="AQ580" s="343"/>
      <x:c r="AR580" s="343"/>
      <x:c r="AS580" s="343"/>
      <x:c r="AT580" s="343"/>
      <x:c r="AU580" s="343"/>
      <x:c r="AV580" s="343"/>
      <x:c r="AW580" s="343"/>
      <x:c r="AX580" s="343"/>
      <x:c r="AY580" s="343"/>
      <x:c r="AZ580" s="343"/>
      <x:c r="BA580" s="343"/>
      <x:c r="BB580" s="343"/>
      <x:c r="BC580" s="343"/>
      <x:c r="BD580" s="343"/>
      <x:c r="BE580" s="343"/>
      <x:c r="BF580" s="343"/>
      <x:c r="BG580" s="343"/>
      <x:c r="BH580" s="343"/>
      <x:c r="BI580" s="343"/>
      <x:c r="BJ580" s="343"/>
      <x:c r="BK580" s="343"/>
      <x:c r="BL580" s="343"/>
      <x:c r="BM580" s="343"/>
      <x:c r="BN580" s="343"/>
      <x:c r="BO580" s="343"/>
      <x:c r="BP580" s="343"/>
      <x:c r="BQ580" s="343"/>
      <x:c r="BR580" s="343"/>
      <x:c r="BS580" s="343"/>
      <x:c r="BT580" s="343"/>
      <x:c r="BU580" s="343"/>
      <x:c r="BV580" s="343"/>
      <x:c r="BW580" s="343"/>
      <x:c r="BX580" s="343"/>
      <x:c r="BY580" s="343"/>
      <x:c r="BZ580" s="343"/>
      <x:c r="CA580" s="343"/>
      <x:c r="CB580" s="343"/>
      <x:c r="CC580" s="343"/>
      <x:c r="CD580" s="343"/>
      <x:c r="CE580" s="343"/>
      <x:c r="CF580" s="343"/>
      <x:c r="CG580" s="343"/>
      <x:c r="CH580" s="343"/>
      <x:c r="CI580" s="343"/>
      <x:c r="CJ580" s="343"/>
      <x:c r="CK580" s="343"/>
      <x:c r="CL580" s="343"/>
      <x:c r="CM580" s="343"/>
      <x:c r="CN580" s="343"/>
      <x:c r="CO580" s="343"/>
      <x:c r="CP580" s="343"/>
      <x:c r="CQ580" s="343"/>
      <x:c r="CR580" s="343"/>
      <x:c r="CS580" s="343"/>
      <x:c r="CT580" s="343"/>
      <x:c r="CU580" s="343"/>
      <x:c r="CV580" s="343"/>
      <x:c r="CW580" s="343"/>
      <x:c r="CX580" s="343"/>
      <x:c r="CY580" s="343"/>
      <x:c r="CZ580" s="343"/>
      <x:c r="DA580" s="343"/>
      <x:c r="DB580" s="343"/>
      <x:c r="DC580" s="343"/>
      <x:c r="DD580" s="343"/>
      <x:c r="DE580" s="343"/>
      <x:c r="DF580" s="343"/>
      <x:c r="DG580" s="343"/>
      <x:c r="DH580" s="343"/>
      <x:c r="DI580" s="343"/>
      <x:c r="DJ580" s="343"/>
      <x:c r="DK580" s="343"/>
      <x:c r="DL580" s="343"/>
      <x:c r="DM580" s="343"/>
      <x:c r="DN580" s="343"/>
      <x:c r="DO580" s="343"/>
      <x:c r="DP580" s="343"/>
      <x:c r="DQ580" s="343"/>
      <x:c r="DR580" s="343"/>
      <x:c r="DS580" s="343"/>
      <x:c r="DT580" s="343"/>
      <x:c r="DU580" s="343"/>
      <x:c r="DV580" s="343"/>
      <x:c r="DW580" s="343"/>
      <x:c r="DX580" s="343"/>
      <x:c r="DY580" s="343"/>
      <x:c r="DZ580" s="343"/>
      <x:c r="EA580" s="343"/>
      <x:c r="EB580" s="343"/>
      <x:c r="EC580" s="343"/>
      <x:c r="ED580" s="343"/>
      <x:c r="EE580" s="343"/>
      <x:c r="EF580" s="343"/>
      <x:c r="EG580" s="343"/>
      <x:c r="EH580" s="343"/>
      <x:c r="EI580" s="343"/>
      <x:c r="EJ580" s="343"/>
      <x:c r="EK580" s="343"/>
      <x:c r="EL580" s="343"/>
      <x:c r="EM580" s="343"/>
      <x:c r="EN580" s="343"/>
      <x:c r="EO580" s="343"/>
      <x:c r="EP580" s="343"/>
      <x:c r="EQ580" s="343"/>
      <x:c r="ER580" s="343"/>
      <x:c r="ES580" s="343"/>
      <x:c r="ET580" s="343"/>
      <x:c r="EU580" s="343"/>
      <x:c r="EV580" s="343"/>
      <x:c r="EW580" s="343"/>
      <x:c r="EX580" s="343"/>
      <x:c r="EY580" s="343"/>
      <x:c r="EZ580" s="343"/>
      <x:c r="FA580" s="343"/>
      <x:c r="FB580" s="343"/>
      <x:c r="FC580" s="343"/>
      <x:c r="FD580" s="343"/>
      <x:c r="FE580" s="343"/>
      <x:c r="FF580" s="343"/>
      <x:c r="FG580" s="343"/>
      <x:c r="FH580" s="343"/>
      <x:c r="FI580" s="343"/>
      <x:c r="FJ580" s="343"/>
      <x:c r="FK580" s="343"/>
      <x:c r="FL580" s="343"/>
      <x:c r="FM580" s="343"/>
      <x:c r="FN580" s="343"/>
      <x:c r="FO580" s="343"/>
      <x:c r="FP580" s="343"/>
      <x:c r="FQ580" s="343"/>
      <x:c r="FR580" s="343"/>
      <x:c r="FS580" s="343"/>
      <x:c r="FT580" s="343"/>
      <x:c r="FU580" s="343"/>
      <x:c r="FV580" s="343"/>
      <x:c r="FW580" s="343"/>
      <x:c r="FX580" s="343"/>
      <x:c r="FY580" s="343"/>
      <x:c r="FZ580" s="343"/>
      <x:c r="GA580" s="343"/>
      <x:c r="GB580" s="343"/>
      <x:c r="GC580" s="343"/>
      <x:c r="GD580" s="343"/>
      <x:c r="GE580" s="343"/>
      <x:c r="GF580" s="343"/>
      <x:c r="GG580" s="343"/>
    </x:row>
    <x:row r="581" spans="1:189" s="377" customFormat="1" hidden="1" customHeight="1">
      <x:c r="A581" s="267" t="s">
        <x:v>25</x:v>
      </x:c>
      <x:c r="B581" s="295" t="s">
        <x:v>870</x:v>
      </x:c>
      <x:c r="C581" s="296" t="s">
        <x:v>6468</x:v>
      </x:c>
      <x:c r="D581" s="628">
        <x:f t="shared" si="40"/>
        <x:v>2450</x:v>
      </x:c>
      <x:c r="E581" s="299" t="s">
        <x:v>2172</x:v>
      </x:c>
      <x:c r="F581" s="299" t="s">
        <x:v>1666</x:v>
      </x:c>
      <x:c r="G581" s="299" t="s">
        <x:v>1666</x:v>
      </x:c>
      <x:c r="H581" s="504" t="s">
        <x:v>6126</x:v>
      </x:c>
      <x:c r="I581" s="322"/>
      <x:c r="J581" s="322">
        <x:v>2450</x:v>
      </x:c>
      <x:c r="K581" s="322"/>
      <x:c r="L581" s="322">
        <x:v>2450</x:v>
      </x:c>
      <x:c r="M581" s="322"/>
      <x:c r="N581" s="322"/>
      <x:c r="O581" s="322"/>
      <x:c r="P581" s="322">
        <x:v>2450</x:v>
      </x:c>
      <x:c r="Q581" s="322"/>
      <x:c r="R581" s="246" t="s">
        <x:v>2833</x:v>
      </x:c>
      <x:c r="S581" s="447"/>
      <x:c r="T581" s="343"/>
      <x:c r="U581" s="343"/>
      <x:c r="V581" s="343"/>
      <x:c r="W581" s="343"/>
      <x:c r="X581" s="343"/>
      <x:c r="Y581" s="343"/>
      <x:c r="Z581" s="343"/>
      <x:c r="AA581" s="343"/>
      <x:c r="AB581" s="343"/>
      <x:c r="AC581" s="343"/>
      <x:c r="AD581" s="343"/>
      <x:c r="AE581" s="343"/>
      <x:c r="AF581" s="343"/>
      <x:c r="AG581" s="343"/>
      <x:c r="AH581" s="343"/>
      <x:c r="AI581" s="343"/>
      <x:c r="AJ581" s="343"/>
      <x:c r="AK581" s="343"/>
      <x:c r="AL581" s="343"/>
      <x:c r="AM581" s="343"/>
      <x:c r="AN581" s="343"/>
      <x:c r="AO581" s="343"/>
      <x:c r="AP581" s="343"/>
      <x:c r="AQ581" s="343"/>
      <x:c r="AR581" s="343"/>
      <x:c r="AS581" s="343"/>
      <x:c r="AT581" s="343"/>
      <x:c r="AU581" s="343"/>
      <x:c r="AV581" s="343"/>
      <x:c r="AW581" s="343"/>
      <x:c r="AX581" s="343"/>
      <x:c r="AY581" s="343"/>
      <x:c r="AZ581" s="343"/>
      <x:c r="BA581" s="343"/>
      <x:c r="BB581" s="343"/>
      <x:c r="BC581" s="343"/>
      <x:c r="BD581" s="343"/>
      <x:c r="BE581" s="343"/>
      <x:c r="BF581" s="343"/>
      <x:c r="BG581" s="343"/>
      <x:c r="BH581" s="343"/>
      <x:c r="BI581" s="343"/>
      <x:c r="BJ581" s="343"/>
      <x:c r="BK581" s="343"/>
      <x:c r="BL581" s="343"/>
      <x:c r="BM581" s="343"/>
      <x:c r="BN581" s="343"/>
      <x:c r="BO581" s="343"/>
      <x:c r="BP581" s="343"/>
      <x:c r="BQ581" s="343"/>
      <x:c r="BR581" s="343"/>
      <x:c r="BS581" s="343"/>
      <x:c r="BT581" s="343"/>
      <x:c r="BU581" s="343"/>
      <x:c r="BV581" s="343"/>
      <x:c r="BW581" s="343"/>
      <x:c r="BX581" s="343"/>
      <x:c r="BY581" s="343"/>
      <x:c r="BZ581" s="343"/>
      <x:c r="CA581" s="343"/>
      <x:c r="CB581" s="343"/>
      <x:c r="CC581" s="343"/>
      <x:c r="CD581" s="343"/>
      <x:c r="CE581" s="343"/>
      <x:c r="CF581" s="343"/>
      <x:c r="CG581" s="343"/>
      <x:c r="CH581" s="343"/>
      <x:c r="CI581" s="343"/>
      <x:c r="CJ581" s="343"/>
      <x:c r="CK581" s="343"/>
      <x:c r="CL581" s="343"/>
      <x:c r="CM581" s="343"/>
      <x:c r="CN581" s="343"/>
      <x:c r="CO581" s="343"/>
      <x:c r="CP581" s="343"/>
      <x:c r="CQ581" s="343"/>
      <x:c r="CR581" s="343"/>
      <x:c r="CS581" s="343"/>
      <x:c r="CT581" s="343"/>
      <x:c r="CU581" s="343"/>
      <x:c r="CV581" s="343"/>
      <x:c r="CW581" s="343"/>
      <x:c r="CX581" s="343"/>
      <x:c r="CY581" s="343"/>
      <x:c r="CZ581" s="343"/>
      <x:c r="DA581" s="343"/>
      <x:c r="DB581" s="343"/>
      <x:c r="DC581" s="343"/>
      <x:c r="DD581" s="343"/>
      <x:c r="DE581" s="343"/>
      <x:c r="DF581" s="343"/>
      <x:c r="DG581" s="343"/>
      <x:c r="DH581" s="343"/>
      <x:c r="DI581" s="343"/>
      <x:c r="DJ581" s="343"/>
      <x:c r="DK581" s="343"/>
      <x:c r="DL581" s="343"/>
      <x:c r="DM581" s="343"/>
      <x:c r="DN581" s="343"/>
      <x:c r="DO581" s="343"/>
      <x:c r="DP581" s="343"/>
      <x:c r="DQ581" s="343"/>
      <x:c r="DR581" s="343"/>
      <x:c r="DS581" s="343"/>
      <x:c r="DT581" s="343"/>
      <x:c r="DU581" s="343"/>
      <x:c r="DV581" s="343"/>
      <x:c r="DW581" s="343"/>
      <x:c r="DX581" s="343"/>
      <x:c r="DY581" s="343"/>
      <x:c r="DZ581" s="343"/>
      <x:c r="EA581" s="343"/>
      <x:c r="EB581" s="343"/>
      <x:c r="EC581" s="343"/>
      <x:c r="ED581" s="343"/>
      <x:c r="EE581" s="343"/>
      <x:c r="EF581" s="343"/>
      <x:c r="EG581" s="343"/>
      <x:c r="EH581" s="343"/>
      <x:c r="EI581" s="343"/>
      <x:c r="EJ581" s="343"/>
      <x:c r="EK581" s="343"/>
      <x:c r="EL581" s="343"/>
      <x:c r="EM581" s="343"/>
      <x:c r="EN581" s="343"/>
      <x:c r="EO581" s="343"/>
      <x:c r="EP581" s="343"/>
      <x:c r="EQ581" s="343"/>
      <x:c r="ER581" s="343"/>
      <x:c r="ES581" s="343"/>
      <x:c r="ET581" s="343"/>
      <x:c r="EU581" s="343"/>
      <x:c r="EV581" s="343"/>
      <x:c r="EW581" s="343"/>
      <x:c r="EX581" s="343"/>
      <x:c r="EY581" s="343"/>
      <x:c r="EZ581" s="343"/>
      <x:c r="FA581" s="343"/>
      <x:c r="FB581" s="343"/>
      <x:c r="FC581" s="343"/>
      <x:c r="FD581" s="343"/>
      <x:c r="FE581" s="343"/>
      <x:c r="FF581" s="343"/>
      <x:c r="FG581" s="343"/>
      <x:c r="FH581" s="343"/>
      <x:c r="FI581" s="343"/>
      <x:c r="FJ581" s="343"/>
      <x:c r="FK581" s="343"/>
      <x:c r="FL581" s="343"/>
      <x:c r="FM581" s="343"/>
      <x:c r="FN581" s="343"/>
      <x:c r="FO581" s="343"/>
      <x:c r="FP581" s="343"/>
      <x:c r="FQ581" s="343"/>
      <x:c r="FR581" s="343"/>
      <x:c r="FS581" s="343"/>
      <x:c r="FT581" s="343"/>
      <x:c r="FU581" s="343"/>
      <x:c r="FV581" s="343"/>
      <x:c r="FW581" s="343"/>
      <x:c r="FX581" s="343"/>
      <x:c r="FY581" s="343"/>
      <x:c r="FZ581" s="343"/>
      <x:c r="GA581" s="343"/>
      <x:c r="GB581" s="343"/>
      <x:c r="GC581" s="343"/>
      <x:c r="GD581" s="343"/>
      <x:c r="GE581" s="343"/>
      <x:c r="GF581" s="343"/>
      <x:c r="GG581" s="343"/>
    </x:row>
    <x:row r="582" spans="1:189" s="377" customFormat="1" hidden="1" customHeight="1">
      <x:c r="A582" s="267" t="s">
        <x:v>25</x:v>
      </x:c>
      <x:c r="B582" s="295" t="s">
        <x:v>2946</x:v>
      </x:c>
      <x:c r="C582" s="296" t="s">
        <x:v>2832</x:v>
      </x:c>
      <x:c r="D582" s="628">
        <x:f t="shared" si="40"/>
        <x:v>860</x:v>
      </x:c>
      <x:c r="E582" s="299" t="s">
        <x:v>2172</x:v>
      </x:c>
      <x:c r="F582" s="299" t="s">
        <x:v>1666</x:v>
      </x:c>
      <x:c r="G582" s="299" t="s">
        <x:v>1666</x:v>
      </x:c>
      <x:c r="H582" s="504" t="s">
        <x:v>6126</x:v>
      </x:c>
      <x:c r="I582" s="322"/>
      <x:c r="J582" s="322">
        <x:v>860</x:v>
      </x:c>
      <x:c r="K582" s="322"/>
      <x:c r="L582" s="322">
        <x:v>860</x:v>
      </x:c>
      <x:c r="M582" s="322"/>
      <x:c r="N582" s="322"/>
      <x:c r="O582" s="322"/>
      <x:c r="P582" s="322">
        <x:v>860</x:v>
      </x:c>
      <x:c r="Q582" s="322"/>
      <x:c r="R582" s="246" t="s">
        <x:v>2833</x:v>
      </x:c>
      <x:c r="S582" s="447"/>
      <x:c r="T582" s="343"/>
      <x:c r="U582" s="343"/>
      <x:c r="V582" s="343"/>
      <x:c r="W582" s="343"/>
      <x:c r="X582" s="343"/>
      <x:c r="Y582" s="343"/>
      <x:c r="Z582" s="343"/>
      <x:c r="AA582" s="343"/>
      <x:c r="AB582" s="343"/>
      <x:c r="AC582" s="343"/>
      <x:c r="AD582" s="343"/>
      <x:c r="AE582" s="343"/>
      <x:c r="AF582" s="343"/>
      <x:c r="AG582" s="343"/>
      <x:c r="AH582" s="343"/>
      <x:c r="AI582" s="343"/>
      <x:c r="AJ582" s="343"/>
      <x:c r="AK582" s="343"/>
      <x:c r="AL582" s="343"/>
      <x:c r="AM582" s="343"/>
      <x:c r="AN582" s="343"/>
      <x:c r="AO582" s="343"/>
      <x:c r="AP582" s="343"/>
      <x:c r="AQ582" s="343"/>
      <x:c r="AR582" s="343"/>
      <x:c r="AS582" s="343"/>
      <x:c r="AT582" s="343"/>
      <x:c r="AU582" s="343"/>
      <x:c r="AV582" s="343"/>
      <x:c r="AW582" s="343"/>
      <x:c r="AX582" s="343"/>
      <x:c r="AY582" s="343"/>
      <x:c r="AZ582" s="343"/>
      <x:c r="BA582" s="343"/>
      <x:c r="BB582" s="343"/>
      <x:c r="BC582" s="343"/>
      <x:c r="BD582" s="343"/>
      <x:c r="BE582" s="343"/>
      <x:c r="BF582" s="343"/>
      <x:c r="BG582" s="343"/>
      <x:c r="BH582" s="343"/>
      <x:c r="BI582" s="343"/>
      <x:c r="BJ582" s="343"/>
      <x:c r="BK582" s="343"/>
      <x:c r="BL582" s="343"/>
      <x:c r="BM582" s="343"/>
      <x:c r="BN582" s="343"/>
      <x:c r="BO582" s="343"/>
      <x:c r="BP582" s="343"/>
      <x:c r="BQ582" s="343"/>
      <x:c r="BR582" s="343"/>
      <x:c r="BS582" s="343"/>
      <x:c r="BT582" s="343"/>
      <x:c r="BU582" s="343"/>
      <x:c r="BV582" s="343"/>
      <x:c r="BW582" s="343"/>
      <x:c r="BX582" s="343"/>
      <x:c r="BY582" s="343"/>
      <x:c r="BZ582" s="343"/>
      <x:c r="CA582" s="343"/>
      <x:c r="CB582" s="343"/>
      <x:c r="CC582" s="343"/>
      <x:c r="CD582" s="343"/>
      <x:c r="CE582" s="343"/>
      <x:c r="CF582" s="343"/>
      <x:c r="CG582" s="343"/>
      <x:c r="CH582" s="343"/>
      <x:c r="CI582" s="343"/>
      <x:c r="CJ582" s="343"/>
      <x:c r="CK582" s="343"/>
      <x:c r="CL582" s="343"/>
      <x:c r="CM582" s="343"/>
      <x:c r="CN582" s="343"/>
      <x:c r="CO582" s="343"/>
      <x:c r="CP582" s="343"/>
      <x:c r="CQ582" s="343"/>
      <x:c r="CR582" s="343"/>
      <x:c r="CS582" s="343"/>
      <x:c r="CT582" s="343"/>
      <x:c r="CU582" s="343"/>
      <x:c r="CV582" s="343"/>
      <x:c r="CW582" s="343"/>
      <x:c r="CX582" s="343"/>
      <x:c r="CY582" s="343"/>
      <x:c r="CZ582" s="343"/>
      <x:c r="DA582" s="343"/>
      <x:c r="DB582" s="343"/>
      <x:c r="DC582" s="343"/>
      <x:c r="DD582" s="343"/>
      <x:c r="DE582" s="343"/>
      <x:c r="DF582" s="343"/>
      <x:c r="DG582" s="343"/>
      <x:c r="DH582" s="343"/>
      <x:c r="DI582" s="343"/>
      <x:c r="DJ582" s="343"/>
      <x:c r="DK582" s="343"/>
      <x:c r="DL582" s="343"/>
      <x:c r="DM582" s="343"/>
      <x:c r="DN582" s="343"/>
      <x:c r="DO582" s="343"/>
      <x:c r="DP582" s="343"/>
      <x:c r="DQ582" s="343"/>
      <x:c r="DR582" s="343"/>
      <x:c r="DS582" s="343"/>
      <x:c r="DT582" s="343"/>
      <x:c r="DU582" s="343"/>
      <x:c r="DV582" s="343"/>
      <x:c r="DW582" s="343"/>
      <x:c r="DX582" s="343"/>
      <x:c r="DY582" s="343"/>
      <x:c r="DZ582" s="343"/>
      <x:c r="EA582" s="343"/>
      <x:c r="EB582" s="343"/>
      <x:c r="EC582" s="343"/>
      <x:c r="ED582" s="343"/>
      <x:c r="EE582" s="343"/>
      <x:c r="EF582" s="343"/>
      <x:c r="EG582" s="343"/>
      <x:c r="EH582" s="343"/>
      <x:c r="EI582" s="343"/>
      <x:c r="EJ582" s="343"/>
      <x:c r="EK582" s="343"/>
      <x:c r="EL582" s="343"/>
      <x:c r="EM582" s="343"/>
      <x:c r="EN582" s="343"/>
      <x:c r="EO582" s="343"/>
      <x:c r="EP582" s="343"/>
      <x:c r="EQ582" s="343"/>
      <x:c r="ER582" s="343"/>
      <x:c r="ES582" s="343"/>
      <x:c r="ET582" s="343"/>
      <x:c r="EU582" s="343"/>
      <x:c r="EV582" s="343"/>
      <x:c r="EW582" s="343"/>
      <x:c r="EX582" s="343"/>
      <x:c r="EY582" s="343"/>
      <x:c r="EZ582" s="343"/>
      <x:c r="FA582" s="343"/>
      <x:c r="FB582" s="343"/>
      <x:c r="FC582" s="343"/>
      <x:c r="FD582" s="343"/>
      <x:c r="FE582" s="343"/>
      <x:c r="FF582" s="343"/>
      <x:c r="FG582" s="343"/>
      <x:c r="FH582" s="343"/>
      <x:c r="FI582" s="343"/>
      <x:c r="FJ582" s="343"/>
      <x:c r="FK582" s="343"/>
      <x:c r="FL582" s="343"/>
      <x:c r="FM582" s="343"/>
      <x:c r="FN582" s="343"/>
      <x:c r="FO582" s="343"/>
      <x:c r="FP582" s="343"/>
      <x:c r="FQ582" s="343"/>
      <x:c r="FR582" s="343"/>
      <x:c r="FS582" s="343"/>
      <x:c r="FT582" s="343"/>
      <x:c r="FU582" s="343"/>
      <x:c r="FV582" s="343"/>
      <x:c r="FW582" s="343"/>
      <x:c r="FX582" s="343"/>
      <x:c r="FY582" s="343"/>
      <x:c r="FZ582" s="343"/>
      <x:c r="GA582" s="343"/>
      <x:c r="GB582" s="343"/>
      <x:c r="GC582" s="343"/>
      <x:c r="GD582" s="343"/>
      <x:c r="GE582" s="343"/>
      <x:c r="GF582" s="343"/>
      <x:c r="GG582" s="343"/>
    </x:row>
    <x:row r="583" spans="1:189" s="377" customFormat="1" hidden="1" customHeight="1">
      <x:c r="A583" s="267" t="s">
        <x:v>25</x:v>
      </x:c>
      <x:c r="B583" s="295" t="s">
        <x:v>2902</x:v>
      </x:c>
      <x:c r="C583" s="296" t="s">
        <x:v>6490</x:v>
      </x:c>
      <x:c r="D583" s="628">
        <x:f t="shared" si="40"/>
        <x:v>8582</x:v>
      </x:c>
      <x:c r="E583" s="299" t="s">
        <x:v>2172</x:v>
      </x:c>
      <x:c r="F583" s="299" t="s">
        <x:v>1666</x:v>
      </x:c>
      <x:c r="G583" s="299" t="s">
        <x:v>1666</x:v>
      </x:c>
      <x:c r="H583" s="504" t="s">
        <x:v>6126</x:v>
      </x:c>
      <x:c r="I583" s="322"/>
      <x:c r="J583" s="322">
        <x:v>8582</x:v>
      </x:c>
      <x:c r="K583" s="322"/>
      <x:c r="L583" s="322">
        <x:v>8582</x:v>
      </x:c>
      <x:c r="M583" s="322"/>
      <x:c r="N583" s="322"/>
      <x:c r="O583" s="322"/>
      <x:c r="P583" s="322">
        <x:v>8582</x:v>
      </x:c>
      <x:c r="Q583" s="322"/>
      <x:c r="R583" s="246" t="s">
        <x:v>2833</x:v>
      </x:c>
      <x:c r="S583" s="447"/>
      <x:c r="T583" s="343"/>
      <x:c r="U583" s="343"/>
      <x:c r="V583" s="343"/>
      <x:c r="W583" s="343"/>
      <x:c r="X583" s="343"/>
      <x:c r="Y583" s="343"/>
      <x:c r="Z583" s="343"/>
      <x:c r="AA583" s="343"/>
      <x:c r="AB583" s="343"/>
      <x:c r="AC583" s="343"/>
      <x:c r="AD583" s="343"/>
      <x:c r="AE583" s="343"/>
      <x:c r="AF583" s="343"/>
      <x:c r="AG583" s="343"/>
      <x:c r="AH583" s="343"/>
      <x:c r="AI583" s="343"/>
      <x:c r="AJ583" s="343"/>
      <x:c r="AK583" s="343"/>
      <x:c r="AL583" s="343"/>
      <x:c r="AM583" s="343"/>
      <x:c r="AN583" s="343"/>
      <x:c r="AO583" s="343"/>
      <x:c r="AP583" s="343"/>
      <x:c r="AQ583" s="343"/>
      <x:c r="AR583" s="343"/>
      <x:c r="AS583" s="343"/>
      <x:c r="AT583" s="343"/>
      <x:c r="AU583" s="343"/>
      <x:c r="AV583" s="343"/>
      <x:c r="AW583" s="343"/>
      <x:c r="AX583" s="343"/>
      <x:c r="AY583" s="343"/>
      <x:c r="AZ583" s="343"/>
      <x:c r="BA583" s="343"/>
      <x:c r="BB583" s="343"/>
      <x:c r="BC583" s="343"/>
      <x:c r="BD583" s="343"/>
      <x:c r="BE583" s="343"/>
      <x:c r="BF583" s="343"/>
      <x:c r="BG583" s="343"/>
      <x:c r="BH583" s="343"/>
      <x:c r="BI583" s="343"/>
      <x:c r="BJ583" s="343"/>
      <x:c r="BK583" s="343"/>
      <x:c r="BL583" s="343"/>
      <x:c r="BM583" s="343"/>
      <x:c r="BN583" s="343"/>
      <x:c r="BO583" s="343"/>
      <x:c r="BP583" s="343"/>
      <x:c r="BQ583" s="343"/>
      <x:c r="BR583" s="343"/>
      <x:c r="BS583" s="343"/>
      <x:c r="BT583" s="343"/>
      <x:c r="BU583" s="343"/>
      <x:c r="BV583" s="343"/>
      <x:c r="BW583" s="343"/>
      <x:c r="BX583" s="343"/>
      <x:c r="BY583" s="343"/>
      <x:c r="BZ583" s="343"/>
      <x:c r="CA583" s="343"/>
      <x:c r="CB583" s="343"/>
      <x:c r="CC583" s="343"/>
      <x:c r="CD583" s="343"/>
      <x:c r="CE583" s="343"/>
      <x:c r="CF583" s="343"/>
      <x:c r="CG583" s="343"/>
      <x:c r="CH583" s="343"/>
      <x:c r="CI583" s="343"/>
      <x:c r="CJ583" s="343"/>
      <x:c r="CK583" s="343"/>
      <x:c r="CL583" s="343"/>
      <x:c r="CM583" s="343"/>
      <x:c r="CN583" s="343"/>
      <x:c r="CO583" s="343"/>
      <x:c r="CP583" s="343"/>
      <x:c r="CQ583" s="343"/>
      <x:c r="CR583" s="343"/>
      <x:c r="CS583" s="343"/>
      <x:c r="CT583" s="343"/>
      <x:c r="CU583" s="343"/>
      <x:c r="CV583" s="343"/>
      <x:c r="CW583" s="343"/>
      <x:c r="CX583" s="343"/>
      <x:c r="CY583" s="343"/>
      <x:c r="CZ583" s="343"/>
      <x:c r="DA583" s="343"/>
      <x:c r="DB583" s="343"/>
      <x:c r="DC583" s="343"/>
      <x:c r="DD583" s="343"/>
      <x:c r="DE583" s="343"/>
      <x:c r="DF583" s="343"/>
      <x:c r="DG583" s="343"/>
      <x:c r="DH583" s="343"/>
      <x:c r="DI583" s="343"/>
      <x:c r="DJ583" s="343"/>
      <x:c r="DK583" s="343"/>
      <x:c r="DL583" s="343"/>
      <x:c r="DM583" s="343"/>
      <x:c r="DN583" s="343"/>
      <x:c r="DO583" s="343"/>
      <x:c r="DP583" s="343"/>
      <x:c r="DQ583" s="343"/>
      <x:c r="DR583" s="343"/>
      <x:c r="DS583" s="343"/>
      <x:c r="DT583" s="343"/>
      <x:c r="DU583" s="343"/>
      <x:c r="DV583" s="343"/>
      <x:c r="DW583" s="343"/>
      <x:c r="DX583" s="343"/>
      <x:c r="DY583" s="343"/>
      <x:c r="DZ583" s="343"/>
      <x:c r="EA583" s="343"/>
      <x:c r="EB583" s="343"/>
      <x:c r="EC583" s="343"/>
      <x:c r="ED583" s="343"/>
      <x:c r="EE583" s="343"/>
      <x:c r="EF583" s="343"/>
      <x:c r="EG583" s="343"/>
      <x:c r="EH583" s="343"/>
      <x:c r="EI583" s="343"/>
      <x:c r="EJ583" s="343"/>
      <x:c r="EK583" s="343"/>
      <x:c r="EL583" s="343"/>
      <x:c r="EM583" s="343"/>
      <x:c r="EN583" s="343"/>
      <x:c r="EO583" s="343"/>
      <x:c r="EP583" s="343"/>
      <x:c r="EQ583" s="343"/>
      <x:c r="ER583" s="343"/>
      <x:c r="ES583" s="343"/>
      <x:c r="ET583" s="343"/>
      <x:c r="EU583" s="343"/>
      <x:c r="EV583" s="343"/>
      <x:c r="EW583" s="343"/>
      <x:c r="EX583" s="343"/>
      <x:c r="EY583" s="343"/>
      <x:c r="EZ583" s="343"/>
      <x:c r="FA583" s="343"/>
      <x:c r="FB583" s="343"/>
      <x:c r="FC583" s="343"/>
      <x:c r="FD583" s="343"/>
      <x:c r="FE583" s="343"/>
      <x:c r="FF583" s="343"/>
      <x:c r="FG583" s="343"/>
      <x:c r="FH583" s="343"/>
      <x:c r="FI583" s="343"/>
      <x:c r="FJ583" s="343"/>
      <x:c r="FK583" s="343"/>
      <x:c r="FL583" s="343"/>
      <x:c r="FM583" s="343"/>
      <x:c r="FN583" s="343"/>
      <x:c r="FO583" s="343"/>
      <x:c r="FP583" s="343"/>
      <x:c r="FQ583" s="343"/>
      <x:c r="FR583" s="343"/>
      <x:c r="FS583" s="343"/>
      <x:c r="FT583" s="343"/>
      <x:c r="FU583" s="343"/>
      <x:c r="FV583" s="343"/>
      <x:c r="FW583" s="343"/>
      <x:c r="FX583" s="343"/>
      <x:c r="FY583" s="343"/>
      <x:c r="FZ583" s="343"/>
      <x:c r="GA583" s="343"/>
      <x:c r="GB583" s="343"/>
      <x:c r="GC583" s="343"/>
      <x:c r="GD583" s="343"/>
      <x:c r="GE583" s="343"/>
      <x:c r="GF583" s="343"/>
      <x:c r="GG583" s="343"/>
    </x:row>
    <x:row r="584" spans="1:189" s="377" customFormat="1" hidden="1" customHeight="1">
      <x:c r="A584" s="267" t="s">
        <x:v>25</x:v>
      </x:c>
      <x:c r="B584" s="295" t="s">
        <x:v>2941</x:v>
      </x:c>
      <x:c r="C584" s="296" t="s">
        <x:v>6488</x:v>
      </x:c>
      <x:c r="D584" s="628">
        <x:f t="shared" si="40"/>
        <x:v>3625</x:v>
      </x:c>
      <x:c r="E584" s="299" t="s">
        <x:v>2172</x:v>
      </x:c>
      <x:c r="F584" s="299" t="s">
        <x:v>1666</x:v>
      </x:c>
      <x:c r="G584" s="299" t="s">
        <x:v>1666</x:v>
      </x:c>
      <x:c r="H584" s="504" t="s">
        <x:v>6126</x:v>
      </x:c>
      <x:c r="I584" s="322"/>
      <x:c r="J584" s="322">
        <x:v>3625</x:v>
      </x:c>
      <x:c r="K584" s="322"/>
      <x:c r="L584" s="322">
        <x:v>3625</x:v>
      </x:c>
      <x:c r="M584" s="322"/>
      <x:c r="N584" s="322"/>
      <x:c r="O584" s="322"/>
      <x:c r="P584" s="322">
        <x:v>3625</x:v>
      </x:c>
      <x:c r="Q584" s="322"/>
      <x:c r="R584" s="246" t="s">
        <x:v>2833</x:v>
      </x:c>
      <x:c r="S584" s="447"/>
      <x:c r="T584" s="343"/>
      <x:c r="U584" s="343"/>
      <x:c r="V584" s="343"/>
      <x:c r="W584" s="343"/>
      <x:c r="X584" s="343"/>
      <x:c r="Y584" s="343"/>
      <x:c r="Z584" s="343"/>
      <x:c r="AA584" s="343"/>
      <x:c r="AB584" s="343"/>
      <x:c r="AC584" s="343"/>
      <x:c r="AD584" s="343"/>
      <x:c r="AE584" s="343"/>
      <x:c r="AF584" s="343"/>
      <x:c r="AG584" s="343"/>
      <x:c r="AH584" s="343"/>
      <x:c r="AI584" s="343"/>
      <x:c r="AJ584" s="343"/>
      <x:c r="AK584" s="343"/>
      <x:c r="AL584" s="343"/>
      <x:c r="AM584" s="343"/>
      <x:c r="AN584" s="343"/>
      <x:c r="AO584" s="343"/>
      <x:c r="AP584" s="343"/>
      <x:c r="AQ584" s="343"/>
      <x:c r="AR584" s="343"/>
      <x:c r="AS584" s="343"/>
      <x:c r="AT584" s="343"/>
      <x:c r="AU584" s="343"/>
      <x:c r="AV584" s="343"/>
      <x:c r="AW584" s="343"/>
      <x:c r="AX584" s="343"/>
      <x:c r="AY584" s="343"/>
      <x:c r="AZ584" s="343"/>
      <x:c r="BA584" s="343"/>
      <x:c r="BB584" s="343"/>
      <x:c r="BC584" s="343"/>
      <x:c r="BD584" s="343"/>
      <x:c r="BE584" s="343"/>
      <x:c r="BF584" s="343"/>
      <x:c r="BG584" s="343"/>
      <x:c r="BH584" s="343"/>
      <x:c r="BI584" s="343"/>
      <x:c r="BJ584" s="343"/>
      <x:c r="BK584" s="343"/>
      <x:c r="BL584" s="343"/>
      <x:c r="BM584" s="343"/>
      <x:c r="BN584" s="343"/>
      <x:c r="BO584" s="343"/>
      <x:c r="BP584" s="343"/>
      <x:c r="BQ584" s="343"/>
      <x:c r="BR584" s="343"/>
      <x:c r="BS584" s="343"/>
      <x:c r="BT584" s="343"/>
      <x:c r="BU584" s="343"/>
      <x:c r="BV584" s="343"/>
      <x:c r="BW584" s="343"/>
      <x:c r="BX584" s="343"/>
      <x:c r="BY584" s="343"/>
      <x:c r="BZ584" s="343"/>
      <x:c r="CA584" s="343"/>
      <x:c r="CB584" s="343"/>
      <x:c r="CC584" s="343"/>
      <x:c r="CD584" s="343"/>
      <x:c r="CE584" s="343"/>
      <x:c r="CF584" s="343"/>
      <x:c r="CG584" s="343"/>
      <x:c r="CH584" s="343"/>
      <x:c r="CI584" s="343"/>
      <x:c r="CJ584" s="343"/>
      <x:c r="CK584" s="343"/>
      <x:c r="CL584" s="343"/>
      <x:c r="CM584" s="343"/>
      <x:c r="CN584" s="343"/>
      <x:c r="CO584" s="343"/>
      <x:c r="CP584" s="343"/>
      <x:c r="CQ584" s="343"/>
      <x:c r="CR584" s="343"/>
      <x:c r="CS584" s="343"/>
      <x:c r="CT584" s="343"/>
      <x:c r="CU584" s="343"/>
      <x:c r="CV584" s="343"/>
      <x:c r="CW584" s="343"/>
      <x:c r="CX584" s="343"/>
      <x:c r="CY584" s="343"/>
      <x:c r="CZ584" s="343"/>
      <x:c r="DA584" s="343"/>
      <x:c r="DB584" s="343"/>
      <x:c r="DC584" s="343"/>
      <x:c r="DD584" s="343"/>
      <x:c r="DE584" s="343"/>
      <x:c r="DF584" s="343"/>
      <x:c r="DG584" s="343"/>
      <x:c r="DH584" s="343"/>
      <x:c r="DI584" s="343"/>
      <x:c r="DJ584" s="343"/>
      <x:c r="DK584" s="343"/>
      <x:c r="DL584" s="343"/>
      <x:c r="DM584" s="343"/>
      <x:c r="DN584" s="343"/>
      <x:c r="DO584" s="343"/>
      <x:c r="DP584" s="343"/>
      <x:c r="DQ584" s="343"/>
      <x:c r="DR584" s="343"/>
      <x:c r="DS584" s="343"/>
      <x:c r="DT584" s="343"/>
      <x:c r="DU584" s="343"/>
      <x:c r="DV584" s="343"/>
      <x:c r="DW584" s="343"/>
      <x:c r="DX584" s="343"/>
      <x:c r="DY584" s="343"/>
      <x:c r="DZ584" s="343"/>
      <x:c r="EA584" s="343"/>
      <x:c r="EB584" s="343"/>
      <x:c r="EC584" s="343"/>
      <x:c r="ED584" s="343"/>
      <x:c r="EE584" s="343"/>
      <x:c r="EF584" s="343"/>
      <x:c r="EG584" s="343"/>
      <x:c r="EH584" s="343"/>
      <x:c r="EI584" s="343"/>
      <x:c r="EJ584" s="343"/>
      <x:c r="EK584" s="343"/>
      <x:c r="EL584" s="343"/>
      <x:c r="EM584" s="343"/>
      <x:c r="EN584" s="343"/>
      <x:c r="EO584" s="343"/>
      <x:c r="EP584" s="343"/>
      <x:c r="EQ584" s="343"/>
      <x:c r="ER584" s="343"/>
      <x:c r="ES584" s="343"/>
      <x:c r="ET584" s="343"/>
      <x:c r="EU584" s="343"/>
      <x:c r="EV584" s="343"/>
      <x:c r="EW584" s="343"/>
      <x:c r="EX584" s="343"/>
      <x:c r="EY584" s="343"/>
      <x:c r="EZ584" s="343"/>
      <x:c r="FA584" s="343"/>
      <x:c r="FB584" s="343"/>
      <x:c r="FC584" s="343"/>
      <x:c r="FD584" s="343"/>
      <x:c r="FE584" s="343"/>
      <x:c r="FF584" s="343"/>
      <x:c r="FG584" s="343"/>
      <x:c r="FH584" s="343"/>
      <x:c r="FI584" s="343"/>
      <x:c r="FJ584" s="343"/>
      <x:c r="FK584" s="343"/>
      <x:c r="FL584" s="343"/>
      <x:c r="FM584" s="343"/>
      <x:c r="FN584" s="343"/>
      <x:c r="FO584" s="343"/>
      <x:c r="FP584" s="343"/>
      <x:c r="FQ584" s="343"/>
      <x:c r="FR584" s="343"/>
      <x:c r="FS584" s="343"/>
      <x:c r="FT584" s="343"/>
      <x:c r="FU584" s="343"/>
      <x:c r="FV584" s="343"/>
      <x:c r="FW584" s="343"/>
      <x:c r="FX584" s="343"/>
      <x:c r="FY584" s="343"/>
      <x:c r="FZ584" s="343"/>
      <x:c r="GA584" s="343"/>
      <x:c r="GB584" s="343"/>
      <x:c r="GC584" s="343"/>
      <x:c r="GD584" s="343"/>
      <x:c r="GE584" s="343"/>
      <x:c r="GF584" s="343"/>
      <x:c r="GG584" s="343"/>
    </x:row>
    <x:row r="585" spans="1:189" s="377" customFormat="1" hidden="1" customHeight="1">
      <x:c r="A585" s="267" t="s">
        <x:v>25</x:v>
      </x:c>
      <x:c r="B585" s="295" t="s">
        <x:v>2923</x:v>
      </x:c>
      <x:c r="C585" s="296" t="s">
        <x:v>6486</x:v>
      </x:c>
      <x:c r="D585" s="628">
        <x:f t="shared" si="40"/>
        <x:v>3441</x:v>
      </x:c>
      <x:c r="E585" s="299" t="s">
        <x:v>2172</x:v>
      </x:c>
      <x:c r="F585" s="299" t="s">
        <x:v>1666</x:v>
      </x:c>
      <x:c r="G585" s="299" t="s">
        <x:v>1666</x:v>
      </x:c>
      <x:c r="H585" s="504" t="s">
        <x:v>6126</x:v>
      </x:c>
      <x:c r="I585" s="322"/>
      <x:c r="J585" s="322">
        <x:v>3441</x:v>
      </x:c>
      <x:c r="K585" s="322"/>
      <x:c r="L585" s="322">
        <x:v>3441</x:v>
      </x:c>
      <x:c r="M585" s="322"/>
      <x:c r="N585" s="322"/>
      <x:c r="O585" s="322"/>
      <x:c r="P585" s="322">
        <x:v>3441</x:v>
      </x:c>
      <x:c r="Q585" s="322"/>
      <x:c r="R585" s="246" t="s">
        <x:v>2833</x:v>
      </x:c>
      <x:c r="S585" s="447"/>
      <x:c r="T585" s="343"/>
      <x:c r="U585" s="343"/>
      <x:c r="V585" s="343"/>
      <x:c r="W585" s="343"/>
      <x:c r="X585" s="343"/>
      <x:c r="Y585" s="343"/>
      <x:c r="Z585" s="343"/>
      <x:c r="AA585" s="343"/>
      <x:c r="AB585" s="343"/>
      <x:c r="AC585" s="343"/>
      <x:c r="AD585" s="343"/>
      <x:c r="AE585" s="343"/>
      <x:c r="AF585" s="343"/>
      <x:c r="AG585" s="343"/>
      <x:c r="AH585" s="343"/>
      <x:c r="AI585" s="343"/>
      <x:c r="AJ585" s="343"/>
      <x:c r="AK585" s="343"/>
      <x:c r="AL585" s="343"/>
      <x:c r="AM585" s="343"/>
      <x:c r="AN585" s="343"/>
      <x:c r="AO585" s="343"/>
      <x:c r="AP585" s="343"/>
      <x:c r="AQ585" s="343"/>
      <x:c r="AR585" s="343"/>
      <x:c r="AS585" s="343"/>
      <x:c r="AT585" s="343"/>
      <x:c r="AU585" s="343"/>
      <x:c r="AV585" s="343"/>
      <x:c r="AW585" s="343"/>
      <x:c r="AX585" s="343"/>
      <x:c r="AY585" s="343"/>
      <x:c r="AZ585" s="343"/>
      <x:c r="BA585" s="343"/>
      <x:c r="BB585" s="343"/>
      <x:c r="BC585" s="343"/>
      <x:c r="BD585" s="343"/>
      <x:c r="BE585" s="343"/>
      <x:c r="BF585" s="343"/>
      <x:c r="BG585" s="343"/>
      <x:c r="BH585" s="343"/>
      <x:c r="BI585" s="343"/>
      <x:c r="BJ585" s="343"/>
      <x:c r="BK585" s="343"/>
      <x:c r="BL585" s="343"/>
      <x:c r="BM585" s="343"/>
      <x:c r="BN585" s="343"/>
      <x:c r="BO585" s="343"/>
      <x:c r="BP585" s="343"/>
      <x:c r="BQ585" s="343"/>
      <x:c r="BR585" s="343"/>
      <x:c r="BS585" s="343"/>
      <x:c r="BT585" s="343"/>
      <x:c r="BU585" s="343"/>
      <x:c r="BV585" s="343"/>
      <x:c r="BW585" s="343"/>
      <x:c r="BX585" s="343"/>
      <x:c r="BY585" s="343"/>
      <x:c r="BZ585" s="343"/>
      <x:c r="CA585" s="343"/>
      <x:c r="CB585" s="343"/>
      <x:c r="CC585" s="343"/>
      <x:c r="CD585" s="343"/>
      <x:c r="CE585" s="343"/>
      <x:c r="CF585" s="343"/>
      <x:c r="CG585" s="343"/>
      <x:c r="CH585" s="343"/>
      <x:c r="CI585" s="343"/>
      <x:c r="CJ585" s="343"/>
      <x:c r="CK585" s="343"/>
      <x:c r="CL585" s="343"/>
      <x:c r="CM585" s="343"/>
      <x:c r="CN585" s="343"/>
      <x:c r="CO585" s="343"/>
      <x:c r="CP585" s="343"/>
      <x:c r="CQ585" s="343"/>
      <x:c r="CR585" s="343"/>
      <x:c r="CS585" s="343"/>
      <x:c r="CT585" s="343"/>
      <x:c r="CU585" s="343"/>
      <x:c r="CV585" s="343"/>
      <x:c r="CW585" s="343"/>
      <x:c r="CX585" s="343"/>
      <x:c r="CY585" s="343"/>
      <x:c r="CZ585" s="343"/>
      <x:c r="DA585" s="343"/>
      <x:c r="DB585" s="343"/>
      <x:c r="DC585" s="343"/>
      <x:c r="DD585" s="343"/>
      <x:c r="DE585" s="343"/>
      <x:c r="DF585" s="343"/>
      <x:c r="DG585" s="343"/>
      <x:c r="DH585" s="343"/>
      <x:c r="DI585" s="343"/>
      <x:c r="DJ585" s="343"/>
      <x:c r="DK585" s="343"/>
      <x:c r="DL585" s="343"/>
      <x:c r="DM585" s="343"/>
      <x:c r="DN585" s="343"/>
      <x:c r="DO585" s="343"/>
      <x:c r="DP585" s="343"/>
      <x:c r="DQ585" s="343"/>
      <x:c r="DR585" s="343"/>
      <x:c r="DS585" s="343"/>
      <x:c r="DT585" s="343"/>
      <x:c r="DU585" s="343"/>
      <x:c r="DV585" s="343"/>
      <x:c r="DW585" s="343"/>
      <x:c r="DX585" s="343"/>
      <x:c r="DY585" s="343"/>
      <x:c r="DZ585" s="343"/>
      <x:c r="EA585" s="343"/>
      <x:c r="EB585" s="343"/>
      <x:c r="EC585" s="343"/>
      <x:c r="ED585" s="343"/>
      <x:c r="EE585" s="343"/>
      <x:c r="EF585" s="343"/>
      <x:c r="EG585" s="343"/>
      <x:c r="EH585" s="343"/>
      <x:c r="EI585" s="343"/>
      <x:c r="EJ585" s="343"/>
      <x:c r="EK585" s="343"/>
      <x:c r="EL585" s="343"/>
      <x:c r="EM585" s="343"/>
      <x:c r="EN585" s="343"/>
      <x:c r="EO585" s="343"/>
      <x:c r="EP585" s="343"/>
      <x:c r="EQ585" s="343"/>
      <x:c r="ER585" s="343"/>
      <x:c r="ES585" s="343"/>
      <x:c r="ET585" s="343"/>
      <x:c r="EU585" s="343"/>
      <x:c r="EV585" s="343"/>
      <x:c r="EW585" s="343"/>
      <x:c r="EX585" s="343"/>
      <x:c r="EY585" s="343"/>
      <x:c r="EZ585" s="343"/>
      <x:c r="FA585" s="343"/>
      <x:c r="FB585" s="343"/>
      <x:c r="FC585" s="343"/>
      <x:c r="FD585" s="343"/>
      <x:c r="FE585" s="343"/>
      <x:c r="FF585" s="343"/>
      <x:c r="FG585" s="343"/>
      <x:c r="FH585" s="343"/>
      <x:c r="FI585" s="343"/>
      <x:c r="FJ585" s="343"/>
      <x:c r="FK585" s="343"/>
      <x:c r="FL585" s="343"/>
      <x:c r="FM585" s="343"/>
      <x:c r="FN585" s="343"/>
      <x:c r="FO585" s="343"/>
      <x:c r="FP585" s="343"/>
      <x:c r="FQ585" s="343"/>
      <x:c r="FR585" s="343"/>
      <x:c r="FS585" s="343"/>
      <x:c r="FT585" s="343"/>
      <x:c r="FU585" s="343"/>
      <x:c r="FV585" s="343"/>
      <x:c r="FW585" s="343"/>
      <x:c r="FX585" s="343"/>
      <x:c r="FY585" s="343"/>
      <x:c r="FZ585" s="343"/>
      <x:c r="GA585" s="343"/>
      <x:c r="GB585" s="343"/>
      <x:c r="GC585" s="343"/>
      <x:c r="GD585" s="343"/>
      <x:c r="GE585" s="343"/>
      <x:c r="GF585" s="343"/>
      <x:c r="GG585" s="343"/>
    </x:row>
    <x:row r="586" spans="1:189" s="377" customFormat="1" hidden="1" customHeight="1">
      <x:c r="A586" s="267" t="s">
        <x:v>25</x:v>
      </x:c>
      <x:c r="B586" s="295" t="s">
        <x:v>2932</x:v>
      </x:c>
      <x:c r="C586" s="296" t="s">
        <x:v>6498</x:v>
      </x:c>
      <x:c r="D586" s="628">
        <x:f t="shared" si="40"/>
        <x:v>2686</x:v>
      </x:c>
      <x:c r="E586" s="299" t="s">
        <x:v>2172</x:v>
      </x:c>
      <x:c r="F586" s="299" t="s">
        <x:v>1666</x:v>
      </x:c>
      <x:c r="G586" s="299" t="s">
        <x:v>1666</x:v>
      </x:c>
      <x:c r="H586" s="504" t="s">
        <x:v>6126</x:v>
      </x:c>
      <x:c r="I586" s="322"/>
      <x:c r="J586" s="322">
        <x:v>2686</x:v>
      </x:c>
      <x:c r="K586" s="322"/>
      <x:c r="L586" s="322">
        <x:v>2686</x:v>
      </x:c>
      <x:c r="M586" s="322"/>
      <x:c r="N586" s="322"/>
      <x:c r="O586" s="322"/>
      <x:c r="P586" s="322">
        <x:v>2686</x:v>
      </x:c>
      <x:c r="Q586" s="322"/>
      <x:c r="R586" s="246" t="s">
        <x:v>2833</x:v>
      </x:c>
      <x:c r="S586" s="447"/>
      <x:c r="T586" s="343"/>
      <x:c r="U586" s="343"/>
      <x:c r="V586" s="343"/>
      <x:c r="W586" s="343"/>
      <x:c r="X586" s="343"/>
      <x:c r="Y586" s="343"/>
      <x:c r="Z586" s="343"/>
      <x:c r="AA586" s="343"/>
      <x:c r="AB586" s="343"/>
      <x:c r="AC586" s="343"/>
      <x:c r="AD586" s="343"/>
      <x:c r="AE586" s="343"/>
      <x:c r="AF586" s="343"/>
      <x:c r="AG586" s="343"/>
      <x:c r="AH586" s="343"/>
      <x:c r="AI586" s="343"/>
      <x:c r="AJ586" s="343"/>
      <x:c r="AK586" s="343"/>
      <x:c r="AL586" s="343"/>
      <x:c r="AM586" s="343"/>
      <x:c r="AN586" s="343"/>
      <x:c r="AO586" s="343"/>
      <x:c r="AP586" s="343"/>
      <x:c r="AQ586" s="343"/>
      <x:c r="AR586" s="343"/>
      <x:c r="AS586" s="343"/>
      <x:c r="AT586" s="343"/>
      <x:c r="AU586" s="343"/>
      <x:c r="AV586" s="343"/>
      <x:c r="AW586" s="343"/>
      <x:c r="AX586" s="343"/>
      <x:c r="AY586" s="343"/>
      <x:c r="AZ586" s="343"/>
      <x:c r="BA586" s="343"/>
      <x:c r="BB586" s="343"/>
      <x:c r="BC586" s="343"/>
      <x:c r="BD586" s="343"/>
      <x:c r="BE586" s="343"/>
      <x:c r="BF586" s="343"/>
      <x:c r="BG586" s="343"/>
      <x:c r="BH586" s="343"/>
      <x:c r="BI586" s="343"/>
      <x:c r="BJ586" s="343"/>
      <x:c r="BK586" s="343"/>
      <x:c r="BL586" s="343"/>
      <x:c r="BM586" s="343"/>
      <x:c r="BN586" s="343"/>
      <x:c r="BO586" s="343"/>
      <x:c r="BP586" s="343"/>
      <x:c r="BQ586" s="343"/>
      <x:c r="BR586" s="343"/>
      <x:c r="BS586" s="343"/>
      <x:c r="BT586" s="343"/>
      <x:c r="BU586" s="343"/>
      <x:c r="BV586" s="343"/>
      <x:c r="BW586" s="343"/>
      <x:c r="BX586" s="343"/>
      <x:c r="BY586" s="343"/>
      <x:c r="BZ586" s="343"/>
      <x:c r="CA586" s="343"/>
      <x:c r="CB586" s="343"/>
      <x:c r="CC586" s="343"/>
      <x:c r="CD586" s="343"/>
      <x:c r="CE586" s="343"/>
      <x:c r="CF586" s="343"/>
      <x:c r="CG586" s="343"/>
      <x:c r="CH586" s="343"/>
      <x:c r="CI586" s="343"/>
      <x:c r="CJ586" s="343"/>
      <x:c r="CK586" s="343"/>
      <x:c r="CL586" s="343"/>
      <x:c r="CM586" s="343"/>
      <x:c r="CN586" s="343"/>
      <x:c r="CO586" s="343"/>
      <x:c r="CP586" s="343"/>
      <x:c r="CQ586" s="343"/>
      <x:c r="CR586" s="343"/>
      <x:c r="CS586" s="343"/>
      <x:c r="CT586" s="343"/>
      <x:c r="CU586" s="343"/>
      <x:c r="CV586" s="343"/>
      <x:c r="CW586" s="343"/>
      <x:c r="CX586" s="343"/>
      <x:c r="CY586" s="343"/>
      <x:c r="CZ586" s="343"/>
      <x:c r="DA586" s="343"/>
      <x:c r="DB586" s="343"/>
      <x:c r="DC586" s="343"/>
      <x:c r="DD586" s="343"/>
      <x:c r="DE586" s="343"/>
      <x:c r="DF586" s="343"/>
      <x:c r="DG586" s="343"/>
      <x:c r="DH586" s="343"/>
      <x:c r="DI586" s="343"/>
      <x:c r="DJ586" s="343"/>
      <x:c r="DK586" s="343"/>
      <x:c r="DL586" s="343"/>
      <x:c r="DM586" s="343"/>
      <x:c r="DN586" s="343"/>
      <x:c r="DO586" s="343"/>
      <x:c r="DP586" s="343"/>
      <x:c r="DQ586" s="343"/>
      <x:c r="DR586" s="343"/>
      <x:c r="DS586" s="343"/>
      <x:c r="DT586" s="343"/>
      <x:c r="DU586" s="343"/>
      <x:c r="DV586" s="343"/>
      <x:c r="DW586" s="343"/>
      <x:c r="DX586" s="343"/>
      <x:c r="DY586" s="343"/>
      <x:c r="DZ586" s="343"/>
      <x:c r="EA586" s="343"/>
      <x:c r="EB586" s="343"/>
      <x:c r="EC586" s="343"/>
      <x:c r="ED586" s="343"/>
      <x:c r="EE586" s="343"/>
      <x:c r="EF586" s="343"/>
      <x:c r="EG586" s="343"/>
      <x:c r="EH586" s="343"/>
      <x:c r="EI586" s="343"/>
      <x:c r="EJ586" s="343"/>
      <x:c r="EK586" s="343"/>
      <x:c r="EL586" s="343"/>
      <x:c r="EM586" s="343"/>
      <x:c r="EN586" s="343"/>
      <x:c r="EO586" s="343"/>
      <x:c r="EP586" s="343"/>
      <x:c r="EQ586" s="343"/>
      <x:c r="ER586" s="343"/>
      <x:c r="ES586" s="343"/>
      <x:c r="ET586" s="343"/>
      <x:c r="EU586" s="343"/>
      <x:c r="EV586" s="343"/>
      <x:c r="EW586" s="343"/>
      <x:c r="EX586" s="343"/>
      <x:c r="EY586" s="343"/>
      <x:c r="EZ586" s="343"/>
      <x:c r="FA586" s="343"/>
      <x:c r="FB586" s="343"/>
      <x:c r="FC586" s="343"/>
      <x:c r="FD586" s="343"/>
      <x:c r="FE586" s="343"/>
      <x:c r="FF586" s="343"/>
      <x:c r="FG586" s="343"/>
      <x:c r="FH586" s="343"/>
      <x:c r="FI586" s="343"/>
      <x:c r="FJ586" s="343"/>
      <x:c r="FK586" s="343"/>
      <x:c r="FL586" s="343"/>
      <x:c r="FM586" s="343"/>
      <x:c r="FN586" s="343"/>
      <x:c r="FO586" s="343"/>
      <x:c r="FP586" s="343"/>
      <x:c r="FQ586" s="343"/>
      <x:c r="FR586" s="343"/>
      <x:c r="FS586" s="343"/>
      <x:c r="FT586" s="343"/>
      <x:c r="FU586" s="343"/>
      <x:c r="FV586" s="343"/>
      <x:c r="FW586" s="343"/>
      <x:c r="FX586" s="343"/>
      <x:c r="FY586" s="343"/>
      <x:c r="FZ586" s="343"/>
      <x:c r="GA586" s="343"/>
      <x:c r="GB586" s="343"/>
      <x:c r="GC586" s="343"/>
      <x:c r="GD586" s="343"/>
      <x:c r="GE586" s="343"/>
      <x:c r="GF586" s="343"/>
      <x:c r="GG586" s="343"/>
    </x:row>
    <x:row r="587" spans="1:189" s="377" customFormat="1" hidden="1" customHeight="1">
      <x:c r="A587" s="267" t="s">
        <x:v>25</x:v>
      </x:c>
      <x:c r="B587" s="295" t="s">
        <x:v>2905</x:v>
      </x:c>
      <x:c r="C587" s="296" t="s">
        <x:v>6464</x:v>
      </x:c>
      <x:c r="D587" s="628">
        <x:f t="shared" si="40"/>
        <x:v>3286</x:v>
      </x:c>
      <x:c r="E587" s="299" t="s">
        <x:v>2172</x:v>
      </x:c>
      <x:c r="F587" s="299" t="s">
        <x:v>1666</x:v>
      </x:c>
      <x:c r="G587" s="299" t="s">
        <x:v>1666</x:v>
      </x:c>
      <x:c r="H587" s="504" t="s">
        <x:v>6126</x:v>
      </x:c>
      <x:c r="I587" s="322"/>
      <x:c r="J587" s="322">
        <x:v>3286</x:v>
      </x:c>
      <x:c r="K587" s="322"/>
      <x:c r="L587" s="322">
        <x:v>3286</x:v>
      </x:c>
      <x:c r="M587" s="322"/>
      <x:c r="N587" s="322"/>
      <x:c r="O587" s="322"/>
      <x:c r="P587" s="322">
        <x:v>3286</x:v>
      </x:c>
      <x:c r="Q587" s="322"/>
      <x:c r="R587" s="246" t="s">
        <x:v>2833</x:v>
      </x:c>
      <x:c r="S587" s="447"/>
      <x:c r="T587" s="343"/>
      <x:c r="U587" s="343"/>
      <x:c r="V587" s="343"/>
      <x:c r="W587" s="343"/>
      <x:c r="X587" s="343"/>
      <x:c r="Y587" s="343"/>
      <x:c r="Z587" s="343"/>
      <x:c r="AA587" s="343"/>
      <x:c r="AB587" s="343"/>
      <x:c r="AC587" s="343"/>
      <x:c r="AD587" s="343"/>
      <x:c r="AE587" s="343"/>
      <x:c r="AF587" s="343"/>
      <x:c r="AG587" s="343"/>
      <x:c r="AH587" s="343"/>
      <x:c r="AI587" s="343"/>
      <x:c r="AJ587" s="343"/>
      <x:c r="AK587" s="343"/>
      <x:c r="AL587" s="343"/>
      <x:c r="AM587" s="343"/>
      <x:c r="AN587" s="343"/>
      <x:c r="AO587" s="343"/>
      <x:c r="AP587" s="343"/>
      <x:c r="AQ587" s="343"/>
      <x:c r="AR587" s="343"/>
      <x:c r="AS587" s="343"/>
      <x:c r="AT587" s="343"/>
      <x:c r="AU587" s="343"/>
      <x:c r="AV587" s="343"/>
      <x:c r="AW587" s="343"/>
      <x:c r="AX587" s="343"/>
      <x:c r="AY587" s="343"/>
      <x:c r="AZ587" s="343"/>
      <x:c r="BA587" s="343"/>
      <x:c r="BB587" s="343"/>
      <x:c r="BC587" s="343"/>
      <x:c r="BD587" s="343"/>
      <x:c r="BE587" s="343"/>
      <x:c r="BF587" s="343"/>
      <x:c r="BG587" s="343"/>
      <x:c r="BH587" s="343"/>
      <x:c r="BI587" s="343"/>
      <x:c r="BJ587" s="343"/>
      <x:c r="BK587" s="343"/>
      <x:c r="BL587" s="343"/>
      <x:c r="BM587" s="343"/>
      <x:c r="BN587" s="343"/>
      <x:c r="BO587" s="343"/>
      <x:c r="BP587" s="343"/>
      <x:c r="BQ587" s="343"/>
      <x:c r="BR587" s="343"/>
      <x:c r="BS587" s="343"/>
      <x:c r="BT587" s="343"/>
      <x:c r="BU587" s="343"/>
      <x:c r="BV587" s="343"/>
      <x:c r="BW587" s="343"/>
      <x:c r="BX587" s="343"/>
      <x:c r="BY587" s="343"/>
      <x:c r="BZ587" s="343"/>
      <x:c r="CA587" s="343"/>
      <x:c r="CB587" s="343"/>
      <x:c r="CC587" s="343"/>
      <x:c r="CD587" s="343"/>
      <x:c r="CE587" s="343"/>
      <x:c r="CF587" s="343"/>
      <x:c r="CG587" s="343"/>
      <x:c r="CH587" s="343"/>
      <x:c r="CI587" s="343"/>
      <x:c r="CJ587" s="343"/>
      <x:c r="CK587" s="343"/>
      <x:c r="CL587" s="343"/>
      <x:c r="CM587" s="343"/>
      <x:c r="CN587" s="343"/>
      <x:c r="CO587" s="343"/>
      <x:c r="CP587" s="343"/>
      <x:c r="CQ587" s="343"/>
      <x:c r="CR587" s="343"/>
      <x:c r="CS587" s="343"/>
      <x:c r="CT587" s="343"/>
      <x:c r="CU587" s="343"/>
      <x:c r="CV587" s="343"/>
      <x:c r="CW587" s="343"/>
      <x:c r="CX587" s="343"/>
      <x:c r="CY587" s="343"/>
      <x:c r="CZ587" s="343"/>
      <x:c r="DA587" s="343"/>
      <x:c r="DB587" s="343"/>
      <x:c r="DC587" s="343"/>
      <x:c r="DD587" s="343"/>
      <x:c r="DE587" s="343"/>
      <x:c r="DF587" s="343"/>
      <x:c r="DG587" s="343"/>
      <x:c r="DH587" s="343"/>
      <x:c r="DI587" s="343"/>
      <x:c r="DJ587" s="343"/>
      <x:c r="DK587" s="343"/>
      <x:c r="DL587" s="343"/>
      <x:c r="DM587" s="343"/>
      <x:c r="DN587" s="343"/>
      <x:c r="DO587" s="343"/>
      <x:c r="DP587" s="343"/>
      <x:c r="DQ587" s="343"/>
      <x:c r="DR587" s="343"/>
      <x:c r="DS587" s="343"/>
      <x:c r="DT587" s="343"/>
      <x:c r="DU587" s="343"/>
      <x:c r="DV587" s="343"/>
      <x:c r="DW587" s="343"/>
      <x:c r="DX587" s="343"/>
      <x:c r="DY587" s="343"/>
      <x:c r="DZ587" s="343"/>
      <x:c r="EA587" s="343"/>
      <x:c r="EB587" s="343"/>
      <x:c r="EC587" s="343"/>
      <x:c r="ED587" s="343"/>
      <x:c r="EE587" s="343"/>
      <x:c r="EF587" s="343"/>
      <x:c r="EG587" s="343"/>
      <x:c r="EH587" s="343"/>
      <x:c r="EI587" s="343"/>
      <x:c r="EJ587" s="343"/>
      <x:c r="EK587" s="343"/>
      <x:c r="EL587" s="343"/>
      <x:c r="EM587" s="343"/>
      <x:c r="EN587" s="343"/>
      <x:c r="EO587" s="343"/>
      <x:c r="EP587" s="343"/>
      <x:c r="EQ587" s="343"/>
      <x:c r="ER587" s="343"/>
      <x:c r="ES587" s="343"/>
      <x:c r="ET587" s="343"/>
      <x:c r="EU587" s="343"/>
      <x:c r="EV587" s="343"/>
      <x:c r="EW587" s="343"/>
      <x:c r="EX587" s="343"/>
      <x:c r="EY587" s="343"/>
      <x:c r="EZ587" s="343"/>
      <x:c r="FA587" s="343"/>
      <x:c r="FB587" s="343"/>
      <x:c r="FC587" s="343"/>
      <x:c r="FD587" s="343"/>
      <x:c r="FE587" s="343"/>
      <x:c r="FF587" s="343"/>
      <x:c r="FG587" s="343"/>
      <x:c r="FH587" s="343"/>
      <x:c r="FI587" s="343"/>
      <x:c r="FJ587" s="343"/>
      <x:c r="FK587" s="343"/>
      <x:c r="FL587" s="343"/>
      <x:c r="FM587" s="343"/>
      <x:c r="FN587" s="343"/>
      <x:c r="FO587" s="343"/>
      <x:c r="FP587" s="343"/>
      <x:c r="FQ587" s="343"/>
      <x:c r="FR587" s="343"/>
      <x:c r="FS587" s="343"/>
      <x:c r="FT587" s="343"/>
      <x:c r="FU587" s="343"/>
      <x:c r="FV587" s="343"/>
      <x:c r="FW587" s="343"/>
      <x:c r="FX587" s="343"/>
      <x:c r="FY587" s="343"/>
      <x:c r="FZ587" s="343"/>
      <x:c r="GA587" s="343"/>
      <x:c r="GB587" s="343"/>
      <x:c r="GC587" s="343"/>
      <x:c r="GD587" s="343"/>
      <x:c r="GE587" s="343"/>
      <x:c r="GF587" s="343"/>
      <x:c r="GG587" s="343"/>
    </x:row>
    <x:row r="588" spans="1:189" s="377" customFormat="1" hidden="1" customHeight="1">
      <x:c r="A588" s="267" t="s">
        <x:v>25</x:v>
      </x:c>
      <x:c r="B588" s="295" t="s">
        <x:v>2933</x:v>
      </x:c>
      <x:c r="C588" s="296" t="s">
        <x:v>6495</x:v>
      </x:c>
      <x:c r="D588" s="628">
        <x:f t="shared" si="40"/>
        <x:v>5310</x:v>
      </x:c>
      <x:c r="E588" s="299" t="s">
        <x:v>2172</x:v>
      </x:c>
      <x:c r="F588" s="299" t="s">
        <x:v>1666</x:v>
      </x:c>
      <x:c r="G588" s="299" t="s">
        <x:v>1666</x:v>
      </x:c>
      <x:c r="H588" s="504" t="s">
        <x:v>6126</x:v>
      </x:c>
      <x:c r="I588" s="322"/>
      <x:c r="J588" s="322">
        <x:v>5310</x:v>
      </x:c>
      <x:c r="K588" s="322"/>
      <x:c r="L588" s="322">
        <x:v>5310</x:v>
      </x:c>
      <x:c r="M588" s="322"/>
      <x:c r="N588" s="322"/>
      <x:c r="O588" s="322"/>
      <x:c r="P588" s="322">
        <x:v>5310</x:v>
      </x:c>
      <x:c r="Q588" s="322"/>
      <x:c r="R588" s="246" t="s">
        <x:v>2833</x:v>
      </x:c>
      <x:c r="S588" s="447"/>
      <x:c r="T588" s="343"/>
      <x:c r="U588" s="343"/>
      <x:c r="V588" s="343"/>
      <x:c r="W588" s="343"/>
      <x:c r="X588" s="343"/>
      <x:c r="Y588" s="343"/>
      <x:c r="Z588" s="343"/>
      <x:c r="AA588" s="343"/>
      <x:c r="AB588" s="343"/>
      <x:c r="AC588" s="343"/>
      <x:c r="AD588" s="343"/>
      <x:c r="AE588" s="343"/>
      <x:c r="AF588" s="343"/>
      <x:c r="AG588" s="343"/>
      <x:c r="AH588" s="343"/>
      <x:c r="AI588" s="343"/>
      <x:c r="AJ588" s="343"/>
      <x:c r="AK588" s="343"/>
      <x:c r="AL588" s="343"/>
      <x:c r="AM588" s="343"/>
      <x:c r="AN588" s="343"/>
      <x:c r="AO588" s="343"/>
      <x:c r="AP588" s="343"/>
      <x:c r="AQ588" s="343"/>
      <x:c r="AR588" s="343"/>
      <x:c r="AS588" s="343"/>
      <x:c r="AT588" s="343"/>
      <x:c r="AU588" s="343"/>
      <x:c r="AV588" s="343"/>
      <x:c r="AW588" s="343"/>
      <x:c r="AX588" s="343"/>
      <x:c r="AY588" s="343"/>
      <x:c r="AZ588" s="343"/>
      <x:c r="BA588" s="343"/>
      <x:c r="BB588" s="343"/>
      <x:c r="BC588" s="343"/>
      <x:c r="BD588" s="343"/>
      <x:c r="BE588" s="343"/>
      <x:c r="BF588" s="343"/>
      <x:c r="BG588" s="343"/>
      <x:c r="BH588" s="343"/>
      <x:c r="BI588" s="343"/>
      <x:c r="BJ588" s="343"/>
      <x:c r="BK588" s="343"/>
      <x:c r="BL588" s="343"/>
      <x:c r="BM588" s="343"/>
      <x:c r="BN588" s="343"/>
      <x:c r="BO588" s="343"/>
      <x:c r="BP588" s="343"/>
      <x:c r="BQ588" s="343"/>
      <x:c r="BR588" s="343"/>
      <x:c r="BS588" s="343"/>
      <x:c r="BT588" s="343"/>
      <x:c r="BU588" s="343"/>
      <x:c r="BV588" s="343"/>
      <x:c r="BW588" s="343"/>
      <x:c r="BX588" s="343"/>
      <x:c r="BY588" s="343"/>
      <x:c r="BZ588" s="343"/>
      <x:c r="CA588" s="343"/>
      <x:c r="CB588" s="343"/>
      <x:c r="CC588" s="343"/>
      <x:c r="CD588" s="343"/>
      <x:c r="CE588" s="343"/>
      <x:c r="CF588" s="343"/>
      <x:c r="CG588" s="343"/>
      <x:c r="CH588" s="343"/>
      <x:c r="CI588" s="343"/>
      <x:c r="CJ588" s="343"/>
      <x:c r="CK588" s="343"/>
      <x:c r="CL588" s="343"/>
      <x:c r="CM588" s="343"/>
      <x:c r="CN588" s="343"/>
      <x:c r="CO588" s="343"/>
      <x:c r="CP588" s="343"/>
      <x:c r="CQ588" s="343"/>
      <x:c r="CR588" s="343"/>
      <x:c r="CS588" s="343"/>
      <x:c r="CT588" s="343"/>
      <x:c r="CU588" s="343"/>
      <x:c r="CV588" s="343"/>
      <x:c r="CW588" s="343"/>
      <x:c r="CX588" s="343"/>
      <x:c r="CY588" s="343"/>
      <x:c r="CZ588" s="343"/>
      <x:c r="DA588" s="343"/>
      <x:c r="DB588" s="343"/>
      <x:c r="DC588" s="343"/>
      <x:c r="DD588" s="343"/>
      <x:c r="DE588" s="343"/>
      <x:c r="DF588" s="343"/>
      <x:c r="DG588" s="343"/>
      <x:c r="DH588" s="343"/>
      <x:c r="DI588" s="343"/>
      <x:c r="DJ588" s="343"/>
      <x:c r="DK588" s="343"/>
      <x:c r="DL588" s="343"/>
      <x:c r="DM588" s="343"/>
      <x:c r="DN588" s="343"/>
      <x:c r="DO588" s="343"/>
      <x:c r="DP588" s="343"/>
      <x:c r="DQ588" s="343"/>
      <x:c r="DR588" s="343"/>
      <x:c r="DS588" s="343"/>
      <x:c r="DT588" s="343"/>
      <x:c r="DU588" s="343"/>
      <x:c r="DV588" s="343"/>
      <x:c r="DW588" s="343"/>
      <x:c r="DX588" s="343"/>
      <x:c r="DY588" s="343"/>
      <x:c r="DZ588" s="343"/>
      <x:c r="EA588" s="343"/>
      <x:c r="EB588" s="343"/>
      <x:c r="EC588" s="343"/>
      <x:c r="ED588" s="343"/>
      <x:c r="EE588" s="343"/>
      <x:c r="EF588" s="343"/>
      <x:c r="EG588" s="343"/>
      <x:c r="EH588" s="343"/>
      <x:c r="EI588" s="343"/>
      <x:c r="EJ588" s="343"/>
      <x:c r="EK588" s="343"/>
      <x:c r="EL588" s="343"/>
      <x:c r="EM588" s="343"/>
      <x:c r="EN588" s="343"/>
      <x:c r="EO588" s="343"/>
      <x:c r="EP588" s="343"/>
      <x:c r="EQ588" s="343"/>
      <x:c r="ER588" s="343"/>
      <x:c r="ES588" s="343"/>
      <x:c r="ET588" s="343"/>
      <x:c r="EU588" s="343"/>
      <x:c r="EV588" s="343"/>
      <x:c r="EW588" s="343"/>
      <x:c r="EX588" s="343"/>
      <x:c r="EY588" s="343"/>
      <x:c r="EZ588" s="343"/>
      <x:c r="FA588" s="343"/>
      <x:c r="FB588" s="343"/>
      <x:c r="FC588" s="343"/>
      <x:c r="FD588" s="343"/>
      <x:c r="FE588" s="343"/>
      <x:c r="FF588" s="343"/>
      <x:c r="FG588" s="343"/>
      <x:c r="FH588" s="343"/>
      <x:c r="FI588" s="343"/>
      <x:c r="FJ588" s="343"/>
      <x:c r="FK588" s="343"/>
      <x:c r="FL588" s="343"/>
      <x:c r="FM588" s="343"/>
      <x:c r="FN588" s="343"/>
      <x:c r="FO588" s="343"/>
      <x:c r="FP588" s="343"/>
      <x:c r="FQ588" s="343"/>
      <x:c r="FR588" s="343"/>
      <x:c r="FS588" s="343"/>
      <x:c r="FT588" s="343"/>
      <x:c r="FU588" s="343"/>
      <x:c r="FV588" s="343"/>
      <x:c r="FW588" s="343"/>
      <x:c r="FX588" s="343"/>
      <x:c r="FY588" s="343"/>
      <x:c r="FZ588" s="343"/>
      <x:c r="GA588" s="343"/>
      <x:c r="GB588" s="343"/>
      <x:c r="GC588" s="343"/>
      <x:c r="GD588" s="343"/>
      <x:c r="GE588" s="343"/>
      <x:c r="GF588" s="343"/>
      <x:c r="GG588" s="343"/>
    </x:row>
    <x:row r="589" spans="1:189" s="377" customFormat="1" hidden="1" customHeight="1">
      <x:c r="A589" s="267" t="s">
        <x:v>25</x:v>
      </x:c>
      <x:c r="B589" s="295" t="s">
        <x:v>2948</x:v>
      </x:c>
      <x:c r="C589" s="296" t="s">
        <x:v>6459</x:v>
      </x:c>
      <x:c r="D589" s="628">
        <x:f t="shared" si="40"/>
        <x:v>3377</x:v>
      </x:c>
      <x:c r="E589" s="299" t="s">
        <x:v>2172</x:v>
      </x:c>
      <x:c r="F589" s="299" t="s">
        <x:v>1666</x:v>
      </x:c>
      <x:c r="G589" s="299" t="s">
        <x:v>1666</x:v>
      </x:c>
      <x:c r="H589" s="504" t="s">
        <x:v>6126</x:v>
      </x:c>
      <x:c r="I589" s="322"/>
      <x:c r="J589" s="322">
        <x:v>3377</x:v>
      </x:c>
      <x:c r="K589" s="322"/>
      <x:c r="L589" s="322">
        <x:v>3377</x:v>
      </x:c>
      <x:c r="M589" s="322"/>
      <x:c r="N589" s="322"/>
      <x:c r="O589" s="322"/>
      <x:c r="P589" s="322">
        <x:v>3377</x:v>
      </x:c>
      <x:c r="Q589" s="322"/>
      <x:c r="R589" s="246" t="s">
        <x:v>2833</x:v>
      </x:c>
      <x:c r="S589" s="447"/>
      <x:c r="T589" s="343"/>
      <x:c r="U589" s="343"/>
      <x:c r="V589" s="343"/>
      <x:c r="W589" s="343"/>
      <x:c r="X589" s="343"/>
      <x:c r="Y589" s="343"/>
      <x:c r="Z589" s="343"/>
      <x:c r="AA589" s="343"/>
      <x:c r="AB589" s="343"/>
      <x:c r="AC589" s="343"/>
      <x:c r="AD589" s="343"/>
      <x:c r="AE589" s="343"/>
      <x:c r="AF589" s="343"/>
      <x:c r="AG589" s="343"/>
      <x:c r="AH589" s="343"/>
      <x:c r="AI589" s="343"/>
      <x:c r="AJ589" s="343"/>
      <x:c r="AK589" s="343"/>
      <x:c r="AL589" s="343"/>
      <x:c r="AM589" s="343"/>
      <x:c r="AN589" s="343"/>
      <x:c r="AO589" s="343"/>
      <x:c r="AP589" s="343"/>
      <x:c r="AQ589" s="343"/>
      <x:c r="AR589" s="343"/>
      <x:c r="AS589" s="343"/>
      <x:c r="AT589" s="343"/>
      <x:c r="AU589" s="343"/>
      <x:c r="AV589" s="343"/>
      <x:c r="AW589" s="343"/>
      <x:c r="AX589" s="343"/>
      <x:c r="AY589" s="343"/>
      <x:c r="AZ589" s="343"/>
      <x:c r="BA589" s="343"/>
      <x:c r="BB589" s="343"/>
      <x:c r="BC589" s="343"/>
      <x:c r="BD589" s="343"/>
      <x:c r="BE589" s="343"/>
      <x:c r="BF589" s="343"/>
      <x:c r="BG589" s="343"/>
      <x:c r="BH589" s="343"/>
      <x:c r="BI589" s="343"/>
      <x:c r="BJ589" s="343"/>
      <x:c r="BK589" s="343"/>
      <x:c r="BL589" s="343"/>
      <x:c r="BM589" s="343"/>
      <x:c r="BN589" s="343"/>
      <x:c r="BO589" s="343"/>
      <x:c r="BP589" s="343"/>
      <x:c r="BQ589" s="343"/>
      <x:c r="BR589" s="343"/>
      <x:c r="BS589" s="343"/>
      <x:c r="BT589" s="343"/>
      <x:c r="BU589" s="343"/>
      <x:c r="BV589" s="343"/>
      <x:c r="BW589" s="343"/>
      <x:c r="BX589" s="343"/>
      <x:c r="BY589" s="343"/>
      <x:c r="BZ589" s="343"/>
      <x:c r="CA589" s="343"/>
      <x:c r="CB589" s="343"/>
      <x:c r="CC589" s="343"/>
      <x:c r="CD589" s="343"/>
      <x:c r="CE589" s="343"/>
      <x:c r="CF589" s="343"/>
      <x:c r="CG589" s="343"/>
      <x:c r="CH589" s="343"/>
      <x:c r="CI589" s="343"/>
      <x:c r="CJ589" s="343"/>
      <x:c r="CK589" s="343"/>
      <x:c r="CL589" s="343"/>
      <x:c r="CM589" s="343"/>
      <x:c r="CN589" s="343"/>
      <x:c r="CO589" s="343"/>
      <x:c r="CP589" s="343"/>
      <x:c r="CQ589" s="343"/>
      <x:c r="CR589" s="343"/>
      <x:c r="CS589" s="343"/>
      <x:c r="CT589" s="343"/>
      <x:c r="CU589" s="343"/>
      <x:c r="CV589" s="343"/>
      <x:c r="CW589" s="343"/>
      <x:c r="CX589" s="343"/>
      <x:c r="CY589" s="343"/>
      <x:c r="CZ589" s="343"/>
      <x:c r="DA589" s="343"/>
      <x:c r="DB589" s="343"/>
      <x:c r="DC589" s="343"/>
      <x:c r="DD589" s="343"/>
      <x:c r="DE589" s="343"/>
      <x:c r="DF589" s="343"/>
      <x:c r="DG589" s="343"/>
      <x:c r="DH589" s="343"/>
      <x:c r="DI589" s="343"/>
      <x:c r="DJ589" s="343"/>
      <x:c r="DK589" s="343"/>
      <x:c r="DL589" s="343"/>
      <x:c r="DM589" s="343"/>
      <x:c r="DN589" s="343"/>
      <x:c r="DO589" s="343"/>
      <x:c r="DP589" s="343"/>
      <x:c r="DQ589" s="343"/>
      <x:c r="DR589" s="343"/>
      <x:c r="DS589" s="343"/>
      <x:c r="DT589" s="343"/>
      <x:c r="DU589" s="343"/>
      <x:c r="DV589" s="343"/>
      <x:c r="DW589" s="343"/>
      <x:c r="DX589" s="343"/>
      <x:c r="DY589" s="343"/>
      <x:c r="DZ589" s="343"/>
      <x:c r="EA589" s="343"/>
      <x:c r="EB589" s="343"/>
      <x:c r="EC589" s="343"/>
      <x:c r="ED589" s="343"/>
      <x:c r="EE589" s="343"/>
      <x:c r="EF589" s="343"/>
      <x:c r="EG589" s="343"/>
      <x:c r="EH589" s="343"/>
      <x:c r="EI589" s="343"/>
      <x:c r="EJ589" s="343"/>
      <x:c r="EK589" s="343"/>
      <x:c r="EL589" s="343"/>
      <x:c r="EM589" s="343"/>
      <x:c r="EN589" s="343"/>
      <x:c r="EO589" s="343"/>
      <x:c r="EP589" s="343"/>
      <x:c r="EQ589" s="343"/>
      <x:c r="ER589" s="343"/>
      <x:c r="ES589" s="343"/>
      <x:c r="ET589" s="343"/>
      <x:c r="EU589" s="343"/>
      <x:c r="EV589" s="343"/>
      <x:c r="EW589" s="343"/>
      <x:c r="EX589" s="343"/>
      <x:c r="EY589" s="343"/>
      <x:c r="EZ589" s="343"/>
      <x:c r="FA589" s="343"/>
      <x:c r="FB589" s="343"/>
      <x:c r="FC589" s="343"/>
      <x:c r="FD589" s="343"/>
      <x:c r="FE589" s="343"/>
      <x:c r="FF589" s="343"/>
      <x:c r="FG589" s="343"/>
      <x:c r="FH589" s="343"/>
      <x:c r="FI589" s="343"/>
      <x:c r="FJ589" s="343"/>
      <x:c r="FK589" s="343"/>
      <x:c r="FL589" s="343"/>
      <x:c r="FM589" s="343"/>
      <x:c r="FN589" s="343"/>
      <x:c r="FO589" s="343"/>
      <x:c r="FP589" s="343"/>
      <x:c r="FQ589" s="343"/>
      <x:c r="FR589" s="343"/>
      <x:c r="FS589" s="343"/>
      <x:c r="FT589" s="343"/>
      <x:c r="FU589" s="343"/>
      <x:c r="FV589" s="343"/>
      <x:c r="FW589" s="343"/>
      <x:c r="FX589" s="343"/>
      <x:c r="FY589" s="343"/>
      <x:c r="FZ589" s="343"/>
      <x:c r="GA589" s="343"/>
      <x:c r="GB589" s="343"/>
      <x:c r="GC589" s="343"/>
      <x:c r="GD589" s="343"/>
      <x:c r="GE589" s="343"/>
      <x:c r="GF589" s="343"/>
      <x:c r="GG589" s="343"/>
    </x:row>
    <x:row r="590" spans="1:189" s="377" customFormat="1" hidden="1" customHeight="1">
      <x:c r="A590" s="267" t="s">
        <x:v>25</x:v>
      </x:c>
      <x:c r="B590" s="295" t="s">
        <x:v>2870</x:v>
      </x:c>
      <x:c r="C590" s="296" t="s">
        <x:v>2918</x:v>
      </x:c>
      <x:c r="D590" s="628">
        <x:f t="shared" si="40"/>
        <x:v>2534</x:v>
      </x:c>
      <x:c r="E590" s="299" t="s">
        <x:v>2172</x:v>
      </x:c>
      <x:c r="F590" s="299" t="s">
        <x:v>1666</x:v>
      </x:c>
      <x:c r="G590" s="299" t="s">
        <x:v>1666</x:v>
      </x:c>
      <x:c r="H590" s="504" t="s">
        <x:v>6126</x:v>
      </x:c>
      <x:c r="I590" s="322"/>
      <x:c r="J590" s="322">
        <x:v>2534</x:v>
      </x:c>
      <x:c r="K590" s="322"/>
      <x:c r="L590" s="322">
        <x:v>2534</x:v>
      </x:c>
      <x:c r="M590" s="322"/>
      <x:c r="N590" s="322"/>
      <x:c r="O590" s="322"/>
      <x:c r="P590" s="322">
        <x:v>2534</x:v>
      </x:c>
      <x:c r="Q590" s="322"/>
      <x:c r="R590" s="246" t="s">
        <x:v>2833</x:v>
      </x:c>
      <x:c r="S590" s="447"/>
      <x:c r="T590" s="343"/>
      <x:c r="U590" s="343"/>
      <x:c r="V590" s="343"/>
      <x:c r="W590" s="343"/>
      <x:c r="X590" s="343"/>
      <x:c r="Y590" s="343"/>
      <x:c r="Z590" s="343"/>
      <x:c r="AA590" s="343"/>
      <x:c r="AB590" s="343"/>
      <x:c r="AC590" s="343"/>
      <x:c r="AD590" s="343"/>
      <x:c r="AE590" s="343"/>
      <x:c r="AF590" s="343"/>
      <x:c r="AG590" s="343"/>
      <x:c r="AH590" s="343"/>
      <x:c r="AI590" s="343"/>
      <x:c r="AJ590" s="343"/>
      <x:c r="AK590" s="343"/>
      <x:c r="AL590" s="343"/>
      <x:c r="AM590" s="343"/>
      <x:c r="AN590" s="343"/>
      <x:c r="AO590" s="343"/>
      <x:c r="AP590" s="343"/>
      <x:c r="AQ590" s="343"/>
      <x:c r="AR590" s="343"/>
      <x:c r="AS590" s="343"/>
      <x:c r="AT590" s="343"/>
      <x:c r="AU590" s="343"/>
      <x:c r="AV590" s="343"/>
      <x:c r="AW590" s="343"/>
      <x:c r="AX590" s="343"/>
      <x:c r="AY590" s="343"/>
      <x:c r="AZ590" s="343"/>
      <x:c r="BA590" s="343"/>
      <x:c r="BB590" s="343"/>
      <x:c r="BC590" s="343"/>
      <x:c r="BD590" s="343"/>
      <x:c r="BE590" s="343"/>
      <x:c r="BF590" s="343"/>
      <x:c r="BG590" s="343"/>
      <x:c r="BH590" s="343"/>
      <x:c r="BI590" s="343"/>
      <x:c r="BJ590" s="343"/>
      <x:c r="BK590" s="343"/>
      <x:c r="BL590" s="343"/>
      <x:c r="BM590" s="343"/>
      <x:c r="BN590" s="343"/>
      <x:c r="BO590" s="343"/>
      <x:c r="BP590" s="343"/>
      <x:c r="BQ590" s="343"/>
      <x:c r="BR590" s="343"/>
      <x:c r="BS590" s="343"/>
      <x:c r="BT590" s="343"/>
      <x:c r="BU590" s="343"/>
      <x:c r="BV590" s="343"/>
      <x:c r="BW590" s="343"/>
      <x:c r="BX590" s="343"/>
      <x:c r="BY590" s="343"/>
      <x:c r="BZ590" s="343"/>
      <x:c r="CA590" s="343"/>
      <x:c r="CB590" s="343"/>
      <x:c r="CC590" s="343"/>
      <x:c r="CD590" s="343"/>
      <x:c r="CE590" s="343"/>
      <x:c r="CF590" s="343"/>
      <x:c r="CG590" s="343"/>
      <x:c r="CH590" s="343"/>
      <x:c r="CI590" s="343"/>
      <x:c r="CJ590" s="343"/>
      <x:c r="CK590" s="343"/>
      <x:c r="CL590" s="343"/>
      <x:c r="CM590" s="343"/>
      <x:c r="CN590" s="343"/>
      <x:c r="CO590" s="343"/>
      <x:c r="CP590" s="343"/>
      <x:c r="CQ590" s="343"/>
      <x:c r="CR590" s="343"/>
      <x:c r="CS590" s="343"/>
      <x:c r="CT590" s="343"/>
      <x:c r="CU590" s="343"/>
      <x:c r="CV590" s="343"/>
      <x:c r="CW590" s="343"/>
      <x:c r="CX590" s="343"/>
      <x:c r="CY590" s="343"/>
      <x:c r="CZ590" s="343"/>
      <x:c r="DA590" s="343"/>
      <x:c r="DB590" s="343"/>
      <x:c r="DC590" s="343"/>
      <x:c r="DD590" s="343"/>
      <x:c r="DE590" s="343"/>
      <x:c r="DF590" s="343"/>
      <x:c r="DG590" s="343"/>
      <x:c r="DH590" s="343"/>
      <x:c r="DI590" s="343"/>
      <x:c r="DJ590" s="343"/>
      <x:c r="DK590" s="343"/>
      <x:c r="DL590" s="343"/>
      <x:c r="DM590" s="343"/>
      <x:c r="DN590" s="343"/>
      <x:c r="DO590" s="343"/>
      <x:c r="DP590" s="343"/>
      <x:c r="DQ590" s="343"/>
      <x:c r="DR590" s="343"/>
      <x:c r="DS590" s="343"/>
      <x:c r="DT590" s="343"/>
      <x:c r="DU590" s="343"/>
      <x:c r="DV590" s="343"/>
      <x:c r="DW590" s="343"/>
      <x:c r="DX590" s="343"/>
      <x:c r="DY590" s="343"/>
      <x:c r="DZ590" s="343"/>
      <x:c r="EA590" s="343"/>
      <x:c r="EB590" s="343"/>
      <x:c r="EC590" s="343"/>
      <x:c r="ED590" s="343"/>
      <x:c r="EE590" s="343"/>
      <x:c r="EF590" s="343"/>
      <x:c r="EG590" s="343"/>
      <x:c r="EH590" s="343"/>
      <x:c r="EI590" s="343"/>
      <x:c r="EJ590" s="343"/>
      <x:c r="EK590" s="343"/>
      <x:c r="EL590" s="343"/>
      <x:c r="EM590" s="343"/>
      <x:c r="EN590" s="343"/>
      <x:c r="EO590" s="343"/>
      <x:c r="EP590" s="343"/>
      <x:c r="EQ590" s="343"/>
      <x:c r="ER590" s="343"/>
      <x:c r="ES590" s="343"/>
      <x:c r="ET590" s="343"/>
      <x:c r="EU590" s="343"/>
      <x:c r="EV590" s="343"/>
      <x:c r="EW590" s="343"/>
      <x:c r="EX590" s="343"/>
      <x:c r="EY590" s="343"/>
      <x:c r="EZ590" s="343"/>
      <x:c r="FA590" s="343"/>
      <x:c r="FB590" s="343"/>
      <x:c r="FC590" s="343"/>
      <x:c r="FD590" s="343"/>
      <x:c r="FE590" s="343"/>
      <x:c r="FF590" s="343"/>
      <x:c r="FG590" s="343"/>
      <x:c r="FH590" s="343"/>
      <x:c r="FI590" s="343"/>
      <x:c r="FJ590" s="343"/>
      <x:c r="FK590" s="343"/>
      <x:c r="FL590" s="343"/>
      <x:c r="FM590" s="343"/>
      <x:c r="FN590" s="343"/>
      <x:c r="FO590" s="343"/>
      <x:c r="FP590" s="343"/>
      <x:c r="FQ590" s="343"/>
      <x:c r="FR590" s="343"/>
      <x:c r="FS590" s="343"/>
      <x:c r="FT590" s="343"/>
      <x:c r="FU590" s="343"/>
      <x:c r="FV590" s="343"/>
      <x:c r="FW590" s="343"/>
      <x:c r="FX590" s="343"/>
      <x:c r="FY590" s="343"/>
      <x:c r="FZ590" s="343"/>
      <x:c r="GA590" s="343"/>
      <x:c r="GB590" s="343"/>
      <x:c r="GC590" s="343"/>
      <x:c r="GD590" s="343"/>
      <x:c r="GE590" s="343"/>
      <x:c r="GF590" s="343"/>
      <x:c r="GG590" s="343"/>
    </x:row>
    <x:row r="591" spans="1:189" s="377" customFormat="1" hidden="1" customHeight="1">
      <x:c r="A591" s="267" t="s">
        <x:v>25</x:v>
      </x:c>
      <x:c r="B591" s="295" t="s">
        <x:v>2887</x:v>
      </x:c>
      <x:c r="C591" s="296" t="s">
        <x:v>6482</x:v>
      </x:c>
      <x:c r="D591" s="628">
        <x:f t="shared" si="40"/>
        <x:v>3840</x:v>
      </x:c>
      <x:c r="E591" s="299" t="s">
        <x:v>2172</x:v>
      </x:c>
      <x:c r="F591" s="299" t="s">
        <x:v>1666</x:v>
      </x:c>
      <x:c r="G591" s="299" t="s">
        <x:v>1666</x:v>
      </x:c>
      <x:c r="H591" s="504" t="s">
        <x:v>6126</x:v>
      </x:c>
      <x:c r="I591" s="322"/>
      <x:c r="J591" s="322">
        <x:v>3840</x:v>
      </x:c>
      <x:c r="K591" s="322"/>
      <x:c r="L591" s="322">
        <x:v>3840</x:v>
      </x:c>
      <x:c r="M591" s="322"/>
      <x:c r="N591" s="322"/>
      <x:c r="O591" s="322"/>
      <x:c r="P591" s="322">
        <x:v>3840</x:v>
      </x:c>
      <x:c r="Q591" s="322"/>
      <x:c r="R591" s="246" t="s">
        <x:v>2833</x:v>
      </x:c>
      <x:c r="S591" s="447"/>
      <x:c r="T591" s="343"/>
      <x:c r="U591" s="343"/>
      <x:c r="V591" s="343"/>
      <x:c r="W591" s="343"/>
      <x:c r="X591" s="343"/>
      <x:c r="Y591" s="343"/>
      <x:c r="Z591" s="343"/>
      <x:c r="AA591" s="343"/>
      <x:c r="AB591" s="343"/>
      <x:c r="AC591" s="343"/>
      <x:c r="AD591" s="343"/>
      <x:c r="AE591" s="343"/>
      <x:c r="AF591" s="343"/>
      <x:c r="AG591" s="343"/>
      <x:c r="AH591" s="343"/>
      <x:c r="AI591" s="343"/>
      <x:c r="AJ591" s="343"/>
      <x:c r="AK591" s="343"/>
      <x:c r="AL591" s="343"/>
      <x:c r="AM591" s="343"/>
      <x:c r="AN591" s="343"/>
      <x:c r="AO591" s="343"/>
      <x:c r="AP591" s="343"/>
      <x:c r="AQ591" s="343"/>
      <x:c r="AR591" s="343"/>
      <x:c r="AS591" s="343"/>
      <x:c r="AT591" s="343"/>
      <x:c r="AU591" s="343"/>
      <x:c r="AV591" s="343"/>
      <x:c r="AW591" s="343"/>
      <x:c r="AX591" s="343"/>
      <x:c r="AY591" s="343"/>
      <x:c r="AZ591" s="343"/>
      <x:c r="BA591" s="343"/>
      <x:c r="BB591" s="343"/>
      <x:c r="BC591" s="343"/>
      <x:c r="BD591" s="343"/>
      <x:c r="BE591" s="343"/>
      <x:c r="BF591" s="343"/>
      <x:c r="BG591" s="343"/>
      <x:c r="BH591" s="343"/>
      <x:c r="BI591" s="343"/>
      <x:c r="BJ591" s="343"/>
      <x:c r="BK591" s="343"/>
      <x:c r="BL591" s="343"/>
      <x:c r="BM591" s="343"/>
      <x:c r="BN591" s="343"/>
      <x:c r="BO591" s="343"/>
      <x:c r="BP591" s="343"/>
      <x:c r="BQ591" s="343"/>
      <x:c r="BR591" s="343"/>
      <x:c r="BS591" s="343"/>
      <x:c r="BT591" s="343"/>
      <x:c r="BU591" s="343"/>
      <x:c r="BV591" s="343"/>
      <x:c r="BW591" s="343"/>
      <x:c r="BX591" s="343"/>
      <x:c r="BY591" s="343"/>
      <x:c r="BZ591" s="343"/>
      <x:c r="CA591" s="343"/>
      <x:c r="CB591" s="343"/>
      <x:c r="CC591" s="343"/>
      <x:c r="CD591" s="343"/>
      <x:c r="CE591" s="343"/>
      <x:c r="CF591" s="343"/>
      <x:c r="CG591" s="343"/>
      <x:c r="CH591" s="343"/>
      <x:c r="CI591" s="343"/>
      <x:c r="CJ591" s="343"/>
      <x:c r="CK591" s="343"/>
      <x:c r="CL591" s="343"/>
      <x:c r="CM591" s="343"/>
      <x:c r="CN591" s="343"/>
      <x:c r="CO591" s="343"/>
      <x:c r="CP591" s="343"/>
      <x:c r="CQ591" s="343"/>
      <x:c r="CR591" s="343"/>
      <x:c r="CS591" s="343"/>
      <x:c r="CT591" s="343"/>
      <x:c r="CU591" s="343"/>
      <x:c r="CV591" s="343"/>
      <x:c r="CW591" s="343"/>
      <x:c r="CX591" s="343"/>
      <x:c r="CY591" s="343"/>
      <x:c r="CZ591" s="343"/>
      <x:c r="DA591" s="343"/>
      <x:c r="DB591" s="343"/>
      <x:c r="DC591" s="343"/>
      <x:c r="DD591" s="343"/>
      <x:c r="DE591" s="343"/>
      <x:c r="DF591" s="343"/>
      <x:c r="DG591" s="343"/>
      <x:c r="DH591" s="343"/>
      <x:c r="DI591" s="343"/>
      <x:c r="DJ591" s="343"/>
      <x:c r="DK591" s="343"/>
      <x:c r="DL591" s="343"/>
      <x:c r="DM591" s="343"/>
      <x:c r="DN591" s="343"/>
      <x:c r="DO591" s="343"/>
      <x:c r="DP591" s="343"/>
      <x:c r="DQ591" s="343"/>
      <x:c r="DR591" s="343"/>
      <x:c r="DS591" s="343"/>
      <x:c r="DT591" s="343"/>
      <x:c r="DU591" s="343"/>
      <x:c r="DV591" s="343"/>
      <x:c r="DW591" s="343"/>
      <x:c r="DX591" s="343"/>
      <x:c r="DY591" s="343"/>
      <x:c r="DZ591" s="343"/>
      <x:c r="EA591" s="343"/>
      <x:c r="EB591" s="343"/>
      <x:c r="EC591" s="343"/>
      <x:c r="ED591" s="343"/>
      <x:c r="EE591" s="343"/>
      <x:c r="EF591" s="343"/>
      <x:c r="EG591" s="343"/>
      <x:c r="EH591" s="343"/>
      <x:c r="EI591" s="343"/>
      <x:c r="EJ591" s="343"/>
      <x:c r="EK591" s="343"/>
      <x:c r="EL591" s="343"/>
      <x:c r="EM591" s="343"/>
      <x:c r="EN591" s="343"/>
      <x:c r="EO591" s="343"/>
      <x:c r="EP591" s="343"/>
      <x:c r="EQ591" s="343"/>
      <x:c r="ER591" s="343"/>
      <x:c r="ES591" s="343"/>
      <x:c r="ET591" s="343"/>
      <x:c r="EU591" s="343"/>
      <x:c r="EV591" s="343"/>
      <x:c r="EW591" s="343"/>
      <x:c r="EX591" s="343"/>
      <x:c r="EY591" s="343"/>
      <x:c r="EZ591" s="343"/>
      <x:c r="FA591" s="343"/>
      <x:c r="FB591" s="343"/>
      <x:c r="FC591" s="343"/>
      <x:c r="FD591" s="343"/>
      <x:c r="FE591" s="343"/>
      <x:c r="FF591" s="343"/>
      <x:c r="FG591" s="343"/>
      <x:c r="FH591" s="343"/>
      <x:c r="FI591" s="343"/>
      <x:c r="FJ591" s="343"/>
      <x:c r="FK591" s="343"/>
      <x:c r="FL591" s="343"/>
      <x:c r="FM591" s="343"/>
      <x:c r="FN591" s="343"/>
      <x:c r="FO591" s="343"/>
      <x:c r="FP591" s="343"/>
      <x:c r="FQ591" s="343"/>
      <x:c r="FR591" s="343"/>
      <x:c r="FS591" s="343"/>
      <x:c r="FT591" s="343"/>
      <x:c r="FU591" s="343"/>
      <x:c r="FV591" s="343"/>
      <x:c r="FW591" s="343"/>
      <x:c r="FX591" s="343"/>
      <x:c r="FY591" s="343"/>
      <x:c r="FZ591" s="343"/>
      <x:c r="GA591" s="343"/>
      <x:c r="GB591" s="343"/>
      <x:c r="GC591" s="343"/>
      <x:c r="GD591" s="343"/>
      <x:c r="GE591" s="343"/>
      <x:c r="GF591" s="343"/>
      <x:c r="GG591" s="343"/>
    </x:row>
    <x:row r="592" spans="1:189" s="377" customFormat="1" hidden="1" customHeight="1">
      <x:c r="A592" s="267" t="s">
        <x:v>25</x:v>
      </x:c>
      <x:c r="B592" s="295" t="s">
        <x:v>2922</x:v>
      </x:c>
      <x:c r="C592" s="296" t="s">
        <x:v>6447</x:v>
      </x:c>
      <x:c r="D592" s="628">
        <x:f t="shared" si="40"/>
        <x:v>8609</x:v>
      </x:c>
      <x:c r="E592" s="299" t="s">
        <x:v>2172</x:v>
      </x:c>
      <x:c r="F592" s="299" t="s">
        <x:v>1666</x:v>
      </x:c>
      <x:c r="G592" s="299" t="s">
        <x:v>1666</x:v>
      </x:c>
      <x:c r="H592" s="504" t="s">
        <x:v>6126</x:v>
      </x:c>
      <x:c r="I592" s="322"/>
      <x:c r="J592" s="322">
        <x:v>8609</x:v>
      </x:c>
      <x:c r="K592" s="322"/>
      <x:c r="L592" s="322">
        <x:v>8609</x:v>
      </x:c>
      <x:c r="M592" s="322"/>
      <x:c r="N592" s="322"/>
      <x:c r="O592" s="322"/>
      <x:c r="P592" s="322">
        <x:v>8609</x:v>
      </x:c>
      <x:c r="Q592" s="322"/>
      <x:c r="R592" s="246" t="s">
        <x:v>2833</x:v>
      </x:c>
      <x:c r="S592" s="447"/>
      <x:c r="T592" s="343"/>
      <x:c r="U592" s="343"/>
      <x:c r="V592" s="343"/>
      <x:c r="W592" s="343"/>
      <x:c r="X592" s="343"/>
      <x:c r="Y592" s="343"/>
      <x:c r="Z592" s="343"/>
      <x:c r="AA592" s="343"/>
      <x:c r="AB592" s="343"/>
      <x:c r="AC592" s="343"/>
      <x:c r="AD592" s="343"/>
      <x:c r="AE592" s="343"/>
      <x:c r="AF592" s="343"/>
      <x:c r="AG592" s="343"/>
      <x:c r="AH592" s="343"/>
      <x:c r="AI592" s="343"/>
      <x:c r="AJ592" s="343"/>
      <x:c r="AK592" s="343"/>
      <x:c r="AL592" s="343"/>
      <x:c r="AM592" s="343"/>
      <x:c r="AN592" s="343"/>
      <x:c r="AO592" s="343"/>
      <x:c r="AP592" s="343"/>
      <x:c r="AQ592" s="343"/>
      <x:c r="AR592" s="343"/>
      <x:c r="AS592" s="343"/>
      <x:c r="AT592" s="343"/>
      <x:c r="AU592" s="343"/>
      <x:c r="AV592" s="343"/>
      <x:c r="AW592" s="343"/>
      <x:c r="AX592" s="343"/>
      <x:c r="AY592" s="343"/>
      <x:c r="AZ592" s="343"/>
      <x:c r="BA592" s="343"/>
      <x:c r="BB592" s="343"/>
      <x:c r="BC592" s="343"/>
      <x:c r="BD592" s="343"/>
      <x:c r="BE592" s="343"/>
      <x:c r="BF592" s="343"/>
      <x:c r="BG592" s="343"/>
      <x:c r="BH592" s="343"/>
      <x:c r="BI592" s="343"/>
      <x:c r="BJ592" s="343"/>
      <x:c r="BK592" s="343"/>
      <x:c r="BL592" s="343"/>
      <x:c r="BM592" s="343"/>
      <x:c r="BN592" s="343"/>
      <x:c r="BO592" s="343"/>
      <x:c r="BP592" s="343"/>
      <x:c r="BQ592" s="343"/>
      <x:c r="BR592" s="343"/>
      <x:c r="BS592" s="343"/>
      <x:c r="BT592" s="343"/>
      <x:c r="BU592" s="343"/>
      <x:c r="BV592" s="343"/>
      <x:c r="BW592" s="343"/>
      <x:c r="BX592" s="343"/>
      <x:c r="BY592" s="343"/>
      <x:c r="BZ592" s="343"/>
      <x:c r="CA592" s="343"/>
      <x:c r="CB592" s="343"/>
      <x:c r="CC592" s="343"/>
      <x:c r="CD592" s="343"/>
      <x:c r="CE592" s="343"/>
      <x:c r="CF592" s="343"/>
      <x:c r="CG592" s="343"/>
      <x:c r="CH592" s="343"/>
      <x:c r="CI592" s="343"/>
      <x:c r="CJ592" s="343"/>
      <x:c r="CK592" s="343"/>
      <x:c r="CL592" s="343"/>
      <x:c r="CM592" s="343"/>
      <x:c r="CN592" s="343"/>
      <x:c r="CO592" s="343"/>
      <x:c r="CP592" s="343"/>
      <x:c r="CQ592" s="343"/>
      <x:c r="CR592" s="343"/>
      <x:c r="CS592" s="343"/>
      <x:c r="CT592" s="343"/>
      <x:c r="CU592" s="343"/>
      <x:c r="CV592" s="343"/>
      <x:c r="CW592" s="343"/>
      <x:c r="CX592" s="343"/>
      <x:c r="CY592" s="343"/>
      <x:c r="CZ592" s="343"/>
      <x:c r="DA592" s="343"/>
      <x:c r="DB592" s="343"/>
      <x:c r="DC592" s="343"/>
      <x:c r="DD592" s="343"/>
      <x:c r="DE592" s="343"/>
      <x:c r="DF592" s="343"/>
      <x:c r="DG592" s="343"/>
      <x:c r="DH592" s="343"/>
      <x:c r="DI592" s="343"/>
      <x:c r="DJ592" s="343"/>
      <x:c r="DK592" s="343"/>
      <x:c r="DL592" s="343"/>
      <x:c r="DM592" s="343"/>
      <x:c r="DN592" s="343"/>
      <x:c r="DO592" s="343"/>
      <x:c r="DP592" s="343"/>
      <x:c r="DQ592" s="343"/>
      <x:c r="DR592" s="343"/>
      <x:c r="DS592" s="343"/>
      <x:c r="DT592" s="343"/>
      <x:c r="DU592" s="343"/>
      <x:c r="DV592" s="343"/>
      <x:c r="DW592" s="343"/>
      <x:c r="DX592" s="343"/>
      <x:c r="DY592" s="343"/>
      <x:c r="DZ592" s="343"/>
      <x:c r="EA592" s="343"/>
      <x:c r="EB592" s="343"/>
      <x:c r="EC592" s="343"/>
      <x:c r="ED592" s="343"/>
      <x:c r="EE592" s="343"/>
      <x:c r="EF592" s="343"/>
      <x:c r="EG592" s="343"/>
      <x:c r="EH592" s="343"/>
      <x:c r="EI592" s="343"/>
      <x:c r="EJ592" s="343"/>
      <x:c r="EK592" s="343"/>
      <x:c r="EL592" s="343"/>
      <x:c r="EM592" s="343"/>
      <x:c r="EN592" s="343"/>
      <x:c r="EO592" s="343"/>
      <x:c r="EP592" s="343"/>
      <x:c r="EQ592" s="343"/>
      <x:c r="ER592" s="343"/>
      <x:c r="ES592" s="343"/>
      <x:c r="ET592" s="343"/>
      <x:c r="EU592" s="343"/>
      <x:c r="EV592" s="343"/>
      <x:c r="EW592" s="343"/>
      <x:c r="EX592" s="343"/>
      <x:c r="EY592" s="343"/>
      <x:c r="EZ592" s="343"/>
      <x:c r="FA592" s="343"/>
      <x:c r="FB592" s="343"/>
      <x:c r="FC592" s="343"/>
      <x:c r="FD592" s="343"/>
      <x:c r="FE592" s="343"/>
      <x:c r="FF592" s="343"/>
      <x:c r="FG592" s="343"/>
      <x:c r="FH592" s="343"/>
      <x:c r="FI592" s="343"/>
      <x:c r="FJ592" s="343"/>
      <x:c r="FK592" s="343"/>
      <x:c r="FL592" s="343"/>
      <x:c r="FM592" s="343"/>
      <x:c r="FN592" s="343"/>
      <x:c r="FO592" s="343"/>
      <x:c r="FP592" s="343"/>
      <x:c r="FQ592" s="343"/>
      <x:c r="FR592" s="343"/>
      <x:c r="FS592" s="343"/>
      <x:c r="FT592" s="343"/>
      <x:c r="FU592" s="343"/>
      <x:c r="FV592" s="343"/>
      <x:c r="FW592" s="343"/>
      <x:c r="FX592" s="343"/>
      <x:c r="FY592" s="343"/>
      <x:c r="FZ592" s="343"/>
      <x:c r="GA592" s="343"/>
      <x:c r="GB592" s="343"/>
      <x:c r="GC592" s="343"/>
      <x:c r="GD592" s="343"/>
      <x:c r="GE592" s="343"/>
      <x:c r="GF592" s="343"/>
      <x:c r="GG592" s="343"/>
    </x:row>
    <x:row r="593" spans="1:189" s="377" customFormat="1" hidden="1" customHeight="1">
      <x:c r="A593" s="267" t="s">
        <x:v>25</x:v>
      </x:c>
      <x:c r="B593" s="744" t="s">
        <x:v>633</x:v>
      </x:c>
      <x:c r="C593" s="745" t="s">
        <x:v>2901</x:v>
      </x:c>
      <x:c r="D593" s="943">
        <x:f>IF(SUM(I593:K593)=SUM(L593:M593),SUM(I593:K593),"오답")</x:f>
        <x:v>4564</x:v>
      </x:c>
      <x:c r="E593" s="864" t="s">
        <x:v>4737</x:v>
      </x:c>
      <x:c r="F593" s="864" t="s">
        <x:v>4725</x:v>
      </x:c>
      <x:c r="G593" s="864" t="s">
        <x:v>4737</x:v>
      </x:c>
      <x:c r="H593" s="864" t="s">
        <x:v>6287</x:v>
      </x:c>
      <x:c r="I593" s="941"/>
      <x:c r="J593" s="941">
        <x:v>4564</x:v>
      </x:c>
      <x:c r="K593" s="941"/>
      <x:c r="L593" s="941">
        <x:v>4564</x:v>
      </x:c>
      <x:c r="M593" s="941"/>
      <x:c r="N593" s="941"/>
      <x:c r="O593" s="941"/>
      <x:c r="P593" s="941">
        <x:v>4564</x:v>
      </x:c>
      <x:c r="Q593" s="941"/>
      <x:c r="R593" s="944" t="s">
        <x:v>6491</x:v>
      </x:c>
      <x:c r="S593" s="447"/>
      <x:c r="T593" s="343"/>
      <x:c r="U593" s="343"/>
      <x:c r="V593" s="343"/>
      <x:c r="W593" s="343"/>
      <x:c r="X593" s="343"/>
      <x:c r="Y593" s="343"/>
      <x:c r="Z593" s="343"/>
      <x:c r="AA593" s="343"/>
      <x:c r="AB593" s="343"/>
      <x:c r="AC593" s="343"/>
      <x:c r="AD593" s="343"/>
      <x:c r="AE593" s="343"/>
      <x:c r="AF593" s="343"/>
      <x:c r="AG593" s="343"/>
      <x:c r="AH593" s="343"/>
      <x:c r="AI593" s="343"/>
      <x:c r="AJ593" s="343"/>
      <x:c r="AK593" s="343"/>
      <x:c r="AL593" s="343"/>
      <x:c r="AM593" s="343"/>
      <x:c r="AN593" s="343"/>
      <x:c r="AO593" s="343"/>
      <x:c r="AP593" s="343"/>
      <x:c r="AQ593" s="343"/>
      <x:c r="AR593" s="343"/>
      <x:c r="AS593" s="343"/>
      <x:c r="AT593" s="343"/>
      <x:c r="AU593" s="343"/>
      <x:c r="AV593" s="343"/>
      <x:c r="AW593" s="343"/>
      <x:c r="AX593" s="343"/>
      <x:c r="AY593" s="343"/>
      <x:c r="AZ593" s="343"/>
      <x:c r="BA593" s="343"/>
      <x:c r="BB593" s="343"/>
      <x:c r="BC593" s="343"/>
      <x:c r="BD593" s="343"/>
      <x:c r="BE593" s="343"/>
      <x:c r="BF593" s="343"/>
      <x:c r="BG593" s="343"/>
      <x:c r="BH593" s="343"/>
      <x:c r="BI593" s="343"/>
      <x:c r="BJ593" s="343"/>
      <x:c r="BK593" s="343"/>
      <x:c r="BL593" s="343"/>
      <x:c r="BM593" s="343"/>
      <x:c r="BN593" s="343"/>
      <x:c r="BO593" s="343"/>
      <x:c r="BP593" s="343"/>
      <x:c r="BQ593" s="343"/>
      <x:c r="BR593" s="343"/>
      <x:c r="BS593" s="343"/>
      <x:c r="BT593" s="343"/>
      <x:c r="BU593" s="343"/>
      <x:c r="BV593" s="343"/>
      <x:c r="BW593" s="343"/>
      <x:c r="BX593" s="343"/>
      <x:c r="BY593" s="343"/>
      <x:c r="BZ593" s="343"/>
      <x:c r="CA593" s="343"/>
      <x:c r="CB593" s="343"/>
      <x:c r="CC593" s="343"/>
      <x:c r="CD593" s="343"/>
      <x:c r="CE593" s="343"/>
      <x:c r="CF593" s="343"/>
      <x:c r="CG593" s="343"/>
      <x:c r="CH593" s="343"/>
      <x:c r="CI593" s="343"/>
      <x:c r="CJ593" s="343"/>
      <x:c r="CK593" s="343"/>
      <x:c r="CL593" s="343"/>
      <x:c r="CM593" s="343"/>
      <x:c r="CN593" s="343"/>
      <x:c r="CO593" s="343"/>
      <x:c r="CP593" s="343"/>
      <x:c r="CQ593" s="343"/>
      <x:c r="CR593" s="343"/>
      <x:c r="CS593" s="343"/>
      <x:c r="CT593" s="343"/>
      <x:c r="CU593" s="343"/>
      <x:c r="CV593" s="343"/>
      <x:c r="CW593" s="343"/>
      <x:c r="CX593" s="343"/>
      <x:c r="CY593" s="343"/>
      <x:c r="CZ593" s="343"/>
      <x:c r="DA593" s="343"/>
      <x:c r="DB593" s="343"/>
      <x:c r="DC593" s="343"/>
      <x:c r="DD593" s="343"/>
      <x:c r="DE593" s="343"/>
      <x:c r="DF593" s="343"/>
      <x:c r="DG593" s="343"/>
      <x:c r="DH593" s="343"/>
      <x:c r="DI593" s="343"/>
      <x:c r="DJ593" s="343"/>
      <x:c r="DK593" s="343"/>
      <x:c r="DL593" s="343"/>
      <x:c r="DM593" s="343"/>
      <x:c r="DN593" s="343"/>
      <x:c r="DO593" s="343"/>
      <x:c r="DP593" s="343"/>
      <x:c r="DQ593" s="343"/>
      <x:c r="DR593" s="343"/>
      <x:c r="DS593" s="343"/>
      <x:c r="DT593" s="343"/>
      <x:c r="DU593" s="343"/>
      <x:c r="DV593" s="343"/>
      <x:c r="DW593" s="343"/>
      <x:c r="DX593" s="343"/>
      <x:c r="DY593" s="343"/>
      <x:c r="DZ593" s="343"/>
      <x:c r="EA593" s="343"/>
      <x:c r="EB593" s="343"/>
      <x:c r="EC593" s="343"/>
      <x:c r="ED593" s="343"/>
      <x:c r="EE593" s="343"/>
      <x:c r="EF593" s="343"/>
      <x:c r="EG593" s="343"/>
      <x:c r="EH593" s="343"/>
      <x:c r="EI593" s="343"/>
      <x:c r="EJ593" s="343"/>
      <x:c r="EK593" s="343"/>
      <x:c r="EL593" s="343"/>
      <x:c r="EM593" s="343"/>
      <x:c r="EN593" s="343"/>
      <x:c r="EO593" s="343"/>
      <x:c r="EP593" s="343"/>
      <x:c r="EQ593" s="343"/>
      <x:c r="ER593" s="343"/>
      <x:c r="ES593" s="343"/>
      <x:c r="ET593" s="343"/>
      <x:c r="EU593" s="343"/>
      <x:c r="EV593" s="343"/>
      <x:c r="EW593" s="343"/>
      <x:c r="EX593" s="343"/>
      <x:c r="EY593" s="343"/>
      <x:c r="EZ593" s="343"/>
      <x:c r="FA593" s="343"/>
      <x:c r="FB593" s="343"/>
      <x:c r="FC593" s="343"/>
      <x:c r="FD593" s="343"/>
      <x:c r="FE593" s="343"/>
      <x:c r="FF593" s="343"/>
      <x:c r="FG593" s="343"/>
      <x:c r="FH593" s="343"/>
      <x:c r="FI593" s="343"/>
      <x:c r="FJ593" s="343"/>
      <x:c r="FK593" s="343"/>
      <x:c r="FL593" s="343"/>
      <x:c r="FM593" s="343"/>
      <x:c r="FN593" s="343"/>
      <x:c r="FO593" s="343"/>
      <x:c r="FP593" s="343"/>
      <x:c r="FQ593" s="343"/>
      <x:c r="FR593" s="343"/>
      <x:c r="FS593" s="343"/>
      <x:c r="FT593" s="343"/>
      <x:c r="FU593" s="343"/>
      <x:c r="FV593" s="343"/>
      <x:c r="FW593" s="343"/>
      <x:c r="FX593" s="343"/>
      <x:c r="FY593" s="343"/>
      <x:c r="FZ593" s="343"/>
      <x:c r="GA593" s="343"/>
      <x:c r="GB593" s="343"/>
      <x:c r="GC593" s="343"/>
      <x:c r="GD593" s="343"/>
      <x:c r="GE593" s="343"/>
      <x:c r="GF593" s="343"/>
      <x:c r="GG593" s="343"/>
    </x:row>
    <x:row r="594" spans="1:189" s="377" customFormat="1" hidden="1" customHeight="1">
      <x:c r="A594" s="267" t="s">
        <x:v>25</x:v>
      </x:c>
      <x:c r="B594" s="295" t="s">
        <x:v>57</x:v>
      </x:c>
      <x:c r="C594" s="296" t="s">
        <x:v>4753</x:v>
      </x:c>
      <x:c r="D594" s="628">
        <x:f t="shared" si="40"/>
        <x:v>1632</x:v>
      </x:c>
      <x:c r="E594" s="299" t="s">
        <x:v>5802</x:v>
      </x:c>
      <x:c r="F594" s="299" t="s">
        <x:v>4758</x:v>
      </x:c>
      <x:c r="G594" s="299" t="s">
        <x:v>5802</x:v>
      </x:c>
      <x:c r="H594" s="299"/>
      <x:c r="I594" s="322"/>
      <x:c r="J594" s="322">
        <x:v>1632</x:v>
      </x:c>
      <x:c r="K594" s="322"/>
      <x:c r="L594" s="322">
        <x:v>1632</x:v>
      </x:c>
      <x:c r="M594" s="322"/>
      <x:c r="N594" s="322"/>
      <x:c r="O594" s="322"/>
      <x:c r="P594" s="322">
        <x:v>1632</x:v>
      </x:c>
      <x:c r="Q594" s="322"/>
      <x:c r="R594" s="246" t="s">
        <x:v>942</x:v>
      </x:c>
      <x:c r="S594" s="447"/>
      <x:c r="T594" s="343"/>
      <x:c r="U594" s="343"/>
      <x:c r="V594" s="343"/>
      <x:c r="W594" s="343"/>
      <x:c r="X594" s="343"/>
      <x:c r="Y594" s="343"/>
      <x:c r="Z594" s="343"/>
      <x:c r="AA594" s="343"/>
      <x:c r="AB594" s="343"/>
      <x:c r="AC594" s="343"/>
      <x:c r="AD594" s="343"/>
      <x:c r="AE594" s="343"/>
      <x:c r="AF594" s="343"/>
      <x:c r="AG594" s="343"/>
      <x:c r="AH594" s="343"/>
      <x:c r="AI594" s="343"/>
      <x:c r="AJ594" s="343"/>
      <x:c r="AK594" s="343"/>
      <x:c r="AL594" s="343"/>
      <x:c r="AM594" s="343"/>
      <x:c r="AN594" s="343"/>
      <x:c r="AO594" s="343"/>
      <x:c r="AP594" s="343"/>
      <x:c r="AQ594" s="343"/>
      <x:c r="AR594" s="343"/>
      <x:c r="AS594" s="343"/>
      <x:c r="AT594" s="343"/>
      <x:c r="AU594" s="343"/>
      <x:c r="AV594" s="343"/>
      <x:c r="AW594" s="343"/>
      <x:c r="AX594" s="343"/>
      <x:c r="AY594" s="343"/>
      <x:c r="AZ594" s="343"/>
      <x:c r="BA594" s="343"/>
      <x:c r="BB594" s="343"/>
      <x:c r="BC594" s="343"/>
      <x:c r="BD594" s="343"/>
      <x:c r="BE594" s="343"/>
      <x:c r="BF594" s="343"/>
      <x:c r="BG594" s="343"/>
      <x:c r="BH594" s="343"/>
      <x:c r="BI594" s="343"/>
      <x:c r="BJ594" s="343"/>
      <x:c r="BK594" s="343"/>
      <x:c r="BL594" s="343"/>
      <x:c r="BM594" s="343"/>
      <x:c r="BN594" s="343"/>
      <x:c r="BO594" s="343"/>
      <x:c r="BP594" s="343"/>
      <x:c r="BQ594" s="343"/>
      <x:c r="BR594" s="343"/>
      <x:c r="BS594" s="343"/>
      <x:c r="BT594" s="343"/>
      <x:c r="BU594" s="343"/>
      <x:c r="BV594" s="343"/>
      <x:c r="BW594" s="343"/>
      <x:c r="BX594" s="343"/>
      <x:c r="BY594" s="343"/>
      <x:c r="BZ594" s="343"/>
      <x:c r="CA594" s="343"/>
      <x:c r="CB594" s="343"/>
      <x:c r="CC594" s="343"/>
      <x:c r="CD594" s="343"/>
      <x:c r="CE594" s="343"/>
      <x:c r="CF594" s="343"/>
      <x:c r="CG594" s="343"/>
      <x:c r="CH594" s="343"/>
      <x:c r="CI594" s="343"/>
      <x:c r="CJ594" s="343"/>
      <x:c r="CK594" s="343"/>
      <x:c r="CL594" s="343"/>
      <x:c r="CM594" s="343"/>
      <x:c r="CN594" s="343"/>
      <x:c r="CO594" s="343"/>
      <x:c r="CP594" s="343"/>
      <x:c r="CQ594" s="343"/>
      <x:c r="CR594" s="343"/>
      <x:c r="CS594" s="343"/>
      <x:c r="CT594" s="343"/>
      <x:c r="CU594" s="343"/>
      <x:c r="CV594" s="343"/>
      <x:c r="CW594" s="343"/>
      <x:c r="CX594" s="343"/>
      <x:c r="CY594" s="343"/>
      <x:c r="CZ594" s="343"/>
      <x:c r="DA594" s="343"/>
      <x:c r="DB594" s="343"/>
      <x:c r="DC594" s="343"/>
      <x:c r="DD594" s="343"/>
      <x:c r="DE594" s="343"/>
      <x:c r="DF594" s="343"/>
      <x:c r="DG594" s="343"/>
      <x:c r="DH594" s="343"/>
      <x:c r="DI594" s="343"/>
      <x:c r="DJ594" s="343"/>
      <x:c r="DK594" s="343"/>
      <x:c r="DL594" s="343"/>
      <x:c r="DM594" s="343"/>
      <x:c r="DN594" s="343"/>
      <x:c r="DO594" s="343"/>
      <x:c r="DP594" s="343"/>
      <x:c r="DQ594" s="343"/>
      <x:c r="DR594" s="343"/>
      <x:c r="DS594" s="343"/>
      <x:c r="DT594" s="343"/>
      <x:c r="DU594" s="343"/>
      <x:c r="DV594" s="343"/>
      <x:c r="DW594" s="343"/>
      <x:c r="DX594" s="343"/>
      <x:c r="DY594" s="343"/>
      <x:c r="DZ594" s="343"/>
      <x:c r="EA594" s="343"/>
      <x:c r="EB594" s="343"/>
      <x:c r="EC594" s="343"/>
      <x:c r="ED594" s="343"/>
      <x:c r="EE594" s="343"/>
      <x:c r="EF594" s="343"/>
      <x:c r="EG594" s="343"/>
      <x:c r="EH594" s="343"/>
      <x:c r="EI594" s="343"/>
      <x:c r="EJ594" s="343"/>
      <x:c r="EK594" s="343"/>
      <x:c r="EL594" s="343"/>
      <x:c r="EM594" s="343"/>
      <x:c r="EN594" s="343"/>
      <x:c r="EO594" s="343"/>
      <x:c r="EP594" s="343"/>
      <x:c r="EQ594" s="343"/>
      <x:c r="ER594" s="343"/>
      <x:c r="ES594" s="343"/>
      <x:c r="ET594" s="343"/>
      <x:c r="EU594" s="343"/>
      <x:c r="EV594" s="343"/>
      <x:c r="EW594" s="343"/>
      <x:c r="EX594" s="343"/>
      <x:c r="EY594" s="343"/>
      <x:c r="EZ594" s="343"/>
      <x:c r="FA594" s="343"/>
      <x:c r="FB594" s="343"/>
      <x:c r="FC594" s="343"/>
      <x:c r="FD594" s="343"/>
      <x:c r="FE594" s="343"/>
      <x:c r="FF594" s="343"/>
      <x:c r="FG594" s="343"/>
      <x:c r="FH594" s="343"/>
      <x:c r="FI594" s="343"/>
      <x:c r="FJ594" s="343"/>
      <x:c r="FK594" s="343"/>
      <x:c r="FL594" s="343"/>
      <x:c r="FM594" s="343"/>
      <x:c r="FN594" s="343"/>
      <x:c r="FO594" s="343"/>
      <x:c r="FP594" s="343"/>
      <x:c r="FQ594" s="343"/>
      <x:c r="FR594" s="343"/>
      <x:c r="FS594" s="343"/>
      <x:c r="FT594" s="343"/>
      <x:c r="FU594" s="343"/>
      <x:c r="FV594" s="343"/>
      <x:c r="FW594" s="343"/>
      <x:c r="FX594" s="343"/>
      <x:c r="FY594" s="343"/>
      <x:c r="FZ594" s="343"/>
      <x:c r="GA594" s="343"/>
      <x:c r="GB594" s="343"/>
      <x:c r="GC594" s="343"/>
      <x:c r="GD594" s="343"/>
      <x:c r="GE594" s="343"/>
      <x:c r="GF594" s="343"/>
      <x:c r="GG594" s="343"/>
    </x:row>
    <x:row r="595" spans="1:189" s="377" customFormat="1" hidden="1" customHeight="1">
      <x:c r="A595" s="267" t="s">
        <x:v>25</x:v>
      </x:c>
      <x:c r="B595" s="295" t="s">
        <x:v>1475</x:v>
      </x:c>
      <x:c r="C595" s="296" t="s">
        <x:v>4678</x:v>
      </x:c>
      <x:c r="D595" s="628">
        <x:f t="shared" si="40"/>
        <x:v>3260.4000000000001</x:v>
      </x:c>
      <x:c r="E595" s="299" t="s">
        <x:v>4729</x:v>
      </x:c>
      <x:c r="F595" s="299" t="s">
        <x:v>1691</x:v>
      </x:c>
      <x:c r="G595" s="299" t="s">
        <x:v>4729</x:v>
      </x:c>
      <x:c r="H595" s="299" t="s">
        <x:v>5996</x:v>
      </x:c>
      <x:c r="I595" s="322"/>
      <x:c r="J595" s="322">
        <x:v>3260.4000000000001</x:v>
      </x:c>
      <x:c r="K595" s="322"/>
      <x:c r="L595" s="322">
        <x:v>3260.4000000000001</x:v>
      </x:c>
      <x:c r="M595" s="322"/>
      <x:c r="N595" s="322"/>
      <x:c r="O595" s="322"/>
      <x:c r="P595" s="322">
        <x:v>3260.4000000000001</x:v>
      </x:c>
      <x:c r="Q595" s="322"/>
      <x:c r="R595" s="246" t="s">
        <x:v>5119</x:v>
      </x:c>
      <x:c r="S595" s="447"/>
      <x:c r="T595" s="343"/>
      <x:c r="U595" s="343"/>
      <x:c r="V595" s="343"/>
      <x:c r="W595" s="343"/>
      <x:c r="X595" s="343"/>
      <x:c r="Y595" s="343"/>
      <x:c r="Z595" s="343"/>
      <x:c r="AA595" s="343"/>
      <x:c r="AB595" s="343"/>
      <x:c r="AC595" s="343"/>
      <x:c r="AD595" s="343"/>
      <x:c r="AE595" s="343"/>
      <x:c r="AF595" s="343"/>
      <x:c r="AG595" s="343"/>
      <x:c r="AH595" s="343"/>
      <x:c r="AI595" s="343"/>
      <x:c r="AJ595" s="343"/>
      <x:c r="AK595" s="343"/>
      <x:c r="AL595" s="343"/>
      <x:c r="AM595" s="343"/>
      <x:c r="AN595" s="343"/>
      <x:c r="AO595" s="343"/>
      <x:c r="AP595" s="343"/>
      <x:c r="AQ595" s="343"/>
      <x:c r="AR595" s="343"/>
      <x:c r="AS595" s="343"/>
      <x:c r="AT595" s="343"/>
      <x:c r="AU595" s="343"/>
      <x:c r="AV595" s="343"/>
      <x:c r="AW595" s="343"/>
      <x:c r="AX595" s="343"/>
      <x:c r="AY595" s="343"/>
      <x:c r="AZ595" s="343"/>
      <x:c r="BA595" s="343"/>
      <x:c r="BB595" s="343"/>
      <x:c r="BC595" s="343"/>
      <x:c r="BD595" s="343"/>
      <x:c r="BE595" s="343"/>
      <x:c r="BF595" s="343"/>
      <x:c r="BG595" s="343"/>
      <x:c r="BH595" s="343"/>
      <x:c r="BI595" s="343"/>
      <x:c r="BJ595" s="343"/>
      <x:c r="BK595" s="343"/>
      <x:c r="BL595" s="343"/>
      <x:c r="BM595" s="343"/>
      <x:c r="BN595" s="343"/>
      <x:c r="BO595" s="343"/>
      <x:c r="BP595" s="343"/>
      <x:c r="BQ595" s="343"/>
      <x:c r="BR595" s="343"/>
      <x:c r="BS595" s="343"/>
      <x:c r="BT595" s="343"/>
      <x:c r="BU595" s="343"/>
      <x:c r="BV595" s="343"/>
      <x:c r="BW595" s="343"/>
      <x:c r="BX595" s="343"/>
      <x:c r="BY595" s="343"/>
      <x:c r="BZ595" s="343"/>
      <x:c r="CA595" s="343"/>
      <x:c r="CB595" s="343"/>
      <x:c r="CC595" s="343"/>
      <x:c r="CD595" s="343"/>
      <x:c r="CE595" s="343"/>
      <x:c r="CF595" s="343"/>
      <x:c r="CG595" s="343"/>
      <x:c r="CH595" s="343"/>
      <x:c r="CI595" s="343"/>
      <x:c r="CJ595" s="343"/>
      <x:c r="CK595" s="343"/>
      <x:c r="CL595" s="343"/>
      <x:c r="CM595" s="343"/>
      <x:c r="CN595" s="343"/>
      <x:c r="CO595" s="343"/>
      <x:c r="CP595" s="343"/>
      <x:c r="CQ595" s="343"/>
      <x:c r="CR595" s="343"/>
      <x:c r="CS595" s="343"/>
      <x:c r="CT595" s="343"/>
      <x:c r="CU595" s="343"/>
      <x:c r="CV595" s="343"/>
      <x:c r="CW595" s="343"/>
      <x:c r="CX595" s="343"/>
      <x:c r="CY595" s="343"/>
      <x:c r="CZ595" s="343"/>
      <x:c r="DA595" s="343"/>
      <x:c r="DB595" s="343"/>
      <x:c r="DC595" s="343"/>
      <x:c r="DD595" s="343"/>
      <x:c r="DE595" s="343"/>
      <x:c r="DF595" s="343"/>
      <x:c r="DG595" s="343"/>
      <x:c r="DH595" s="343"/>
      <x:c r="DI595" s="343"/>
      <x:c r="DJ595" s="343"/>
      <x:c r="DK595" s="343"/>
      <x:c r="DL595" s="343"/>
      <x:c r="DM595" s="343"/>
      <x:c r="DN595" s="343"/>
      <x:c r="DO595" s="343"/>
      <x:c r="DP595" s="343"/>
      <x:c r="DQ595" s="343"/>
      <x:c r="DR595" s="343"/>
      <x:c r="DS595" s="343"/>
      <x:c r="DT595" s="343"/>
      <x:c r="DU595" s="343"/>
      <x:c r="DV595" s="343"/>
      <x:c r="DW595" s="343"/>
      <x:c r="DX595" s="343"/>
      <x:c r="DY595" s="343"/>
      <x:c r="DZ595" s="343"/>
      <x:c r="EA595" s="343"/>
      <x:c r="EB595" s="343"/>
      <x:c r="EC595" s="343"/>
      <x:c r="ED595" s="343"/>
      <x:c r="EE595" s="343"/>
      <x:c r="EF595" s="343"/>
      <x:c r="EG595" s="343"/>
      <x:c r="EH595" s="343"/>
      <x:c r="EI595" s="343"/>
      <x:c r="EJ595" s="343"/>
      <x:c r="EK595" s="343"/>
      <x:c r="EL595" s="343"/>
      <x:c r="EM595" s="343"/>
      <x:c r="EN595" s="343"/>
      <x:c r="EO595" s="343"/>
      <x:c r="EP595" s="343"/>
      <x:c r="EQ595" s="343"/>
      <x:c r="ER595" s="343"/>
      <x:c r="ES595" s="343"/>
      <x:c r="ET595" s="343"/>
      <x:c r="EU595" s="343"/>
      <x:c r="EV595" s="343"/>
      <x:c r="EW595" s="343"/>
      <x:c r="EX595" s="343"/>
      <x:c r="EY595" s="343"/>
      <x:c r="EZ595" s="343"/>
      <x:c r="FA595" s="343"/>
      <x:c r="FB595" s="343"/>
      <x:c r="FC595" s="343"/>
      <x:c r="FD595" s="343"/>
      <x:c r="FE595" s="343"/>
      <x:c r="FF595" s="343"/>
      <x:c r="FG595" s="343"/>
      <x:c r="FH595" s="343"/>
      <x:c r="FI595" s="343"/>
      <x:c r="FJ595" s="343"/>
      <x:c r="FK595" s="343"/>
      <x:c r="FL595" s="343"/>
      <x:c r="FM595" s="343"/>
      <x:c r="FN595" s="343"/>
      <x:c r="FO595" s="343"/>
      <x:c r="FP595" s="343"/>
      <x:c r="FQ595" s="343"/>
      <x:c r="FR595" s="343"/>
      <x:c r="FS595" s="343"/>
      <x:c r="FT595" s="343"/>
      <x:c r="FU595" s="343"/>
      <x:c r="FV595" s="343"/>
      <x:c r="FW595" s="343"/>
      <x:c r="FX595" s="343"/>
      <x:c r="FY595" s="343"/>
      <x:c r="FZ595" s="343"/>
      <x:c r="GA595" s="343"/>
      <x:c r="GB595" s="343"/>
      <x:c r="GC595" s="343"/>
      <x:c r="GD595" s="343"/>
      <x:c r="GE595" s="343"/>
      <x:c r="GF595" s="343"/>
      <x:c r="GG595" s="343"/>
    </x:row>
    <x:row r="596" spans="1:189" s="377" customFormat="1" hidden="1" customHeight="1">
      <x:c r="A596" s="267" t="s">
        <x:v>25</x:v>
      </x:c>
      <x:c r="B596" s="295" t="s">
        <x:v>2896</x:v>
      </x:c>
      <x:c r="C596" s="296" t="s">
        <x:v>5136</x:v>
      </x:c>
      <x:c r="D596" s="628">
        <x:f>IF(SUM(I596:K596)=SUM(L596:M596),SUM(I596:K596),"오답")</x:f>
        <x:v>4371.3999999999996</x:v>
      </x:c>
      <x:c r="E596" s="299" t="s">
        <x:v>1996</x:v>
      </x:c>
      <x:c r="F596" s="299" t="s">
        <x:v>4730</x:v>
      </x:c>
      <x:c r="G596" s="299" t="s">
        <x:v>1996</x:v>
      </x:c>
      <x:c r="H596" s="299"/>
      <x:c r="I596" s="322"/>
      <x:c r="J596" s="322">
        <x:v>4371.3999999999996</x:v>
      </x:c>
      <x:c r="K596" s="322"/>
      <x:c r="L596" s="322">
        <x:v>4371.3999999999996</x:v>
      </x:c>
      <x:c r="M596" s="322"/>
      <x:c r="N596" s="322"/>
      <x:c r="O596" s="322"/>
      <x:c r="P596" s="322">
        <x:v>4371.3999999999996</x:v>
      </x:c>
      <x:c r="Q596" s="322"/>
      <x:c r="R596" s="246" t="s">
        <x:v>937</x:v>
      </x:c>
      <x:c r="S596" s="447"/>
      <x:c r="T596" s="343"/>
      <x:c r="U596" s="343"/>
      <x:c r="V596" s="343"/>
      <x:c r="W596" s="343"/>
      <x:c r="X596" s="343"/>
      <x:c r="Y596" s="343"/>
      <x:c r="Z596" s="343"/>
      <x:c r="AA596" s="343"/>
      <x:c r="AB596" s="343"/>
      <x:c r="AC596" s="343"/>
      <x:c r="AD596" s="343"/>
      <x:c r="AE596" s="343"/>
      <x:c r="AF596" s="343"/>
      <x:c r="AG596" s="343"/>
      <x:c r="AH596" s="343"/>
      <x:c r="AI596" s="343"/>
      <x:c r="AJ596" s="343"/>
      <x:c r="AK596" s="343"/>
      <x:c r="AL596" s="343"/>
      <x:c r="AM596" s="343"/>
      <x:c r="AN596" s="343"/>
      <x:c r="AO596" s="343"/>
      <x:c r="AP596" s="343"/>
      <x:c r="AQ596" s="343"/>
      <x:c r="AR596" s="343"/>
      <x:c r="AS596" s="343"/>
      <x:c r="AT596" s="343"/>
      <x:c r="AU596" s="343"/>
      <x:c r="AV596" s="343"/>
      <x:c r="AW596" s="343"/>
      <x:c r="AX596" s="343"/>
      <x:c r="AY596" s="343"/>
      <x:c r="AZ596" s="343"/>
      <x:c r="BA596" s="343"/>
      <x:c r="BB596" s="343"/>
      <x:c r="BC596" s="343"/>
      <x:c r="BD596" s="343"/>
      <x:c r="BE596" s="343"/>
      <x:c r="BF596" s="343"/>
      <x:c r="BG596" s="343"/>
      <x:c r="BH596" s="343"/>
      <x:c r="BI596" s="343"/>
      <x:c r="BJ596" s="343"/>
      <x:c r="BK596" s="343"/>
      <x:c r="BL596" s="343"/>
      <x:c r="BM596" s="343"/>
      <x:c r="BN596" s="343"/>
      <x:c r="BO596" s="343"/>
      <x:c r="BP596" s="343"/>
      <x:c r="BQ596" s="343"/>
      <x:c r="BR596" s="343"/>
      <x:c r="BS596" s="343"/>
      <x:c r="BT596" s="343"/>
      <x:c r="BU596" s="343"/>
      <x:c r="BV596" s="343"/>
      <x:c r="BW596" s="343"/>
      <x:c r="BX596" s="343"/>
      <x:c r="BY596" s="343"/>
      <x:c r="BZ596" s="343"/>
      <x:c r="CA596" s="343"/>
      <x:c r="CB596" s="343"/>
      <x:c r="CC596" s="343"/>
      <x:c r="CD596" s="343"/>
      <x:c r="CE596" s="343"/>
      <x:c r="CF596" s="343"/>
      <x:c r="CG596" s="343"/>
      <x:c r="CH596" s="343"/>
      <x:c r="CI596" s="343"/>
      <x:c r="CJ596" s="343"/>
      <x:c r="CK596" s="343"/>
      <x:c r="CL596" s="343"/>
      <x:c r="CM596" s="343"/>
      <x:c r="CN596" s="343"/>
      <x:c r="CO596" s="343"/>
      <x:c r="CP596" s="343"/>
      <x:c r="CQ596" s="343"/>
      <x:c r="CR596" s="343"/>
      <x:c r="CS596" s="343"/>
      <x:c r="CT596" s="343"/>
      <x:c r="CU596" s="343"/>
      <x:c r="CV596" s="343"/>
      <x:c r="CW596" s="343"/>
      <x:c r="CX596" s="343"/>
      <x:c r="CY596" s="343"/>
      <x:c r="CZ596" s="343"/>
      <x:c r="DA596" s="343"/>
      <x:c r="DB596" s="343"/>
      <x:c r="DC596" s="343"/>
      <x:c r="DD596" s="343"/>
      <x:c r="DE596" s="343"/>
      <x:c r="DF596" s="343"/>
      <x:c r="DG596" s="343"/>
      <x:c r="DH596" s="343"/>
      <x:c r="DI596" s="343"/>
      <x:c r="DJ596" s="343"/>
      <x:c r="DK596" s="343"/>
      <x:c r="DL596" s="343"/>
      <x:c r="DM596" s="343"/>
      <x:c r="DN596" s="343"/>
      <x:c r="DO596" s="343"/>
      <x:c r="DP596" s="343"/>
      <x:c r="DQ596" s="343"/>
      <x:c r="DR596" s="343"/>
      <x:c r="DS596" s="343"/>
      <x:c r="DT596" s="343"/>
      <x:c r="DU596" s="343"/>
      <x:c r="DV596" s="343"/>
      <x:c r="DW596" s="343"/>
      <x:c r="DX596" s="343"/>
      <x:c r="DY596" s="343"/>
      <x:c r="DZ596" s="343"/>
      <x:c r="EA596" s="343"/>
      <x:c r="EB596" s="343"/>
      <x:c r="EC596" s="343"/>
      <x:c r="ED596" s="343"/>
      <x:c r="EE596" s="343"/>
      <x:c r="EF596" s="343"/>
      <x:c r="EG596" s="343"/>
      <x:c r="EH596" s="343"/>
      <x:c r="EI596" s="343"/>
      <x:c r="EJ596" s="343"/>
      <x:c r="EK596" s="343"/>
      <x:c r="EL596" s="343"/>
      <x:c r="EM596" s="343"/>
      <x:c r="EN596" s="343"/>
      <x:c r="EO596" s="343"/>
      <x:c r="EP596" s="343"/>
      <x:c r="EQ596" s="343"/>
      <x:c r="ER596" s="343"/>
      <x:c r="ES596" s="343"/>
      <x:c r="ET596" s="343"/>
      <x:c r="EU596" s="343"/>
      <x:c r="EV596" s="343"/>
      <x:c r="EW596" s="343"/>
      <x:c r="EX596" s="343"/>
      <x:c r="EY596" s="343"/>
      <x:c r="EZ596" s="343"/>
      <x:c r="FA596" s="343"/>
      <x:c r="FB596" s="343"/>
      <x:c r="FC596" s="343"/>
      <x:c r="FD596" s="343"/>
      <x:c r="FE596" s="343"/>
      <x:c r="FF596" s="343"/>
      <x:c r="FG596" s="343"/>
      <x:c r="FH596" s="343"/>
      <x:c r="FI596" s="343"/>
      <x:c r="FJ596" s="343"/>
      <x:c r="FK596" s="343"/>
      <x:c r="FL596" s="343"/>
      <x:c r="FM596" s="343"/>
      <x:c r="FN596" s="343"/>
      <x:c r="FO596" s="343"/>
      <x:c r="FP596" s="343"/>
      <x:c r="FQ596" s="343"/>
      <x:c r="FR596" s="343"/>
      <x:c r="FS596" s="343"/>
      <x:c r="FT596" s="343"/>
      <x:c r="FU596" s="343"/>
      <x:c r="FV596" s="343"/>
      <x:c r="FW596" s="343"/>
      <x:c r="FX596" s="343"/>
      <x:c r="FY596" s="343"/>
      <x:c r="FZ596" s="343"/>
      <x:c r="GA596" s="343"/>
      <x:c r="GB596" s="343"/>
      <x:c r="GC596" s="343"/>
      <x:c r="GD596" s="343"/>
      <x:c r="GE596" s="343"/>
      <x:c r="GF596" s="343"/>
      <x:c r="GG596" s="343"/>
    </x:row>
    <x:row r="597" spans="1:189" s="377" customFormat="1" hidden="1" customHeight="1">
      <x:c r="A597" s="267" t="s">
        <x:v>25</x:v>
      </x:c>
      <x:c r="B597" s="295" t="s">
        <x:v>2908</x:v>
      </x:c>
      <x:c r="C597" s="296" t="s">
        <x:v>3781</x:v>
      </x:c>
      <x:c r="D597" s="628">
        <x:f t="shared" si="40"/>
        <x:v>1661.9000000000001</x:v>
      </x:c>
      <x:c r="E597" s="299" t="s">
        <x:v>1996</x:v>
      </x:c>
      <x:c r="F597" s="299" t="s">
        <x:v>4730</x:v>
      </x:c>
      <x:c r="G597" s="299" t="s">
        <x:v>1996</x:v>
      </x:c>
      <x:c r="H597" s="299"/>
      <x:c r="I597" s="322"/>
      <x:c r="J597" s="322">
        <x:v>1661.9000000000001</x:v>
      </x:c>
      <x:c r="K597" s="322"/>
      <x:c r="L597" s="322">
        <x:v>1661.9000000000001</x:v>
      </x:c>
      <x:c r="M597" s="322"/>
      <x:c r="N597" s="322"/>
      <x:c r="O597" s="322"/>
      <x:c r="P597" s="322">
        <x:v>1661.9000000000001</x:v>
      </x:c>
      <x:c r="Q597" s="322"/>
      <x:c r="R597" s="246" t="s">
        <x:v>937</x:v>
      </x:c>
      <x:c r="S597" s="447"/>
      <x:c r="T597" s="343"/>
      <x:c r="U597" s="343"/>
      <x:c r="V597" s="343"/>
      <x:c r="W597" s="343"/>
      <x:c r="X597" s="343"/>
      <x:c r="Y597" s="343"/>
      <x:c r="Z597" s="343"/>
      <x:c r="AA597" s="343"/>
      <x:c r="AB597" s="343"/>
      <x:c r="AC597" s="343"/>
      <x:c r="AD597" s="343"/>
      <x:c r="AE597" s="343"/>
      <x:c r="AF597" s="343"/>
      <x:c r="AG597" s="343"/>
      <x:c r="AH597" s="343"/>
      <x:c r="AI597" s="343"/>
      <x:c r="AJ597" s="343"/>
      <x:c r="AK597" s="343"/>
      <x:c r="AL597" s="343"/>
      <x:c r="AM597" s="343"/>
      <x:c r="AN597" s="343"/>
      <x:c r="AO597" s="343"/>
      <x:c r="AP597" s="343"/>
      <x:c r="AQ597" s="343"/>
      <x:c r="AR597" s="343"/>
      <x:c r="AS597" s="343"/>
      <x:c r="AT597" s="343"/>
      <x:c r="AU597" s="343"/>
      <x:c r="AV597" s="343"/>
      <x:c r="AW597" s="343"/>
      <x:c r="AX597" s="343"/>
      <x:c r="AY597" s="343"/>
      <x:c r="AZ597" s="343"/>
      <x:c r="BA597" s="343"/>
      <x:c r="BB597" s="343"/>
      <x:c r="BC597" s="343"/>
      <x:c r="BD597" s="343"/>
      <x:c r="BE597" s="343"/>
      <x:c r="BF597" s="343"/>
      <x:c r="BG597" s="343"/>
      <x:c r="BH597" s="343"/>
      <x:c r="BI597" s="343"/>
      <x:c r="BJ597" s="343"/>
      <x:c r="BK597" s="343"/>
      <x:c r="BL597" s="343"/>
      <x:c r="BM597" s="343"/>
      <x:c r="BN597" s="343"/>
      <x:c r="BO597" s="343"/>
      <x:c r="BP597" s="343"/>
      <x:c r="BQ597" s="343"/>
      <x:c r="BR597" s="343"/>
      <x:c r="BS597" s="343"/>
      <x:c r="BT597" s="343"/>
      <x:c r="BU597" s="343"/>
      <x:c r="BV597" s="343"/>
      <x:c r="BW597" s="343"/>
      <x:c r="BX597" s="343"/>
      <x:c r="BY597" s="343"/>
      <x:c r="BZ597" s="343"/>
      <x:c r="CA597" s="343"/>
      <x:c r="CB597" s="343"/>
      <x:c r="CC597" s="343"/>
      <x:c r="CD597" s="343"/>
      <x:c r="CE597" s="343"/>
      <x:c r="CF597" s="343"/>
      <x:c r="CG597" s="343"/>
      <x:c r="CH597" s="343"/>
      <x:c r="CI597" s="343"/>
      <x:c r="CJ597" s="343"/>
      <x:c r="CK597" s="343"/>
      <x:c r="CL597" s="343"/>
      <x:c r="CM597" s="343"/>
      <x:c r="CN597" s="343"/>
      <x:c r="CO597" s="343"/>
      <x:c r="CP597" s="343"/>
      <x:c r="CQ597" s="343"/>
      <x:c r="CR597" s="343"/>
      <x:c r="CS597" s="343"/>
      <x:c r="CT597" s="343"/>
      <x:c r="CU597" s="343"/>
      <x:c r="CV597" s="343"/>
      <x:c r="CW597" s="343"/>
      <x:c r="CX597" s="343"/>
      <x:c r="CY597" s="343"/>
      <x:c r="CZ597" s="343"/>
      <x:c r="DA597" s="343"/>
      <x:c r="DB597" s="343"/>
      <x:c r="DC597" s="343"/>
      <x:c r="DD597" s="343"/>
      <x:c r="DE597" s="343"/>
      <x:c r="DF597" s="343"/>
      <x:c r="DG597" s="343"/>
      <x:c r="DH597" s="343"/>
      <x:c r="DI597" s="343"/>
      <x:c r="DJ597" s="343"/>
      <x:c r="DK597" s="343"/>
      <x:c r="DL597" s="343"/>
      <x:c r="DM597" s="343"/>
      <x:c r="DN597" s="343"/>
      <x:c r="DO597" s="343"/>
      <x:c r="DP597" s="343"/>
      <x:c r="DQ597" s="343"/>
      <x:c r="DR597" s="343"/>
      <x:c r="DS597" s="343"/>
      <x:c r="DT597" s="343"/>
      <x:c r="DU597" s="343"/>
      <x:c r="DV597" s="343"/>
      <x:c r="DW597" s="343"/>
      <x:c r="DX597" s="343"/>
      <x:c r="DY597" s="343"/>
      <x:c r="DZ597" s="343"/>
      <x:c r="EA597" s="343"/>
      <x:c r="EB597" s="343"/>
      <x:c r="EC597" s="343"/>
      <x:c r="ED597" s="343"/>
      <x:c r="EE597" s="343"/>
      <x:c r="EF597" s="343"/>
      <x:c r="EG597" s="343"/>
      <x:c r="EH597" s="343"/>
      <x:c r="EI597" s="343"/>
      <x:c r="EJ597" s="343"/>
      <x:c r="EK597" s="343"/>
      <x:c r="EL597" s="343"/>
      <x:c r="EM597" s="343"/>
      <x:c r="EN597" s="343"/>
      <x:c r="EO597" s="343"/>
      <x:c r="EP597" s="343"/>
      <x:c r="EQ597" s="343"/>
      <x:c r="ER597" s="343"/>
      <x:c r="ES597" s="343"/>
      <x:c r="ET597" s="343"/>
      <x:c r="EU597" s="343"/>
      <x:c r="EV597" s="343"/>
      <x:c r="EW597" s="343"/>
      <x:c r="EX597" s="343"/>
      <x:c r="EY597" s="343"/>
      <x:c r="EZ597" s="343"/>
      <x:c r="FA597" s="343"/>
      <x:c r="FB597" s="343"/>
      <x:c r="FC597" s="343"/>
      <x:c r="FD597" s="343"/>
      <x:c r="FE597" s="343"/>
      <x:c r="FF597" s="343"/>
      <x:c r="FG597" s="343"/>
      <x:c r="FH597" s="343"/>
      <x:c r="FI597" s="343"/>
      <x:c r="FJ597" s="343"/>
      <x:c r="FK597" s="343"/>
      <x:c r="FL597" s="343"/>
      <x:c r="FM597" s="343"/>
      <x:c r="FN597" s="343"/>
      <x:c r="FO597" s="343"/>
      <x:c r="FP597" s="343"/>
      <x:c r="FQ597" s="343"/>
      <x:c r="FR597" s="343"/>
      <x:c r="FS597" s="343"/>
      <x:c r="FT597" s="343"/>
      <x:c r="FU597" s="343"/>
      <x:c r="FV597" s="343"/>
      <x:c r="FW597" s="343"/>
      <x:c r="FX597" s="343"/>
      <x:c r="FY597" s="343"/>
      <x:c r="FZ597" s="343"/>
      <x:c r="GA597" s="343"/>
      <x:c r="GB597" s="343"/>
      <x:c r="GC597" s="343"/>
      <x:c r="GD597" s="343"/>
      <x:c r="GE597" s="343"/>
      <x:c r="GF597" s="343"/>
      <x:c r="GG597" s="343"/>
    </x:row>
    <x:row r="598" spans="1:189" s="377" customFormat="1" hidden="1" customHeight="1">
      <x:c r="A598" s="267" t="s">
        <x:v>25</x:v>
      </x:c>
      <x:c r="B598" s="295" t="s">
        <x:v>1751</x:v>
      </x:c>
      <x:c r="C598" s="296" t="s">
        <x:v>4739</x:v>
      </x:c>
      <x:c r="D598" s="628">
        <x:f t="shared" si="40"/>
        <x:v>3118.5</x:v>
      </x:c>
      <x:c r="E598" s="299" t="s">
        <x:v>4788</x:v>
      </x:c>
      <x:c r="F598" s="299" t="s">
        <x:v>2212</x:v>
      </x:c>
      <x:c r="G598" s="299" t="s">
        <x:v>4788</x:v>
      </x:c>
      <x:c r="H598" s="504" t="s">
        <x:v>6125</x:v>
      </x:c>
      <x:c r="I598" s="322"/>
      <x:c r="J598" s="448">
        <x:v>3118.5</x:v>
      </x:c>
      <x:c r="K598" s="322"/>
      <x:c r="L598" s="448">
        <x:v>3118.5</x:v>
      </x:c>
      <x:c r="M598" s="322"/>
      <x:c r="N598" s="322"/>
      <x:c r="O598" s="322"/>
      <x:c r="P598" s="448">
        <x:v>3118.5</x:v>
      </x:c>
      <x:c r="Q598" s="322"/>
      <x:c r="R598" s="246" t="s">
        <x:v>952</x:v>
      </x:c>
      <x:c r="S598" s="447"/>
      <x:c r="T598" s="343"/>
      <x:c r="U598" s="343"/>
      <x:c r="V598" s="343"/>
      <x:c r="W598" s="343"/>
      <x:c r="X598" s="343"/>
      <x:c r="Y598" s="343"/>
      <x:c r="Z598" s="343"/>
      <x:c r="AA598" s="343"/>
      <x:c r="AB598" s="343"/>
      <x:c r="AC598" s="343"/>
      <x:c r="AD598" s="343"/>
      <x:c r="AE598" s="343"/>
      <x:c r="AF598" s="343"/>
      <x:c r="AG598" s="343"/>
      <x:c r="AH598" s="343"/>
      <x:c r="AI598" s="343"/>
      <x:c r="AJ598" s="343"/>
      <x:c r="AK598" s="343"/>
      <x:c r="AL598" s="343"/>
      <x:c r="AM598" s="343"/>
      <x:c r="AN598" s="343"/>
      <x:c r="AO598" s="343"/>
      <x:c r="AP598" s="343"/>
      <x:c r="AQ598" s="343"/>
      <x:c r="AR598" s="343"/>
      <x:c r="AS598" s="343"/>
      <x:c r="AT598" s="343"/>
      <x:c r="AU598" s="343"/>
      <x:c r="AV598" s="343"/>
      <x:c r="AW598" s="343"/>
      <x:c r="AX598" s="343"/>
      <x:c r="AY598" s="343"/>
      <x:c r="AZ598" s="343"/>
      <x:c r="BA598" s="343"/>
      <x:c r="BB598" s="343"/>
      <x:c r="BC598" s="343"/>
      <x:c r="BD598" s="343"/>
      <x:c r="BE598" s="343"/>
      <x:c r="BF598" s="343"/>
      <x:c r="BG598" s="343"/>
      <x:c r="BH598" s="343"/>
      <x:c r="BI598" s="343"/>
      <x:c r="BJ598" s="343"/>
      <x:c r="BK598" s="343"/>
      <x:c r="BL598" s="343"/>
      <x:c r="BM598" s="343"/>
      <x:c r="BN598" s="343"/>
      <x:c r="BO598" s="343"/>
      <x:c r="BP598" s="343"/>
      <x:c r="BQ598" s="343"/>
      <x:c r="BR598" s="343"/>
      <x:c r="BS598" s="343"/>
      <x:c r="BT598" s="343"/>
      <x:c r="BU598" s="343"/>
      <x:c r="BV598" s="343"/>
      <x:c r="BW598" s="343"/>
      <x:c r="BX598" s="343"/>
      <x:c r="BY598" s="343"/>
      <x:c r="BZ598" s="343"/>
      <x:c r="CA598" s="343"/>
      <x:c r="CB598" s="343"/>
      <x:c r="CC598" s="343"/>
      <x:c r="CD598" s="343"/>
      <x:c r="CE598" s="343"/>
      <x:c r="CF598" s="343"/>
      <x:c r="CG598" s="343"/>
      <x:c r="CH598" s="343"/>
      <x:c r="CI598" s="343"/>
      <x:c r="CJ598" s="343"/>
      <x:c r="CK598" s="343"/>
      <x:c r="CL598" s="343"/>
      <x:c r="CM598" s="343"/>
      <x:c r="CN598" s="343"/>
      <x:c r="CO598" s="343"/>
      <x:c r="CP598" s="343"/>
      <x:c r="CQ598" s="343"/>
      <x:c r="CR598" s="343"/>
      <x:c r="CS598" s="343"/>
      <x:c r="CT598" s="343"/>
      <x:c r="CU598" s="343"/>
      <x:c r="CV598" s="343"/>
      <x:c r="CW598" s="343"/>
      <x:c r="CX598" s="343"/>
      <x:c r="CY598" s="343"/>
      <x:c r="CZ598" s="343"/>
      <x:c r="DA598" s="343"/>
      <x:c r="DB598" s="343"/>
      <x:c r="DC598" s="343"/>
      <x:c r="DD598" s="343"/>
      <x:c r="DE598" s="343"/>
      <x:c r="DF598" s="343"/>
      <x:c r="DG598" s="343"/>
      <x:c r="DH598" s="343"/>
      <x:c r="DI598" s="343"/>
      <x:c r="DJ598" s="343"/>
      <x:c r="DK598" s="343"/>
      <x:c r="DL598" s="343"/>
      <x:c r="DM598" s="343"/>
      <x:c r="DN598" s="343"/>
      <x:c r="DO598" s="343"/>
      <x:c r="DP598" s="343"/>
      <x:c r="DQ598" s="343"/>
      <x:c r="DR598" s="343"/>
      <x:c r="DS598" s="343"/>
      <x:c r="DT598" s="343"/>
      <x:c r="DU598" s="343"/>
      <x:c r="DV598" s="343"/>
      <x:c r="DW598" s="343"/>
      <x:c r="DX598" s="343"/>
      <x:c r="DY598" s="343"/>
      <x:c r="DZ598" s="343"/>
      <x:c r="EA598" s="343"/>
      <x:c r="EB598" s="343"/>
      <x:c r="EC598" s="343"/>
      <x:c r="ED598" s="343"/>
      <x:c r="EE598" s="343"/>
      <x:c r="EF598" s="343"/>
      <x:c r="EG598" s="343"/>
      <x:c r="EH598" s="343"/>
      <x:c r="EI598" s="343"/>
      <x:c r="EJ598" s="343"/>
      <x:c r="EK598" s="343"/>
      <x:c r="EL598" s="343"/>
      <x:c r="EM598" s="343"/>
      <x:c r="EN598" s="343"/>
      <x:c r="EO598" s="343"/>
      <x:c r="EP598" s="343"/>
      <x:c r="EQ598" s="343"/>
      <x:c r="ER598" s="343"/>
      <x:c r="ES598" s="343"/>
      <x:c r="ET598" s="343"/>
      <x:c r="EU598" s="343"/>
      <x:c r="EV598" s="343"/>
      <x:c r="EW598" s="343"/>
      <x:c r="EX598" s="343"/>
      <x:c r="EY598" s="343"/>
      <x:c r="EZ598" s="343"/>
      <x:c r="FA598" s="343"/>
      <x:c r="FB598" s="343"/>
      <x:c r="FC598" s="343"/>
      <x:c r="FD598" s="343"/>
      <x:c r="FE598" s="343"/>
      <x:c r="FF598" s="343"/>
      <x:c r="FG598" s="343"/>
      <x:c r="FH598" s="343"/>
      <x:c r="FI598" s="343"/>
      <x:c r="FJ598" s="343"/>
      <x:c r="FK598" s="343"/>
      <x:c r="FL598" s="343"/>
      <x:c r="FM598" s="343"/>
      <x:c r="FN598" s="343"/>
      <x:c r="FO598" s="343"/>
      <x:c r="FP598" s="343"/>
      <x:c r="FQ598" s="343"/>
      <x:c r="FR598" s="343"/>
      <x:c r="FS598" s="343"/>
      <x:c r="FT598" s="343"/>
      <x:c r="FU598" s="343"/>
      <x:c r="FV598" s="343"/>
      <x:c r="FW598" s="343"/>
      <x:c r="FX598" s="343"/>
      <x:c r="FY598" s="343"/>
      <x:c r="FZ598" s="343"/>
      <x:c r="GA598" s="343"/>
      <x:c r="GB598" s="343"/>
      <x:c r="GC598" s="343"/>
      <x:c r="GD598" s="343"/>
      <x:c r="GE598" s="343"/>
      <x:c r="GF598" s="343"/>
      <x:c r="GG598" s="343"/>
    </x:row>
    <x:row r="599" spans="1:189" s="377" customFormat="1" hidden="1" customHeight="1">
      <x:c r="A599" s="267" t="s">
        <x:v>25</x:v>
      </x:c>
      <x:c r="B599" s="295" t="s">
        <x:v>5357</x:v>
      </x:c>
      <x:c r="C599" s="296" t="s">
        <x:v>4756</x:v>
      </x:c>
      <x:c r="D599" s="628">
        <x:f t="shared" si="40"/>
        <x:v>1306.3</x:v>
      </x:c>
      <x:c r="E599" s="299" t="s">
        <x:v>4788</x:v>
      </x:c>
      <x:c r="F599" s="299" t="s">
        <x:v>2212</x:v>
      </x:c>
      <x:c r="G599" s="299" t="s">
        <x:v>4788</x:v>
      </x:c>
      <x:c r="H599" s="504" t="s">
        <x:v>6125</x:v>
      </x:c>
      <x:c r="I599" s="322"/>
      <x:c r="J599" s="448">
        <x:v>1306.3</x:v>
      </x:c>
      <x:c r="K599" s="322"/>
      <x:c r="L599" s="448">
        <x:v>1306.3</x:v>
      </x:c>
      <x:c r="M599" s="322"/>
      <x:c r="N599" s="322"/>
      <x:c r="O599" s="322"/>
      <x:c r="P599" s="448">
        <x:v>1306.3</x:v>
      </x:c>
      <x:c r="Q599" s="322"/>
      <x:c r="R599" s="246" t="s">
        <x:v>952</x:v>
      </x:c>
      <x:c r="S599" s="447"/>
      <x:c r="T599" s="343"/>
      <x:c r="U599" s="343"/>
      <x:c r="V599" s="343"/>
      <x:c r="W599" s="343"/>
      <x:c r="X599" s="343"/>
      <x:c r="Y599" s="343"/>
      <x:c r="Z599" s="343"/>
      <x:c r="AA599" s="343"/>
      <x:c r="AB599" s="343"/>
      <x:c r="AC599" s="343"/>
      <x:c r="AD599" s="343"/>
      <x:c r="AE599" s="343"/>
      <x:c r="AF599" s="343"/>
      <x:c r="AG599" s="343"/>
      <x:c r="AH599" s="343"/>
      <x:c r="AI599" s="343"/>
      <x:c r="AJ599" s="343"/>
      <x:c r="AK599" s="343"/>
      <x:c r="AL599" s="343"/>
      <x:c r="AM599" s="343"/>
      <x:c r="AN599" s="343"/>
      <x:c r="AO599" s="343"/>
      <x:c r="AP599" s="343"/>
      <x:c r="AQ599" s="343"/>
      <x:c r="AR599" s="343"/>
      <x:c r="AS599" s="343"/>
      <x:c r="AT599" s="343"/>
      <x:c r="AU599" s="343"/>
      <x:c r="AV599" s="343"/>
      <x:c r="AW599" s="343"/>
      <x:c r="AX599" s="343"/>
      <x:c r="AY599" s="343"/>
      <x:c r="AZ599" s="343"/>
      <x:c r="BA599" s="343"/>
      <x:c r="BB599" s="343"/>
      <x:c r="BC599" s="343"/>
      <x:c r="BD599" s="343"/>
      <x:c r="BE599" s="343"/>
      <x:c r="BF599" s="343"/>
      <x:c r="BG599" s="343"/>
      <x:c r="BH599" s="343"/>
      <x:c r="BI599" s="343"/>
      <x:c r="BJ599" s="343"/>
      <x:c r="BK599" s="343"/>
      <x:c r="BL599" s="343"/>
      <x:c r="BM599" s="343"/>
      <x:c r="BN599" s="343"/>
      <x:c r="BO599" s="343"/>
      <x:c r="BP599" s="343"/>
      <x:c r="BQ599" s="343"/>
      <x:c r="BR599" s="343"/>
      <x:c r="BS599" s="343"/>
      <x:c r="BT599" s="343"/>
      <x:c r="BU599" s="343"/>
      <x:c r="BV599" s="343"/>
      <x:c r="BW599" s="343"/>
      <x:c r="BX599" s="343"/>
      <x:c r="BY599" s="343"/>
      <x:c r="BZ599" s="343"/>
      <x:c r="CA599" s="343"/>
      <x:c r="CB599" s="343"/>
      <x:c r="CC599" s="343"/>
      <x:c r="CD599" s="343"/>
      <x:c r="CE599" s="343"/>
      <x:c r="CF599" s="343"/>
      <x:c r="CG599" s="343"/>
      <x:c r="CH599" s="343"/>
      <x:c r="CI599" s="343"/>
      <x:c r="CJ599" s="343"/>
      <x:c r="CK599" s="343"/>
      <x:c r="CL599" s="343"/>
      <x:c r="CM599" s="343"/>
      <x:c r="CN599" s="343"/>
      <x:c r="CO599" s="343"/>
      <x:c r="CP599" s="343"/>
      <x:c r="CQ599" s="343"/>
      <x:c r="CR599" s="343"/>
      <x:c r="CS599" s="343"/>
      <x:c r="CT599" s="343"/>
      <x:c r="CU599" s="343"/>
      <x:c r="CV599" s="343"/>
      <x:c r="CW599" s="343"/>
      <x:c r="CX599" s="343"/>
      <x:c r="CY599" s="343"/>
      <x:c r="CZ599" s="343"/>
      <x:c r="DA599" s="343"/>
      <x:c r="DB599" s="343"/>
      <x:c r="DC599" s="343"/>
      <x:c r="DD599" s="343"/>
      <x:c r="DE599" s="343"/>
      <x:c r="DF599" s="343"/>
      <x:c r="DG599" s="343"/>
      <x:c r="DH599" s="343"/>
      <x:c r="DI599" s="343"/>
      <x:c r="DJ599" s="343"/>
      <x:c r="DK599" s="343"/>
      <x:c r="DL599" s="343"/>
      <x:c r="DM599" s="343"/>
      <x:c r="DN599" s="343"/>
      <x:c r="DO599" s="343"/>
      <x:c r="DP599" s="343"/>
      <x:c r="DQ599" s="343"/>
      <x:c r="DR599" s="343"/>
      <x:c r="DS599" s="343"/>
      <x:c r="DT599" s="343"/>
      <x:c r="DU599" s="343"/>
      <x:c r="DV599" s="343"/>
      <x:c r="DW599" s="343"/>
      <x:c r="DX599" s="343"/>
      <x:c r="DY599" s="343"/>
      <x:c r="DZ599" s="343"/>
      <x:c r="EA599" s="343"/>
      <x:c r="EB599" s="343"/>
      <x:c r="EC599" s="343"/>
      <x:c r="ED599" s="343"/>
      <x:c r="EE599" s="343"/>
      <x:c r="EF599" s="343"/>
      <x:c r="EG599" s="343"/>
      <x:c r="EH599" s="343"/>
      <x:c r="EI599" s="343"/>
      <x:c r="EJ599" s="343"/>
      <x:c r="EK599" s="343"/>
      <x:c r="EL599" s="343"/>
      <x:c r="EM599" s="343"/>
      <x:c r="EN599" s="343"/>
      <x:c r="EO599" s="343"/>
      <x:c r="EP599" s="343"/>
      <x:c r="EQ599" s="343"/>
      <x:c r="ER599" s="343"/>
      <x:c r="ES599" s="343"/>
      <x:c r="ET599" s="343"/>
      <x:c r="EU599" s="343"/>
      <x:c r="EV599" s="343"/>
      <x:c r="EW599" s="343"/>
      <x:c r="EX599" s="343"/>
      <x:c r="EY599" s="343"/>
      <x:c r="EZ599" s="343"/>
      <x:c r="FA599" s="343"/>
      <x:c r="FB599" s="343"/>
      <x:c r="FC599" s="343"/>
      <x:c r="FD599" s="343"/>
      <x:c r="FE599" s="343"/>
      <x:c r="FF599" s="343"/>
      <x:c r="FG599" s="343"/>
      <x:c r="FH599" s="343"/>
      <x:c r="FI599" s="343"/>
      <x:c r="FJ599" s="343"/>
      <x:c r="FK599" s="343"/>
      <x:c r="FL599" s="343"/>
      <x:c r="FM599" s="343"/>
      <x:c r="FN599" s="343"/>
      <x:c r="FO599" s="343"/>
      <x:c r="FP599" s="343"/>
      <x:c r="FQ599" s="343"/>
      <x:c r="FR599" s="343"/>
      <x:c r="FS599" s="343"/>
      <x:c r="FT599" s="343"/>
      <x:c r="FU599" s="343"/>
      <x:c r="FV599" s="343"/>
      <x:c r="FW599" s="343"/>
      <x:c r="FX599" s="343"/>
      <x:c r="FY599" s="343"/>
      <x:c r="FZ599" s="343"/>
      <x:c r="GA599" s="343"/>
      <x:c r="GB599" s="343"/>
      <x:c r="GC599" s="343"/>
      <x:c r="GD599" s="343"/>
      <x:c r="GE599" s="343"/>
      <x:c r="GF599" s="343"/>
      <x:c r="GG599" s="343"/>
    </x:row>
    <x:row r="600" spans="1:189" s="377" customFormat="1" hidden="1" customHeight="1">
      <x:c r="A600" s="267" t="s">
        <x:v>25</x:v>
      </x:c>
      <x:c r="B600" s="295" t="s">
        <x:v>6122</x:v>
      </x:c>
      <x:c r="C600" s="296" t="s">
        <x:v>1696</x:v>
      </x:c>
      <x:c r="D600" s="628">
        <x:f t="shared" si="40"/>
        <x:v>4219.8000000000002</x:v>
      </x:c>
      <x:c r="E600" s="299" t="s">
        <x:v>4788</x:v>
      </x:c>
      <x:c r="F600" s="299" t="s">
        <x:v>2212</x:v>
      </x:c>
      <x:c r="G600" s="299" t="s">
        <x:v>4717</x:v>
      </x:c>
      <x:c r="H600" s="504" t="s">
        <x:v>6125</x:v>
      </x:c>
      <x:c r="I600" s="322"/>
      <x:c r="J600" s="448">
        <x:v>4219.8000000000002</x:v>
      </x:c>
      <x:c r="K600" s="322"/>
      <x:c r="L600" s="448">
        <x:v>4219.8000000000002</x:v>
      </x:c>
      <x:c r="M600" s="322"/>
      <x:c r="N600" s="322"/>
      <x:c r="O600" s="322"/>
      <x:c r="P600" s="448">
        <x:v>4219.8000000000002</x:v>
      </x:c>
      <x:c r="Q600" s="322"/>
      <x:c r="R600" s="246" t="s">
        <x:v>952</x:v>
      </x:c>
      <x:c r="S600" s="447"/>
      <x:c r="T600" s="343"/>
      <x:c r="U600" s="343"/>
      <x:c r="V600" s="343"/>
      <x:c r="W600" s="343"/>
      <x:c r="X600" s="343"/>
      <x:c r="Y600" s="343"/>
      <x:c r="Z600" s="343"/>
      <x:c r="AA600" s="343"/>
      <x:c r="AB600" s="343"/>
      <x:c r="AC600" s="343"/>
      <x:c r="AD600" s="343"/>
      <x:c r="AE600" s="343"/>
      <x:c r="AF600" s="343"/>
      <x:c r="AG600" s="343"/>
      <x:c r="AH600" s="343"/>
      <x:c r="AI600" s="343"/>
      <x:c r="AJ600" s="343"/>
      <x:c r="AK600" s="343"/>
      <x:c r="AL600" s="343"/>
      <x:c r="AM600" s="343"/>
      <x:c r="AN600" s="343"/>
      <x:c r="AO600" s="343"/>
      <x:c r="AP600" s="343"/>
      <x:c r="AQ600" s="343"/>
      <x:c r="AR600" s="343"/>
      <x:c r="AS600" s="343"/>
      <x:c r="AT600" s="343"/>
      <x:c r="AU600" s="343"/>
      <x:c r="AV600" s="343"/>
      <x:c r="AW600" s="343"/>
      <x:c r="AX600" s="343"/>
      <x:c r="AY600" s="343"/>
      <x:c r="AZ600" s="343"/>
      <x:c r="BA600" s="343"/>
      <x:c r="BB600" s="343"/>
      <x:c r="BC600" s="343"/>
      <x:c r="BD600" s="343"/>
      <x:c r="BE600" s="343"/>
      <x:c r="BF600" s="343"/>
      <x:c r="BG600" s="343"/>
      <x:c r="BH600" s="343"/>
      <x:c r="BI600" s="343"/>
      <x:c r="BJ600" s="343"/>
      <x:c r="BK600" s="343"/>
      <x:c r="BL600" s="343"/>
      <x:c r="BM600" s="343"/>
      <x:c r="BN600" s="343"/>
      <x:c r="BO600" s="343"/>
      <x:c r="BP600" s="343"/>
      <x:c r="BQ600" s="343"/>
      <x:c r="BR600" s="343"/>
      <x:c r="BS600" s="343"/>
      <x:c r="BT600" s="343"/>
      <x:c r="BU600" s="343"/>
      <x:c r="BV600" s="343"/>
      <x:c r="BW600" s="343"/>
      <x:c r="BX600" s="343"/>
      <x:c r="BY600" s="343"/>
      <x:c r="BZ600" s="343"/>
      <x:c r="CA600" s="343"/>
      <x:c r="CB600" s="343"/>
      <x:c r="CC600" s="343"/>
      <x:c r="CD600" s="343"/>
      <x:c r="CE600" s="343"/>
      <x:c r="CF600" s="343"/>
      <x:c r="CG600" s="343"/>
      <x:c r="CH600" s="343"/>
      <x:c r="CI600" s="343"/>
      <x:c r="CJ600" s="343"/>
      <x:c r="CK600" s="343"/>
      <x:c r="CL600" s="343"/>
      <x:c r="CM600" s="343"/>
      <x:c r="CN600" s="343"/>
      <x:c r="CO600" s="343"/>
      <x:c r="CP600" s="343"/>
      <x:c r="CQ600" s="343"/>
      <x:c r="CR600" s="343"/>
      <x:c r="CS600" s="343"/>
      <x:c r="CT600" s="343"/>
      <x:c r="CU600" s="343"/>
      <x:c r="CV600" s="343"/>
      <x:c r="CW600" s="343"/>
      <x:c r="CX600" s="343"/>
      <x:c r="CY600" s="343"/>
      <x:c r="CZ600" s="343"/>
      <x:c r="DA600" s="343"/>
      <x:c r="DB600" s="343"/>
      <x:c r="DC600" s="343"/>
      <x:c r="DD600" s="343"/>
      <x:c r="DE600" s="343"/>
      <x:c r="DF600" s="343"/>
      <x:c r="DG600" s="343"/>
      <x:c r="DH600" s="343"/>
      <x:c r="DI600" s="343"/>
      <x:c r="DJ600" s="343"/>
      <x:c r="DK600" s="343"/>
      <x:c r="DL600" s="343"/>
      <x:c r="DM600" s="343"/>
      <x:c r="DN600" s="343"/>
      <x:c r="DO600" s="343"/>
      <x:c r="DP600" s="343"/>
      <x:c r="DQ600" s="343"/>
      <x:c r="DR600" s="343"/>
      <x:c r="DS600" s="343"/>
      <x:c r="DT600" s="343"/>
      <x:c r="DU600" s="343"/>
      <x:c r="DV600" s="343"/>
      <x:c r="DW600" s="343"/>
      <x:c r="DX600" s="343"/>
      <x:c r="DY600" s="343"/>
      <x:c r="DZ600" s="343"/>
      <x:c r="EA600" s="343"/>
      <x:c r="EB600" s="343"/>
      <x:c r="EC600" s="343"/>
      <x:c r="ED600" s="343"/>
      <x:c r="EE600" s="343"/>
      <x:c r="EF600" s="343"/>
      <x:c r="EG600" s="343"/>
      <x:c r="EH600" s="343"/>
      <x:c r="EI600" s="343"/>
      <x:c r="EJ600" s="343"/>
      <x:c r="EK600" s="343"/>
      <x:c r="EL600" s="343"/>
      <x:c r="EM600" s="343"/>
      <x:c r="EN600" s="343"/>
      <x:c r="EO600" s="343"/>
      <x:c r="EP600" s="343"/>
      <x:c r="EQ600" s="343"/>
      <x:c r="ER600" s="343"/>
      <x:c r="ES600" s="343"/>
      <x:c r="ET600" s="343"/>
      <x:c r="EU600" s="343"/>
      <x:c r="EV600" s="343"/>
      <x:c r="EW600" s="343"/>
      <x:c r="EX600" s="343"/>
      <x:c r="EY600" s="343"/>
      <x:c r="EZ600" s="343"/>
      <x:c r="FA600" s="343"/>
      <x:c r="FB600" s="343"/>
      <x:c r="FC600" s="343"/>
      <x:c r="FD600" s="343"/>
      <x:c r="FE600" s="343"/>
      <x:c r="FF600" s="343"/>
      <x:c r="FG600" s="343"/>
      <x:c r="FH600" s="343"/>
      <x:c r="FI600" s="343"/>
      <x:c r="FJ600" s="343"/>
      <x:c r="FK600" s="343"/>
      <x:c r="FL600" s="343"/>
      <x:c r="FM600" s="343"/>
      <x:c r="FN600" s="343"/>
      <x:c r="FO600" s="343"/>
      <x:c r="FP600" s="343"/>
      <x:c r="FQ600" s="343"/>
      <x:c r="FR600" s="343"/>
      <x:c r="FS600" s="343"/>
      <x:c r="FT600" s="343"/>
      <x:c r="FU600" s="343"/>
      <x:c r="FV600" s="343"/>
      <x:c r="FW600" s="343"/>
      <x:c r="FX600" s="343"/>
      <x:c r="FY600" s="343"/>
      <x:c r="FZ600" s="343"/>
      <x:c r="GA600" s="343"/>
      <x:c r="GB600" s="343"/>
      <x:c r="GC600" s="343"/>
      <x:c r="GD600" s="343"/>
      <x:c r="GE600" s="343"/>
      <x:c r="GF600" s="343"/>
      <x:c r="GG600" s="343"/>
    </x:row>
    <x:row r="601" spans="1:189" s="377" customFormat="1" hidden="1" customHeight="1">
      <x:c r="A601" s="267" t="s">
        <x:v>25</x:v>
      </x:c>
      <x:c r="B601" s="295" t="s">
        <x:v>6108</x:v>
      </x:c>
      <x:c r="C601" s="296" t="s">
        <x:v>4744</x:v>
      </x:c>
      <x:c r="D601" s="628">
        <x:f t="shared" si="40"/>
        <x:v>2265.1999999999998</x:v>
      </x:c>
      <x:c r="E601" s="299" t="s">
        <x:v>4788</x:v>
      </x:c>
      <x:c r="F601" s="299" t="s">
        <x:v>2212</x:v>
      </x:c>
      <x:c r="G601" s="299" t="s">
        <x:v>4788</x:v>
      </x:c>
      <x:c r="H601" s="504" t="s">
        <x:v>6125</x:v>
      </x:c>
      <x:c r="I601" s="322"/>
      <x:c r="J601" s="448">
        <x:v>2265.1999999999998</x:v>
      </x:c>
      <x:c r="K601" s="322"/>
      <x:c r="L601" s="448">
        <x:v>2265.1999999999998</x:v>
      </x:c>
      <x:c r="M601" s="322"/>
      <x:c r="N601" s="322"/>
      <x:c r="O601" s="322"/>
      <x:c r="P601" s="448">
        <x:v>2265.1999999999998</x:v>
      </x:c>
      <x:c r="Q601" s="322"/>
      <x:c r="R601" s="246" t="s">
        <x:v>952</x:v>
      </x:c>
      <x:c r="S601" s="447"/>
      <x:c r="T601" s="343"/>
      <x:c r="U601" s="343"/>
      <x:c r="V601" s="343"/>
      <x:c r="W601" s="343"/>
      <x:c r="X601" s="343"/>
      <x:c r="Y601" s="343"/>
      <x:c r="Z601" s="343"/>
      <x:c r="AA601" s="343"/>
      <x:c r="AB601" s="343"/>
      <x:c r="AC601" s="343"/>
      <x:c r="AD601" s="343"/>
      <x:c r="AE601" s="343"/>
      <x:c r="AF601" s="343"/>
      <x:c r="AG601" s="343"/>
      <x:c r="AH601" s="343"/>
      <x:c r="AI601" s="343"/>
      <x:c r="AJ601" s="343"/>
      <x:c r="AK601" s="343"/>
      <x:c r="AL601" s="343"/>
      <x:c r="AM601" s="343"/>
      <x:c r="AN601" s="343"/>
      <x:c r="AO601" s="343"/>
      <x:c r="AP601" s="343"/>
      <x:c r="AQ601" s="343"/>
      <x:c r="AR601" s="343"/>
      <x:c r="AS601" s="343"/>
      <x:c r="AT601" s="343"/>
      <x:c r="AU601" s="343"/>
      <x:c r="AV601" s="343"/>
      <x:c r="AW601" s="343"/>
      <x:c r="AX601" s="343"/>
      <x:c r="AY601" s="343"/>
      <x:c r="AZ601" s="343"/>
      <x:c r="BA601" s="343"/>
      <x:c r="BB601" s="343"/>
      <x:c r="BC601" s="343"/>
      <x:c r="BD601" s="343"/>
      <x:c r="BE601" s="343"/>
      <x:c r="BF601" s="343"/>
      <x:c r="BG601" s="343"/>
      <x:c r="BH601" s="343"/>
      <x:c r="BI601" s="343"/>
      <x:c r="BJ601" s="343"/>
      <x:c r="BK601" s="343"/>
      <x:c r="BL601" s="343"/>
      <x:c r="BM601" s="343"/>
      <x:c r="BN601" s="343"/>
      <x:c r="BO601" s="343"/>
      <x:c r="BP601" s="343"/>
      <x:c r="BQ601" s="343"/>
      <x:c r="BR601" s="343"/>
      <x:c r="BS601" s="343"/>
      <x:c r="BT601" s="343"/>
      <x:c r="BU601" s="343"/>
      <x:c r="BV601" s="343"/>
      <x:c r="BW601" s="343"/>
      <x:c r="BX601" s="343"/>
      <x:c r="BY601" s="343"/>
      <x:c r="BZ601" s="343"/>
      <x:c r="CA601" s="343"/>
      <x:c r="CB601" s="343"/>
      <x:c r="CC601" s="343"/>
      <x:c r="CD601" s="343"/>
      <x:c r="CE601" s="343"/>
      <x:c r="CF601" s="343"/>
      <x:c r="CG601" s="343"/>
      <x:c r="CH601" s="343"/>
      <x:c r="CI601" s="343"/>
      <x:c r="CJ601" s="343"/>
      <x:c r="CK601" s="343"/>
      <x:c r="CL601" s="343"/>
      <x:c r="CM601" s="343"/>
      <x:c r="CN601" s="343"/>
      <x:c r="CO601" s="343"/>
      <x:c r="CP601" s="343"/>
      <x:c r="CQ601" s="343"/>
      <x:c r="CR601" s="343"/>
      <x:c r="CS601" s="343"/>
      <x:c r="CT601" s="343"/>
      <x:c r="CU601" s="343"/>
      <x:c r="CV601" s="343"/>
      <x:c r="CW601" s="343"/>
      <x:c r="CX601" s="343"/>
      <x:c r="CY601" s="343"/>
      <x:c r="CZ601" s="343"/>
      <x:c r="DA601" s="343"/>
      <x:c r="DB601" s="343"/>
      <x:c r="DC601" s="343"/>
      <x:c r="DD601" s="343"/>
      <x:c r="DE601" s="343"/>
      <x:c r="DF601" s="343"/>
      <x:c r="DG601" s="343"/>
      <x:c r="DH601" s="343"/>
      <x:c r="DI601" s="343"/>
      <x:c r="DJ601" s="343"/>
      <x:c r="DK601" s="343"/>
      <x:c r="DL601" s="343"/>
      <x:c r="DM601" s="343"/>
      <x:c r="DN601" s="343"/>
      <x:c r="DO601" s="343"/>
      <x:c r="DP601" s="343"/>
      <x:c r="DQ601" s="343"/>
      <x:c r="DR601" s="343"/>
      <x:c r="DS601" s="343"/>
      <x:c r="DT601" s="343"/>
      <x:c r="DU601" s="343"/>
      <x:c r="DV601" s="343"/>
      <x:c r="DW601" s="343"/>
      <x:c r="DX601" s="343"/>
      <x:c r="DY601" s="343"/>
      <x:c r="DZ601" s="343"/>
      <x:c r="EA601" s="343"/>
      <x:c r="EB601" s="343"/>
      <x:c r="EC601" s="343"/>
      <x:c r="ED601" s="343"/>
      <x:c r="EE601" s="343"/>
      <x:c r="EF601" s="343"/>
      <x:c r="EG601" s="343"/>
      <x:c r="EH601" s="343"/>
      <x:c r="EI601" s="343"/>
      <x:c r="EJ601" s="343"/>
      <x:c r="EK601" s="343"/>
      <x:c r="EL601" s="343"/>
      <x:c r="EM601" s="343"/>
      <x:c r="EN601" s="343"/>
      <x:c r="EO601" s="343"/>
      <x:c r="EP601" s="343"/>
      <x:c r="EQ601" s="343"/>
      <x:c r="ER601" s="343"/>
      <x:c r="ES601" s="343"/>
      <x:c r="ET601" s="343"/>
      <x:c r="EU601" s="343"/>
      <x:c r="EV601" s="343"/>
      <x:c r="EW601" s="343"/>
      <x:c r="EX601" s="343"/>
      <x:c r="EY601" s="343"/>
      <x:c r="EZ601" s="343"/>
      <x:c r="FA601" s="343"/>
      <x:c r="FB601" s="343"/>
      <x:c r="FC601" s="343"/>
      <x:c r="FD601" s="343"/>
      <x:c r="FE601" s="343"/>
      <x:c r="FF601" s="343"/>
      <x:c r="FG601" s="343"/>
      <x:c r="FH601" s="343"/>
      <x:c r="FI601" s="343"/>
      <x:c r="FJ601" s="343"/>
      <x:c r="FK601" s="343"/>
      <x:c r="FL601" s="343"/>
      <x:c r="FM601" s="343"/>
      <x:c r="FN601" s="343"/>
      <x:c r="FO601" s="343"/>
      <x:c r="FP601" s="343"/>
      <x:c r="FQ601" s="343"/>
      <x:c r="FR601" s="343"/>
      <x:c r="FS601" s="343"/>
      <x:c r="FT601" s="343"/>
      <x:c r="FU601" s="343"/>
      <x:c r="FV601" s="343"/>
      <x:c r="FW601" s="343"/>
      <x:c r="FX601" s="343"/>
      <x:c r="FY601" s="343"/>
      <x:c r="FZ601" s="343"/>
      <x:c r="GA601" s="343"/>
      <x:c r="GB601" s="343"/>
      <x:c r="GC601" s="343"/>
      <x:c r="GD601" s="343"/>
      <x:c r="GE601" s="343"/>
      <x:c r="GF601" s="343"/>
      <x:c r="GG601" s="343"/>
    </x:row>
    <x:row r="602" spans="1:189" s="377" customFormat="1" hidden="1" customHeight="1">
      <x:c r="A602" s="267" t="s">
        <x:v>25</x:v>
      </x:c>
      <x:c r="B602" s="295" t="s">
        <x:v>6141</x:v>
      </x:c>
      <x:c r="C602" s="296" t="s">
        <x:v>4740</x:v>
      </x:c>
      <x:c r="D602" s="628">
        <x:f t="shared" si="40"/>
        <x:v>1053.2</x:v>
      </x:c>
      <x:c r="E602" s="299" t="s">
        <x:v>4788</x:v>
      </x:c>
      <x:c r="F602" s="299" t="s">
        <x:v>2212</x:v>
      </x:c>
      <x:c r="G602" s="299" t="s">
        <x:v>4788</x:v>
      </x:c>
      <x:c r="H602" s="504" t="s">
        <x:v>6125</x:v>
      </x:c>
      <x:c r="I602" s="322"/>
      <x:c r="J602" s="448">
        <x:v>1053.2</x:v>
      </x:c>
      <x:c r="K602" s="322"/>
      <x:c r="L602" s="448">
        <x:v>1053.2</x:v>
      </x:c>
      <x:c r="M602" s="322"/>
      <x:c r="N602" s="322"/>
      <x:c r="O602" s="322"/>
      <x:c r="P602" s="448">
        <x:v>1053.2</x:v>
      </x:c>
      <x:c r="Q602" s="322"/>
      <x:c r="R602" s="246" t="s">
        <x:v>952</x:v>
      </x:c>
      <x:c r="S602" s="447"/>
      <x:c r="T602" s="343"/>
      <x:c r="U602" s="343"/>
      <x:c r="V602" s="343"/>
      <x:c r="W602" s="343"/>
      <x:c r="X602" s="343"/>
      <x:c r="Y602" s="343"/>
      <x:c r="Z602" s="343"/>
      <x:c r="AA602" s="343"/>
      <x:c r="AB602" s="343"/>
      <x:c r="AC602" s="343"/>
      <x:c r="AD602" s="343"/>
      <x:c r="AE602" s="343"/>
      <x:c r="AF602" s="343"/>
      <x:c r="AG602" s="343"/>
      <x:c r="AH602" s="343"/>
      <x:c r="AI602" s="343"/>
      <x:c r="AJ602" s="343"/>
      <x:c r="AK602" s="343"/>
      <x:c r="AL602" s="343"/>
      <x:c r="AM602" s="343"/>
      <x:c r="AN602" s="343"/>
      <x:c r="AO602" s="343"/>
      <x:c r="AP602" s="343"/>
      <x:c r="AQ602" s="343"/>
      <x:c r="AR602" s="343"/>
      <x:c r="AS602" s="343"/>
      <x:c r="AT602" s="343"/>
      <x:c r="AU602" s="343"/>
      <x:c r="AV602" s="343"/>
      <x:c r="AW602" s="343"/>
      <x:c r="AX602" s="343"/>
      <x:c r="AY602" s="343"/>
      <x:c r="AZ602" s="343"/>
      <x:c r="BA602" s="343"/>
      <x:c r="BB602" s="343"/>
      <x:c r="BC602" s="343"/>
      <x:c r="BD602" s="343"/>
      <x:c r="BE602" s="343"/>
      <x:c r="BF602" s="343"/>
      <x:c r="BG602" s="343"/>
      <x:c r="BH602" s="343"/>
      <x:c r="BI602" s="343"/>
      <x:c r="BJ602" s="343"/>
      <x:c r="BK602" s="343"/>
      <x:c r="BL602" s="343"/>
      <x:c r="BM602" s="343"/>
      <x:c r="BN602" s="343"/>
      <x:c r="BO602" s="343"/>
      <x:c r="BP602" s="343"/>
      <x:c r="BQ602" s="343"/>
      <x:c r="BR602" s="343"/>
      <x:c r="BS602" s="343"/>
      <x:c r="BT602" s="343"/>
      <x:c r="BU602" s="343"/>
      <x:c r="BV602" s="343"/>
      <x:c r="BW602" s="343"/>
      <x:c r="BX602" s="343"/>
      <x:c r="BY602" s="343"/>
      <x:c r="BZ602" s="343"/>
      <x:c r="CA602" s="343"/>
      <x:c r="CB602" s="343"/>
      <x:c r="CC602" s="343"/>
      <x:c r="CD602" s="343"/>
      <x:c r="CE602" s="343"/>
      <x:c r="CF602" s="343"/>
      <x:c r="CG602" s="343"/>
      <x:c r="CH602" s="343"/>
      <x:c r="CI602" s="343"/>
      <x:c r="CJ602" s="343"/>
      <x:c r="CK602" s="343"/>
      <x:c r="CL602" s="343"/>
      <x:c r="CM602" s="343"/>
      <x:c r="CN602" s="343"/>
      <x:c r="CO602" s="343"/>
      <x:c r="CP602" s="343"/>
      <x:c r="CQ602" s="343"/>
      <x:c r="CR602" s="343"/>
      <x:c r="CS602" s="343"/>
      <x:c r="CT602" s="343"/>
      <x:c r="CU602" s="343"/>
      <x:c r="CV602" s="343"/>
      <x:c r="CW602" s="343"/>
      <x:c r="CX602" s="343"/>
      <x:c r="CY602" s="343"/>
      <x:c r="CZ602" s="343"/>
      <x:c r="DA602" s="343"/>
      <x:c r="DB602" s="343"/>
      <x:c r="DC602" s="343"/>
      <x:c r="DD602" s="343"/>
      <x:c r="DE602" s="343"/>
      <x:c r="DF602" s="343"/>
      <x:c r="DG602" s="343"/>
      <x:c r="DH602" s="343"/>
      <x:c r="DI602" s="343"/>
      <x:c r="DJ602" s="343"/>
      <x:c r="DK602" s="343"/>
      <x:c r="DL602" s="343"/>
      <x:c r="DM602" s="343"/>
      <x:c r="DN602" s="343"/>
      <x:c r="DO602" s="343"/>
      <x:c r="DP602" s="343"/>
      <x:c r="DQ602" s="343"/>
      <x:c r="DR602" s="343"/>
      <x:c r="DS602" s="343"/>
      <x:c r="DT602" s="343"/>
      <x:c r="DU602" s="343"/>
      <x:c r="DV602" s="343"/>
      <x:c r="DW602" s="343"/>
      <x:c r="DX602" s="343"/>
      <x:c r="DY602" s="343"/>
      <x:c r="DZ602" s="343"/>
      <x:c r="EA602" s="343"/>
      <x:c r="EB602" s="343"/>
      <x:c r="EC602" s="343"/>
      <x:c r="ED602" s="343"/>
      <x:c r="EE602" s="343"/>
      <x:c r="EF602" s="343"/>
      <x:c r="EG602" s="343"/>
      <x:c r="EH602" s="343"/>
      <x:c r="EI602" s="343"/>
      <x:c r="EJ602" s="343"/>
      <x:c r="EK602" s="343"/>
      <x:c r="EL602" s="343"/>
      <x:c r="EM602" s="343"/>
      <x:c r="EN602" s="343"/>
      <x:c r="EO602" s="343"/>
      <x:c r="EP602" s="343"/>
      <x:c r="EQ602" s="343"/>
      <x:c r="ER602" s="343"/>
      <x:c r="ES602" s="343"/>
      <x:c r="ET602" s="343"/>
      <x:c r="EU602" s="343"/>
      <x:c r="EV602" s="343"/>
      <x:c r="EW602" s="343"/>
      <x:c r="EX602" s="343"/>
      <x:c r="EY602" s="343"/>
      <x:c r="EZ602" s="343"/>
      <x:c r="FA602" s="343"/>
      <x:c r="FB602" s="343"/>
      <x:c r="FC602" s="343"/>
      <x:c r="FD602" s="343"/>
      <x:c r="FE602" s="343"/>
      <x:c r="FF602" s="343"/>
      <x:c r="FG602" s="343"/>
      <x:c r="FH602" s="343"/>
      <x:c r="FI602" s="343"/>
      <x:c r="FJ602" s="343"/>
      <x:c r="FK602" s="343"/>
      <x:c r="FL602" s="343"/>
      <x:c r="FM602" s="343"/>
      <x:c r="FN602" s="343"/>
      <x:c r="FO602" s="343"/>
      <x:c r="FP602" s="343"/>
      <x:c r="FQ602" s="343"/>
      <x:c r="FR602" s="343"/>
      <x:c r="FS602" s="343"/>
      <x:c r="FT602" s="343"/>
      <x:c r="FU602" s="343"/>
      <x:c r="FV602" s="343"/>
      <x:c r="FW602" s="343"/>
      <x:c r="FX602" s="343"/>
      <x:c r="FY602" s="343"/>
      <x:c r="FZ602" s="343"/>
      <x:c r="GA602" s="343"/>
      <x:c r="GB602" s="343"/>
      <x:c r="GC602" s="343"/>
      <x:c r="GD602" s="343"/>
      <x:c r="GE602" s="343"/>
      <x:c r="GF602" s="343"/>
      <x:c r="GG602" s="343"/>
    </x:row>
    <x:row r="603" spans="1:189" s="377" customFormat="1" hidden="1" customHeight="1">
      <x:c r="A603" s="267" t="s">
        <x:v>25</x:v>
      </x:c>
      <x:c r="B603" s="295" t="s">
        <x:v>6114</x:v>
      </x:c>
      <x:c r="C603" s="296" t="s">
        <x:v>1682</x:v>
      </x:c>
      <x:c r="D603" s="628">
        <x:f t="shared" si="40"/>
        <x:v>1380.8</x:v>
      </x:c>
      <x:c r="E603" s="299" t="s">
        <x:v>4788</x:v>
      </x:c>
      <x:c r="F603" s="299" t="s">
        <x:v>2212</x:v>
      </x:c>
      <x:c r="G603" s="299" t="s">
        <x:v>4788</x:v>
      </x:c>
      <x:c r="H603" s="504" t="s">
        <x:v>6125</x:v>
      </x:c>
      <x:c r="I603" s="322"/>
      <x:c r="J603" s="448">
        <x:v>1380.8</x:v>
      </x:c>
      <x:c r="K603" s="322"/>
      <x:c r="L603" s="448">
        <x:v>1380.8</x:v>
      </x:c>
      <x:c r="M603" s="322"/>
      <x:c r="N603" s="322"/>
      <x:c r="O603" s="322"/>
      <x:c r="P603" s="448">
        <x:v>1380.8</x:v>
      </x:c>
      <x:c r="Q603" s="322"/>
      <x:c r="R603" s="246" t="s">
        <x:v>952</x:v>
      </x:c>
      <x:c r="S603" s="447"/>
      <x:c r="T603" s="343"/>
      <x:c r="U603" s="343"/>
      <x:c r="V603" s="343"/>
      <x:c r="W603" s="343"/>
      <x:c r="X603" s="343"/>
      <x:c r="Y603" s="343"/>
      <x:c r="Z603" s="343"/>
      <x:c r="AA603" s="343"/>
      <x:c r="AB603" s="343"/>
      <x:c r="AC603" s="343"/>
      <x:c r="AD603" s="343"/>
      <x:c r="AE603" s="343"/>
      <x:c r="AF603" s="343"/>
      <x:c r="AG603" s="343"/>
      <x:c r="AH603" s="343"/>
      <x:c r="AI603" s="343"/>
      <x:c r="AJ603" s="343"/>
      <x:c r="AK603" s="343"/>
      <x:c r="AL603" s="343"/>
      <x:c r="AM603" s="343"/>
      <x:c r="AN603" s="343"/>
      <x:c r="AO603" s="343"/>
      <x:c r="AP603" s="343"/>
      <x:c r="AQ603" s="343"/>
      <x:c r="AR603" s="343"/>
      <x:c r="AS603" s="343"/>
      <x:c r="AT603" s="343"/>
      <x:c r="AU603" s="343"/>
      <x:c r="AV603" s="343"/>
      <x:c r="AW603" s="343"/>
      <x:c r="AX603" s="343"/>
      <x:c r="AY603" s="343"/>
      <x:c r="AZ603" s="343"/>
      <x:c r="BA603" s="343"/>
      <x:c r="BB603" s="343"/>
      <x:c r="BC603" s="343"/>
      <x:c r="BD603" s="343"/>
      <x:c r="BE603" s="343"/>
      <x:c r="BF603" s="343"/>
      <x:c r="BG603" s="343"/>
      <x:c r="BH603" s="343"/>
      <x:c r="BI603" s="343"/>
      <x:c r="BJ603" s="343"/>
      <x:c r="BK603" s="343"/>
      <x:c r="BL603" s="343"/>
      <x:c r="BM603" s="343"/>
      <x:c r="BN603" s="343"/>
      <x:c r="BO603" s="343"/>
      <x:c r="BP603" s="343"/>
      <x:c r="BQ603" s="343"/>
      <x:c r="BR603" s="343"/>
      <x:c r="BS603" s="343"/>
      <x:c r="BT603" s="343"/>
      <x:c r="BU603" s="343"/>
      <x:c r="BV603" s="343"/>
      <x:c r="BW603" s="343"/>
      <x:c r="BX603" s="343"/>
      <x:c r="BY603" s="343"/>
      <x:c r="BZ603" s="343"/>
      <x:c r="CA603" s="343"/>
      <x:c r="CB603" s="343"/>
      <x:c r="CC603" s="343"/>
      <x:c r="CD603" s="343"/>
      <x:c r="CE603" s="343"/>
      <x:c r="CF603" s="343"/>
      <x:c r="CG603" s="343"/>
      <x:c r="CH603" s="343"/>
      <x:c r="CI603" s="343"/>
      <x:c r="CJ603" s="343"/>
      <x:c r="CK603" s="343"/>
      <x:c r="CL603" s="343"/>
      <x:c r="CM603" s="343"/>
      <x:c r="CN603" s="343"/>
      <x:c r="CO603" s="343"/>
      <x:c r="CP603" s="343"/>
      <x:c r="CQ603" s="343"/>
      <x:c r="CR603" s="343"/>
      <x:c r="CS603" s="343"/>
      <x:c r="CT603" s="343"/>
      <x:c r="CU603" s="343"/>
      <x:c r="CV603" s="343"/>
      <x:c r="CW603" s="343"/>
      <x:c r="CX603" s="343"/>
      <x:c r="CY603" s="343"/>
      <x:c r="CZ603" s="343"/>
      <x:c r="DA603" s="343"/>
      <x:c r="DB603" s="343"/>
      <x:c r="DC603" s="343"/>
      <x:c r="DD603" s="343"/>
      <x:c r="DE603" s="343"/>
      <x:c r="DF603" s="343"/>
      <x:c r="DG603" s="343"/>
      <x:c r="DH603" s="343"/>
      <x:c r="DI603" s="343"/>
      <x:c r="DJ603" s="343"/>
      <x:c r="DK603" s="343"/>
      <x:c r="DL603" s="343"/>
      <x:c r="DM603" s="343"/>
      <x:c r="DN603" s="343"/>
      <x:c r="DO603" s="343"/>
      <x:c r="DP603" s="343"/>
      <x:c r="DQ603" s="343"/>
      <x:c r="DR603" s="343"/>
      <x:c r="DS603" s="343"/>
      <x:c r="DT603" s="343"/>
      <x:c r="DU603" s="343"/>
      <x:c r="DV603" s="343"/>
      <x:c r="DW603" s="343"/>
      <x:c r="DX603" s="343"/>
      <x:c r="DY603" s="343"/>
      <x:c r="DZ603" s="343"/>
      <x:c r="EA603" s="343"/>
      <x:c r="EB603" s="343"/>
      <x:c r="EC603" s="343"/>
      <x:c r="ED603" s="343"/>
      <x:c r="EE603" s="343"/>
      <x:c r="EF603" s="343"/>
      <x:c r="EG603" s="343"/>
      <x:c r="EH603" s="343"/>
      <x:c r="EI603" s="343"/>
      <x:c r="EJ603" s="343"/>
      <x:c r="EK603" s="343"/>
      <x:c r="EL603" s="343"/>
      <x:c r="EM603" s="343"/>
      <x:c r="EN603" s="343"/>
      <x:c r="EO603" s="343"/>
      <x:c r="EP603" s="343"/>
      <x:c r="EQ603" s="343"/>
      <x:c r="ER603" s="343"/>
      <x:c r="ES603" s="343"/>
      <x:c r="ET603" s="343"/>
      <x:c r="EU603" s="343"/>
      <x:c r="EV603" s="343"/>
      <x:c r="EW603" s="343"/>
      <x:c r="EX603" s="343"/>
      <x:c r="EY603" s="343"/>
      <x:c r="EZ603" s="343"/>
      <x:c r="FA603" s="343"/>
      <x:c r="FB603" s="343"/>
      <x:c r="FC603" s="343"/>
      <x:c r="FD603" s="343"/>
      <x:c r="FE603" s="343"/>
      <x:c r="FF603" s="343"/>
      <x:c r="FG603" s="343"/>
      <x:c r="FH603" s="343"/>
      <x:c r="FI603" s="343"/>
      <x:c r="FJ603" s="343"/>
      <x:c r="FK603" s="343"/>
      <x:c r="FL603" s="343"/>
      <x:c r="FM603" s="343"/>
      <x:c r="FN603" s="343"/>
      <x:c r="FO603" s="343"/>
      <x:c r="FP603" s="343"/>
      <x:c r="FQ603" s="343"/>
      <x:c r="FR603" s="343"/>
      <x:c r="FS603" s="343"/>
      <x:c r="FT603" s="343"/>
      <x:c r="FU603" s="343"/>
      <x:c r="FV603" s="343"/>
      <x:c r="FW603" s="343"/>
      <x:c r="FX603" s="343"/>
      <x:c r="FY603" s="343"/>
      <x:c r="FZ603" s="343"/>
      <x:c r="GA603" s="343"/>
      <x:c r="GB603" s="343"/>
      <x:c r="GC603" s="343"/>
      <x:c r="GD603" s="343"/>
      <x:c r="GE603" s="343"/>
      <x:c r="GF603" s="343"/>
      <x:c r="GG603" s="343"/>
    </x:row>
    <x:row r="604" spans="1:189" s="377" customFormat="1" hidden="1" customHeight="1">
      <x:c r="A604" s="267" t="s">
        <x:v>25</x:v>
      </x:c>
      <x:c r="B604" s="295" t="s">
        <x:v>6116</x:v>
      </x:c>
      <x:c r="C604" s="296" t="s">
        <x:v>4692</x:v>
      </x:c>
      <x:c r="D604" s="628">
        <x:f t="shared" si="40"/>
        <x:v>3585.6999999999998</x:v>
      </x:c>
      <x:c r="E604" s="299" t="s">
        <x:v>4788</x:v>
      </x:c>
      <x:c r="F604" s="299" t="s">
        <x:v>2212</x:v>
      </x:c>
      <x:c r="G604" s="299" t="s">
        <x:v>4717</x:v>
      </x:c>
      <x:c r="H604" s="504" t="s">
        <x:v>6125</x:v>
      </x:c>
      <x:c r="I604" s="322"/>
      <x:c r="J604" s="448">
        <x:v>3585.6999999999998</x:v>
      </x:c>
      <x:c r="K604" s="322"/>
      <x:c r="L604" s="448">
        <x:v>3585.6999999999998</x:v>
      </x:c>
      <x:c r="M604" s="322"/>
      <x:c r="N604" s="322"/>
      <x:c r="O604" s="322"/>
      <x:c r="P604" s="448">
        <x:v>3585.6999999999998</x:v>
      </x:c>
      <x:c r="Q604" s="322"/>
      <x:c r="R604" s="246" t="s">
        <x:v>952</x:v>
      </x:c>
      <x:c r="S604" s="447"/>
      <x:c r="T604" s="343"/>
      <x:c r="U604" s="343"/>
      <x:c r="V604" s="343"/>
      <x:c r="W604" s="343"/>
      <x:c r="X604" s="343"/>
      <x:c r="Y604" s="343"/>
      <x:c r="Z604" s="343"/>
      <x:c r="AA604" s="343"/>
      <x:c r="AB604" s="343"/>
      <x:c r="AC604" s="343"/>
      <x:c r="AD604" s="343"/>
      <x:c r="AE604" s="343"/>
      <x:c r="AF604" s="343"/>
      <x:c r="AG604" s="343"/>
      <x:c r="AH604" s="343"/>
      <x:c r="AI604" s="343"/>
      <x:c r="AJ604" s="343"/>
      <x:c r="AK604" s="343"/>
      <x:c r="AL604" s="343"/>
      <x:c r="AM604" s="343"/>
      <x:c r="AN604" s="343"/>
      <x:c r="AO604" s="343"/>
      <x:c r="AP604" s="343"/>
      <x:c r="AQ604" s="343"/>
      <x:c r="AR604" s="343"/>
      <x:c r="AS604" s="343"/>
      <x:c r="AT604" s="343"/>
      <x:c r="AU604" s="343"/>
      <x:c r="AV604" s="343"/>
      <x:c r="AW604" s="343"/>
      <x:c r="AX604" s="343"/>
      <x:c r="AY604" s="343"/>
      <x:c r="AZ604" s="343"/>
      <x:c r="BA604" s="343"/>
      <x:c r="BB604" s="343"/>
      <x:c r="BC604" s="343"/>
      <x:c r="BD604" s="343"/>
      <x:c r="BE604" s="343"/>
      <x:c r="BF604" s="343"/>
      <x:c r="BG604" s="343"/>
      <x:c r="BH604" s="343"/>
      <x:c r="BI604" s="343"/>
      <x:c r="BJ604" s="343"/>
      <x:c r="BK604" s="343"/>
      <x:c r="BL604" s="343"/>
      <x:c r="BM604" s="343"/>
      <x:c r="BN604" s="343"/>
      <x:c r="BO604" s="343"/>
      <x:c r="BP604" s="343"/>
      <x:c r="BQ604" s="343"/>
      <x:c r="BR604" s="343"/>
      <x:c r="BS604" s="343"/>
      <x:c r="BT604" s="343"/>
      <x:c r="BU604" s="343"/>
      <x:c r="BV604" s="343"/>
      <x:c r="BW604" s="343"/>
      <x:c r="BX604" s="343"/>
      <x:c r="BY604" s="343"/>
      <x:c r="BZ604" s="343"/>
      <x:c r="CA604" s="343"/>
      <x:c r="CB604" s="343"/>
      <x:c r="CC604" s="343"/>
      <x:c r="CD604" s="343"/>
      <x:c r="CE604" s="343"/>
      <x:c r="CF604" s="343"/>
      <x:c r="CG604" s="343"/>
      <x:c r="CH604" s="343"/>
      <x:c r="CI604" s="343"/>
      <x:c r="CJ604" s="343"/>
      <x:c r="CK604" s="343"/>
      <x:c r="CL604" s="343"/>
      <x:c r="CM604" s="343"/>
      <x:c r="CN604" s="343"/>
      <x:c r="CO604" s="343"/>
      <x:c r="CP604" s="343"/>
      <x:c r="CQ604" s="343"/>
      <x:c r="CR604" s="343"/>
      <x:c r="CS604" s="343"/>
      <x:c r="CT604" s="343"/>
      <x:c r="CU604" s="343"/>
      <x:c r="CV604" s="343"/>
      <x:c r="CW604" s="343"/>
      <x:c r="CX604" s="343"/>
      <x:c r="CY604" s="343"/>
      <x:c r="CZ604" s="343"/>
      <x:c r="DA604" s="343"/>
      <x:c r="DB604" s="343"/>
      <x:c r="DC604" s="343"/>
      <x:c r="DD604" s="343"/>
      <x:c r="DE604" s="343"/>
      <x:c r="DF604" s="343"/>
      <x:c r="DG604" s="343"/>
      <x:c r="DH604" s="343"/>
      <x:c r="DI604" s="343"/>
      <x:c r="DJ604" s="343"/>
      <x:c r="DK604" s="343"/>
      <x:c r="DL604" s="343"/>
      <x:c r="DM604" s="343"/>
      <x:c r="DN604" s="343"/>
      <x:c r="DO604" s="343"/>
      <x:c r="DP604" s="343"/>
      <x:c r="DQ604" s="343"/>
      <x:c r="DR604" s="343"/>
      <x:c r="DS604" s="343"/>
      <x:c r="DT604" s="343"/>
      <x:c r="DU604" s="343"/>
      <x:c r="DV604" s="343"/>
      <x:c r="DW604" s="343"/>
      <x:c r="DX604" s="343"/>
      <x:c r="DY604" s="343"/>
      <x:c r="DZ604" s="343"/>
      <x:c r="EA604" s="343"/>
      <x:c r="EB604" s="343"/>
      <x:c r="EC604" s="343"/>
      <x:c r="ED604" s="343"/>
      <x:c r="EE604" s="343"/>
      <x:c r="EF604" s="343"/>
      <x:c r="EG604" s="343"/>
      <x:c r="EH604" s="343"/>
      <x:c r="EI604" s="343"/>
      <x:c r="EJ604" s="343"/>
      <x:c r="EK604" s="343"/>
      <x:c r="EL604" s="343"/>
      <x:c r="EM604" s="343"/>
      <x:c r="EN604" s="343"/>
      <x:c r="EO604" s="343"/>
      <x:c r="EP604" s="343"/>
      <x:c r="EQ604" s="343"/>
      <x:c r="ER604" s="343"/>
      <x:c r="ES604" s="343"/>
      <x:c r="ET604" s="343"/>
      <x:c r="EU604" s="343"/>
      <x:c r="EV604" s="343"/>
      <x:c r="EW604" s="343"/>
      <x:c r="EX604" s="343"/>
      <x:c r="EY604" s="343"/>
      <x:c r="EZ604" s="343"/>
      <x:c r="FA604" s="343"/>
      <x:c r="FB604" s="343"/>
      <x:c r="FC604" s="343"/>
      <x:c r="FD604" s="343"/>
      <x:c r="FE604" s="343"/>
      <x:c r="FF604" s="343"/>
      <x:c r="FG604" s="343"/>
      <x:c r="FH604" s="343"/>
      <x:c r="FI604" s="343"/>
      <x:c r="FJ604" s="343"/>
      <x:c r="FK604" s="343"/>
      <x:c r="FL604" s="343"/>
      <x:c r="FM604" s="343"/>
      <x:c r="FN604" s="343"/>
      <x:c r="FO604" s="343"/>
      <x:c r="FP604" s="343"/>
      <x:c r="FQ604" s="343"/>
      <x:c r="FR604" s="343"/>
      <x:c r="FS604" s="343"/>
      <x:c r="FT604" s="343"/>
      <x:c r="FU604" s="343"/>
      <x:c r="FV604" s="343"/>
      <x:c r="FW604" s="343"/>
      <x:c r="FX604" s="343"/>
      <x:c r="FY604" s="343"/>
      <x:c r="FZ604" s="343"/>
      <x:c r="GA604" s="343"/>
      <x:c r="GB604" s="343"/>
      <x:c r="GC604" s="343"/>
      <x:c r="GD604" s="343"/>
      <x:c r="GE604" s="343"/>
      <x:c r="GF604" s="343"/>
      <x:c r="GG604" s="343"/>
    </x:row>
    <x:row r="605" spans="1:189" s="377" customFormat="1" hidden="1" customHeight="1">
      <x:c r="A605" s="267" t="s">
        <x:v>25</x:v>
      </x:c>
      <x:c r="B605" s="295" t="s">
        <x:v>6163</x:v>
      </x:c>
      <x:c r="C605" s="296" t="s">
        <x:v>4754</x:v>
      </x:c>
      <x:c r="D605" s="628">
        <x:f t="shared" si="40"/>
        <x:v>4440.8000000000002</x:v>
      </x:c>
      <x:c r="E605" s="299" t="s">
        <x:v>4788</x:v>
      </x:c>
      <x:c r="F605" s="299" t="s">
        <x:v>2212</x:v>
      </x:c>
      <x:c r="G605" s="299" t="s">
        <x:v>4717</x:v>
      </x:c>
      <x:c r="H605" s="504" t="s">
        <x:v>6125</x:v>
      </x:c>
      <x:c r="I605" s="322"/>
      <x:c r="J605" s="448">
        <x:v>4440.8000000000002</x:v>
      </x:c>
      <x:c r="K605" s="322"/>
      <x:c r="L605" s="448">
        <x:v>4440.8000000000002</x:v>
      </x:c>
      <x:c r="M605" s="322"/>
      <x:c r="N605" s="322"/>
      <x:c r="O605" s="322"/>
      <x:c r="P605" s="448">
        <x:v>4440.8000000000002</x:v>
      </x:c>
      <x:c r="Q605" s="322"/>
      <x:c r="R605" s="246" t="s">
        <x:v>952</x:v>
      </x:c>
      <x:c r="S605" s="447"/>
      <x:c r="T605" s="343"/>
      <x:c r="U605" s="343"/>
      <x:c r="V605" s="343"/>
      <x:c r="W605" s="343"/>
      <x:c r="X605" s="343"/>
      <x:c r="Y605" s="343"/>
      <x:c r="Z605" s="343"/>
      <x:c r="AA605" s="343"/>
      <x:c r="AB605" s="343"/>
      <x:c r="AC605" s="343"/>
      <x:c r="AD605" s="343"/>
      <x:c r="AE605" s="343"/>
      <x:c r="AF605" s="343"/>
      <x:c r="AG605" s="343"/>
      <x:c r="AH605" s="343"/>
      <x:c r="AI605" s="343"/>
      <x:c r="AJ605" s="343"/>
      <x:c r="AK605" s="343"/>
      <x:c r="AL605" s="343"/>
      <x:c r="AM605" s="343"/>
      <x:c r="AN605" s="343"/>
      <x:c r="AO605" s="343"/>
      <x:c r="AP605" s="343"/>
      <x:c r="AQ605" s="343"/>
      <x:c r="AR605" s="343"/>
      <x:c r="AS605" s="343"/>
      <x:c r="AT605" s="343"/>
      <x:c r="AU605" s="343"/>
      <x:c r="AV605" s="343"/>
      <x:c r="AW605" s="343"/>
      <x:c r="AX605" s="343"/>
      <x:c r="AY605" s="343"/>
      <x:c r="AZ605" s="343"/>
      <x:c r="BA605" s="343"/>
      <x:c r="BB605" s="343"/>
      <x:c r="BC605" s="343"/>
      <x:c r="BD605" s="343"/>
      <x:c r="BE605" s="343"/>
      <x:c r="BF605" s="343"/>
      <x:c r="BG605" s="343"/>
      <x:c r="BH605" s="343"/>
      <x:c r="BI605" s="343"/>
      <x:c r="BJ605" s="343"/>
      <x:c r="BK605" s="343"/>
      <x:c r="BL605" s="343"/>
      <x:c r="BM605" s="343"/>
      <x:c r="BN605" s="343"/>
      <x:c r="BO605" s="343"/>
      <x:c r="BP605" s="343"/>
      <x:c r="BQ605" s="343"/>
      <x:c r="BR605" s="343"/>
      <x:c r="BS605" s="343"/>
      <x:c r="BT605" s="343"/>
      <x:c r="BU605" s="343"/>
      <x:c r="BV605" s="343"/>
      <x:c r="BW605" s="343"/>
      <x:c r="BX605" s="343"/>
      <x:c r="BY605" s="343"/>
      <x:c r="BZ605" s="343"/>
      <x:c r="CA605" s="343"/>
      <x:c r="CB605" s="343"/>
      <x:c r="CC605" s="343"/>
      <x:c r="CD605" s="343"/>
      <x:c r="CE605" s="343"/>
      <x:c r="CF605" s="343"/>
      <x:c r="CG605" s="343"/>
      <x:c r="CH605" s="343"/>
      <x:c r="CI605" s="343"/>
      <x:c r="CJ605" s="343"/>
      <x:c r="CK605" s="343"/>
      <x:c r="CL605" s="343"/>
      <x:c r="CM605" s="343"/>
      <x:c r="CN605" s="343"/>
      <x:c r="CO605" s="343"/>
      <x:c r="CP605" s="343"/>
      <x:c r="CQ605" s="343"/>
      <x:c r="CR605" s="343"/>
      <x:c r="CS605" s="343"/>
      <x:c r="CT605" s="343"/>
      <x:c r="CU605" s="343"/>
      <x:c r="CV605" s="343"/>
      <x:c r="CW605" s="343"/>
      <x:c r="CX605" s="343"/>
      <x:c r="CY605" s="343"/>
      <x:c r="CZ605" s="343"/>
      <x:c r="DA605" s="343"/>
      <x:c r="DB605" s="343"/>
      <x:c r="DC605" s="343"/>
      <x:c r="DD605" s="343"/>
      <x:c r="DE605" s="343"/>
      <x:c r="DF605" s="343"/>
      <x:c r="DG605" s="343"/>
      <x:c r="DH605" s="343"/>
      <x:c r="DI605" s="343"/>
      <x:c r="DJ605" s="343"/>
      <x:c r="DK605" s="343"/>
      <x:c r="DL605" s="343"/>
      <x:c r="DM605" s="343"/>
      <x:c r="DN605" s="343"/>
      <x:c r="DO605" s="343"/>
      <x:c r="DP605" s="343"/>
      <x:c r="DQ605" s="343"/>
      <x:c r="DR605" s="343"/>
      <x:c r="DS605" s="343"/>
      <x:c r="DT605" s="343"/>
      <x:c r="DU605" s="343"/>
      <x:c r="DV605" s="343"/>
      <x:c r="DW605" s="343"/>
      <x:c r="DX605" s="343"/>
      <x:c r="DY605" s="343"/>
      <x:c r="DZ605" s="343"/>
      <x:c r="EA605" s="343"/>
      <x:c r="EB605" s="343"/>
      <x:c r="EC605" s="343"/>
      <x:c r="ED605" s="343"/>
      <x:c r="EE605" s="343"/>
      <x:c r="EF605" s="343"/>
      <x:c r="EG605" s="343"/>
      <x:c r="EH605" s="343"/>
      <x:c r="EI605" s="343"/>
      <x:c r="EJ605" s="343"/>
      <x:c r="EK605" s="343"/>
      <x:c r="EL605" s="343"/>
      <x:c r="EM605" s="343"/>
      <x:c r="EN605" s="343"/>
      <x:c r="EO605" s="343"/>
      <x:c r="EP605" s="343"/>
      <x:c r="EQ605" s="343"/>
      <x:c r="ER605" s="343"/>
      <x:c r="ES605" s="343"/>
      <x:c r="ET605" s="343"/>
      <x:c r="EU605" s="343"/>
      <x:c r="EV605" s="343"/>
      <x:c r="EW605" s="343"/>
      <x:c r="EX605" s="343"/>
      <x:c r="EY605" s="343"/>
      <x:c r="EZ605" s="343"/>
      <x:c r="FA605" s="343"/>
      <x:c r="FB605" s="343"/>
      <x:c r="FC605" s="343"/>
      <x:c r="FD605" s="343"/>
      <x:c r="FE605" s="343"/>
      <x:c r="FF605" s="343"/>
      <x:c r="FG605" s="343"/>
      <x:c r="FH605" s="343"/>
      <x:c r="FI605" s="343"/>
      <x:c r="FJ605" s="343"/>
      <x:c r="FK605" s="343"/>
      <x:c r="FL605" s="343"/>
      <x:c r="FM605" s="343"/>
      <x:c r="FN605" s="343"/>
      <x:c r="FO605" s="343"/>
      <x:c r="FP605" s="343"/>
      <x:c r="FQ605" s="343"/>
      <x:c r="FR605" s="343"/>
      <x:c r="FS605" s="343"/>
      <x:c r="FT605" s="343"/>
      <x:c r="FU605" s="343"/>
      <x:c r="FV605" s="343"/>
      <x:c r="FW605" s="343"/>
      <x:c r="FX605" s="343"/>
      <x:c r="FY605" s="343"/>
      <x:c r="FZ605" s="343"/>
      <x:c r="GA605" s="343"/>
      <x:c r="GB605" s="343"/>
      <x:c r="GC605" s="343"/>
      <x:c r="GD605" s="343"/>
      <x:c r="GE605" s="343"/>
      <x:c r="GF605" s="343"/>
      <x:c r="GG605" s="343"/>
    </x:row>
    <x:row r="606" spans="1:189" s="377" customFormat="1" hidden="1" customHeight="1">
      <x:c r="A606" s="267" t="s">
        <x:v>25</x:v>
      </x:c>
      <x:c r="B606" s="295" t="s">
        <x:v>6130</x:v>
      </x:c>
      <x:c r="C606" s="296" t="s">
        <x:v>4762</x:v>
      </x:c>
      <x:c r="D606" s="628">
        <x:f t="shared" si="40"/>
        <x:v>2933.6999999999998</x:v>
      </x:c>
      <x:c r="E606" s="299" t="s">
        <x:v>4788</x:v>
      </x:c>
      <x:c r="F606" s="299" t="s">
        <x:v>2212</x:v>
      </x:c>
      <x:c r="G606" s="299" t="s">
        <x:v>4717</x:v>
      </x:c>
      <x:c r="H606" s="504" t="s">
        <x:v>6125</x:v>
      </x:c>
      <x:c r="I606" s="322"/>
      <x:c r="J606" s="448">
        <x:v>2933.6999999999998</x:v>
      </x:c>
      <x:c r="K606" s="322"/>
      <x:c r="L606" s="448">
        <x:v>2933.6999999999998</x:v>
      </x:c>
      <x:c r="M606" s="322"/>
      <x:c r="N606" s="322"/>
      <x:c r="O606" s="322"/>
      <x:c r="P606" s="448">
        <x:v>2933.6999999999998</x:v>
      </x:c>
      <x:c r="Q606" s="322"/>
      <x:c r="R606" s="246" t="s">
        <x:v>952</x:v>
      </x:c>
      <x:c r="S606" s="447"/>
      <x:c r="T606" s="343"/>
      <x:c r="U606" s="343"/>
      <x:c r="V606" s="343"/>
      <x:c r="W606" s="343"/>
      <x:c r="X606" s="343"/>
      <x:c r="Y606" s="343"/>
      <x:c r="Z606" s="343"/>
      <x:c r="AA606" s="343"/>
      <x:c r="AB606" s="343"/>
      <x:c r="AC606" s="343"/>
      <x:c r="AD606" s="343"/>
      <x:c r="AE606" s="343"/>
      <x:c r="AF606" s="343"/>
      <x:c r="AG606" s="343"/>
      <x:c r="AH606" s="343"/>
      <x:c r="AI606" s="343"/>
      <x:c r="AJ606" s="343"/>
      <x:c r="AK606" s="343"/>
      <x:c r="AL606" s="343"/>
      <x:c r="AM606" s="343"/>
      <x:c r="AN606" s="343"/>
      <x:c r="AO606" s="343"/>
      <x:c r="AP606" s="343"/>
      <x:c r="AQ606" s="343"/>
      <x:c r="AR606" s="343"/>
      <x:c r="AS606" s="343"/>
      <x:c r="AT606" s="343"/>
      <x:c r="AU606" s="343"/>
      <x:c r="AV606" s="343"/>
      <x:c r="AW606" s="343"/>
      <x:c r="AX606" s="343"/>
      <x:c r="AY606" s="343"/>
      <x:c r="AZ606" s="343"/>
      <x:c r="BA606" s="343"/>
      <x:c r="BB606" s="343"/>
      <x:c r="BC606" s="343"/>
      <x:c r="BD606" s="343"/>
      <x:c r="BE606" s="343"/>
      <x:c r="BF606" s="343"/>
      <x:c r="BG606" s="343"/>
      <x:c r="BH606" s="343"/>
      <x:c r="BI606" s="343"/>
      <x:c r="BJ606" s="343"/>
      <x:c r="BK606" s="343"/>
      <x:c r="BL606" s="343"/>
      <x:c r="BM606" s="343"/>
      <x:c r="BN606" s="343"/>
      <x:c r="BO606" s="343"/>
      <x:c r="BP606" s="343"/>
      <x:c r="BQ606" s="343"/>
      <x:c r="BR606" s="343"/>
      <x:c r="BS606" s="343"/>
      <x:c r="BT606" s="343"/>
      <x:c r="BU606" s="343"/>
      <x:c r="BV606" s="343"/>
      <x:c r="BW606" s="343"/>
      <x:c r="BX606" s="343"/>
      <x:c r="BY606" s="343"/>
      <x:c r="BZ606" s="343"/>
      <x:c r="CA606" s="343"/>
      <x:c r="CB606" s="343"/>
      <x:c r="CC606" s="343"/>
      <x:c r="CD606" s="343"/>
      <x:c r="CE606" s="343"/>
      <x:c r="CF606" s="343"/>
      <x:c r="CG606" s="343"/>
      <x:c r="CH606" s="343"/>
      <x:c r="CI606" s="343"/>
      <x:c r="CJ606" s="343"/>
      <x:c r="CK606" s="343"/>
      <x:c r="CL606" s="343"/>
      <x:c r="CM606" s="343"/>
      <x:c r="CN606" s="343"/>
      <x:c r="CO606" s="343"/>
      <x:c r="CP606" s="343"/>
      <x:c r="CQ606" s="343"/>
      <x:c r="CR606" s="343"/>
      <x:c r="CS606" s="343"/>
      <x:c r="CT606" s="343"/>
      <x:c r="CU606" s="343"/>
      <x:c r="CV606" s="343"/>
      <x:c r="CW606" s="343"/>
      <x:c r="CX606" s="343"/>
      <x:c r="CY606" s="343"/>
      <x:c r="CZ606" s="343"/>
      <x:c r="DA606" s="343"/>
      <x:c r="DB606" s="343"/>
      <x:c r="DC606" s="343"/>
      <x:c r="DD606" s="343"/>
      <x:c r="DE606" s="343"/>
      <x:c r="DF606" s="343"/>
      <x:c r="DG606" s="343"/>
      <x:c r="DH606" s="343"/>
      <x:c r="DI606" s="343"/>
      <x:c r="DJ606" s="343"/>
      <x:c r="DK606" s="343"/>
      <x:c r="DL606" s="343"/>
      <x:c r="DM606" s="343"/>
      <x:c r="DN606" s="343"/>
      <x:c r="DO606" s="343"/>
      <x:c r="DP606" s="343"/>
      <x:c r="DQ606" s="343"/>
      <x:c r="DR606" s="343"/>
      <x:c r="DS606" s="343"/>
      <x:c r="DT606" s="343"/>
      <x:c r="DU606" s="343"/>
      <x:c r="DV606" s="343"/>
      <x:c r="DW606" s="343"/>
      <x:c r="DX606" s="343"/>
      <x:c r="DY606" s="343"/>
      <x:c r="DZ606" s="343"/>
      <x:c r="EA606" s="343"/>
      <x:c r="EB606" s="343"/>
      <x:c r="EC606" s="343"/>
      <x:c r="ED606" s="343"/>
      <x:c r="EE606" s="343"/>
      <x:c r="EF606" s="343"/>
      <x:c r="EG606" s="343"/>
      <x:c r="EH606" s="343"/>
      <x:c r="EI606" s="343"/>
      <x:c r="EJ606" s="343"/>
      <x:c r="EK606" s="343"/>
      <x:c r="EL606" s="343"/>
      <x:c r="EM606" s="343"/>
      <x:c r="EN606" s="343"/>
      <x:c r="EO606" s="343"/>
      <x:c r="EP606" s="343"/>
      <x:c r="EQ606" s="343"/>
      <x:c r="ER606" s="343"/>
      <x:c r="ES606" s="343"/>
      <x:c r="ET606" s="343"/>
      <x:c r="EU606" s="343"/>
      <x:c r="EV606" s="343"/>
      <x:c r="EW606" s="343"/>
      <x:c r="EX606" s="343"/>
      <x:c r="EY606" s="343"/>
      <x:c r="EZ606" s="343"/>
      <x:c r="FA606" s="343"/>
      <x:c r="FB606" s="343"/>
      <x:c r="FC606" s="343"/>
      <x:c r="FD606" s="343"/>
      <x:c r="FE606" s="343"/>
      <x:c r="FF606" s="343"/>
      <x:c r="FG606" s="343"/>
      <x:c r="FH606" s="343"/>
      <x:c r="FI606" s="343"/>
      <x:c r="FJ606" s="343"/>
      <x:c r="FK606" s="343"/>
      <x:c r="FL606" s="343"/>
      <x:c r="FM606" s="343"/>
      <x:c r="FN606" s="343"/>
      <x:c r="FO606" s="343"/>
      <x:c r="FP606" s="343"/>
      <x:c r="FQ606" s="343"/>
      <x:c r="FR606" s="343"/>
      <x:c r="FS606" s="343"/>
      <x:c r="FT606" s="343"/>
      <x:c r="FU606" s="343"/>
      <x:c r="FV606" s="343"/>
      <x:c r="FW606" s="343"/>
      <x:c r="FX606" s="343"/>
      <x:c r="FY606" s="343"/>
      <x:c r="FZ606" s="343"/>
      <x:c r="GA606" s="343"/>
      <x:c r="GB606" s="343"/>
      <x:c r="GC606" s="343"/>
      <x:c r="GD606" s="343"/>
      <x:c r="GE606" s="343"/>
      <x:c r="GF606" s="343"/>
      <x:c r="GG606" s="343"/>
    </x:row>
    <x:row r="607" spans="1:189" s="377" customFormat="1" hidden="1" customHeight="1">
      <x:c r="A607" s="267" t="s">
        <x:v>25</x:v>
      </x:c>
      <x:c r="B607" s="295" t="s">
        <x:v>6142</x:v>
      </x:c>
      <x:c r="C607" s="296" t="s">
        <x:v>4711</x:v>
      </x:c>
      <x:c r="D607" s="628">
        <x:f t="shared" si="40"/>
        <x:v>2200.5</x:v>
      </x:c>
      <x:c r="E607" s="299" t="s">
        <x:v>4788</x:v>
      </x:c>
      <x:c r="F607" s="299" t="s">
        <x:v>2212</x:v>
      </x:c>
      <x:c r="G607" s="299" t="s">
        <x:v>4717</x:v>
      </x:c>
      <x:c r="H607" s="504" t="s">
        <x:v>6125</x:v>
      </x:c>
      <x:c r="I607" s="322"/>
      <x:c r="J607" s="448">
        <x:v>2200.5</x:v>
      </x:c>
      <x:c r="K607" s="322"/>
      <x:c r="L607" s="448">
        <x:v>2200.5</x:v>
      </x:c>
      <x:c r="M607" s="322"/>
      <x:c r="N607" s="322"/>
      <x:c r="O607" s="322"/>
      <x:c r="P607" s="448">
        <x:v>2200.5</x:v>
      </x:c>
      <x:c r="Q607" s="322"/>
      <x:c r="R607" s="246" t="s">
        <x:v>952</x:v>
      </x:c>
      <x:c r="S607" s="447"/>
      <x:c r="T607" s="343"/>
      <x:c r="U607" s="343"/>
      <x:c r="V607" s="343"/>
      <x:c r="W607" s="343"/>
      <x:c r="X607" s="343"/>
      <x:c r="Y607" s="343"/>
      <x:c r="Z607" s="343"/>
      <x:c r="AA607" s="343"/>
      <x:c r="AB607" s="343"/>
      <x:c r="AC607" s="343"/>
      <x:c r="AD607" s="343"/>
      <x:c r="AE607" s="343"/>
      <x:c r="AF607" s="343"/>
      <x:c r="AG607" s="343"/>
      <x:c r="AH607" s="343"/>
      <x:c r="AI607" s="343"/>
      <x:c r="AJ607" s="343"/>
      <x:c r="AK607" s="343"/>
      <x:c r="AL607" s="343"/>
      <x:c r="AM607" s="343"/>
      <x:c r="AN607" s="343"/>
      <x:c r="AO607" s="343"/>
      <x:c r="AP607" s="343"/>
      <x:c r="AQ607" s="343"/>
      <x:c r="AR607" s="343"/>
      <x:c r="AS607" s="343"/>
      <x:c r="AT607" s="343"/>
      <x:c r="AU607" s="343"/>
      <x:c r="AV607" s="343"/>
      <x:c r="AW607" s="343"/>
      <x:c r="AX607" s="343"/>
      <x:c r="AY607" s="343"/>
      <x:c r="AZ607" s="343"/>
      <x:c r="BA607" s="343"/>
      <x:c r="BB607" s="343"/>
      <x:c r="BC607" s="343"/>
      <x:c r="BD607" s="343"/>
      <x:c r="BE607" s="343"/>
      <x:c r="BF607" s="343"/>
      <x:c r="BG607" s="343"/>
      <x:c r="BH607" s="343"/>
      <x:c r="BI607" s="343"/>
      <x:c r="BJ607" s="343"/>
      <x:c r="BK607" s="343"/>
      <x:c r="BL607" s="343"/>
      <x:c r="BM607" s="343"/>
      <x:c r="BN607" s="343"/>
      <x:c r="BO607" s="343"/>
      <x:c r="BP607" s="343"/>
      <x:c r="BQ607" s="343"/>
      <x:c r="BR607" s="343"/>
      <x:c r="BS607" s="343"/>
      <x:c r="BT607" s="343"/>
      <x:c r="BU607" s="343"/>
      <x:c r="BV607" s="343"/>
      <x:c r="BW607" s="343"/>
      <x:c r="BX607" s="343"/>
      <x:c r="BY607" s="343"/>
      <x:c r="BZ607" s="343"/>
      <x:c r="CA607" s="343"/>
      <x:c r="CB607" s="343"/>
      <x:c r="CC607" s="343"/>
      <x:c r="CD607" s="343"/>
      <x:c r="CE607" s="343"/>
      <x:c r="CF607" s="343"/>
      <x:c r="CG607" s="343"/>
      <x:c r="CH607" s="343"/>
      <x:c r="CI607" s="343"/>
      <x:c r="CJ607" s="343"/>
      <x:c r="CK607" s="343"/>
      <x:c r="CL607" s="343"/>
      <x:c r="CM607" s="343"/>
      <x:c r="CN607" s="343"/>
      <x:c r="CO607" s="343"/>
      <x:c r="CP607" s="343"/>
      <x:c r="CQ607" s="343"/>
      <x:c r="CR607" s="343"/>
      <x:c r="CS607" s="343"/>
      <x:c r="CT607" s="343"/>
      <x:c r="CU607" s="343"/>
      <x:c r="CV607" s="343"/>
      <x:c r="CW607" s="343"/>
      <x:c r="CX607" s="343"/>
      <x:c r="CY607" s="343"/>
      <x:c r="CZ607" s="343"/>
      <x:c r="DA607" s="343"/>
      <x:c r="DB607" s="343"/>
      <x:c r="DC607" s="343"/>
      <x:c r="DD607" s="343"/>
      <x:c r="DE607" s="343"/>
      <x:c r="DF607" s="343"/>
      <x:c r="DG607" s="343"/>
      <x:c r="DH607" s="343"/>
      <x:c r="DI607" s="343"/>
      <x:c r="DJ607" s="343"/>
      <x:c r="DK607" s="343"/>
      <x:c r="DL607" s="343"/>
      <x:c r="DM607" s="343"/>
      <x:c r="DN607" s="343"/>
      <x:c r="DO607" s="343"/>
      <x:c r="DP607" s="343"/>
      <x:c r="DQ607" s="343"/>
      <x:c r="DR607" s="343"/>
      <x:c r="DS607" s="343"/>
      <x:c r="DT607" s="343"/>
      <x:c r="DU607" s="343"/>
      <x:c r="DV607" s="343"/>
      <x:c r="DW607" s="343"/>
      <x:c r="DX607" s="343"/>
      <x:c r="DY607" s="343"/>
      <x:c r="DZ607" s="343"/>
      <x:c r="EA607" s="343"/>
      <x:c r="EB607" s="343"/>
      <x:c r="EC607" s="343"/>
      <x:c r="ED607" s="343"/>
      <x:c r="EE607" s="343"/>
      <x:c r="EF607" s="343"/>
      <x:c r="EG607" s="343"/>
      <x:c r="EH607" s="343"/>
      <x:c r="EI607" s="343"/>
      <x:c r="EJ607" s="343"/>
      <x:c r="EK607" s="343"/>
      <x:c r="EL607" s="343"/>
      <x:c r="EM607" s="343"/>
      <x:c r="EN607" s="343"/>
      <x:c r="EO607" s="343"/>
      <x:c r="EP607" s="343"/>
      <x:c r="EQ607" s="343"/>
      <x:c r="ER607" s="343"/>
      <x:c r="ES607" s="343"/>
      <x:c r="ET607" s="343"/>
      <x:c r="EU607" s="343"/>
      <x:c r="EV607" s="343"/>
      <x:c r="EW607" s="343"/>
      <x:c r="EX607" s="343"/>
      <x:c r="EY607" s="343"/>
      <x:c r="EZ607" s="343"/>
      <x:c r="FA607" s="343"/>
      <x:c r="FB607" s="343"/>
      <x:c r="FC607" s="343"/>
      <x:c r="FD607" s="343"/>
      <x:c r="FE607" s="343"/>
      <x:c r="FF607" s="343"/>
      <x:c r="FG607" s="343"/>
      <x:c r="FH607" s="343"/>
      <x:c r="FI607" s="343"/>
      <x:c r="FJ607" s="343"/>
      <x:c r="FK607" s="343"/>
      <x:c r="FL607" s="343"/>
      <x:c r="FM607" s="343"/>
      <x:c r="FN607" s="343"/>
      <x:c r="FO607" s="343"/>
      <x:c r="FP607" s="343"/>
      <x:c r="FQ607" s="343"/>
      <x:c r="FR607" s="343"/>
      <x:c r="FS607" s="343"/>
      <x:c r="FT607" s="343"/>
      <x:c r="FU607" s="343"/>
      <x:c r="FV607" s="343"/>
      <x:c r="FW607" s="343"/>
      <x:c r="FX607" s="343"/>
      <x:c r="FY607" s="343"/>
      <x:c r="FZ607" s="343"/>
      <x:c r="GA607" s="343"/>
      <x:c r="GB607" s="343"/>
      <x:c r="GC607" s="343"/>
      <x:c r="GD607" s="343"/>
      <x:c r="GE607" s="343"/>
      <x:c r="GF607" s="343"/>
      <x:c r="GG607" s="343"/>
    </x:row>
    <x:row r="608" spans="1:189" s="377" customFormat="1" hidden="1" customHeight="1">
      <x:c r="A608" s="267" t="s">
        <x:v>25</x:v>
      </x:c>
      <x:c r="B608" s="295" t="s">
        <x:v>6134</x:v>
      </x:c>
      <x:c r="C608" s="296" t="s">
        <x:v>4763</x:v>
      </x:c>
      <x:c r="D608" s="628">
        <x:f t="shared" si="40"/>
        <x:v>4559.1999999999998</x:v>
      </x:c>
      <x:c r="E608" s="299" t="s">
        <x:v>4788</x:v>
      </x:c>
      <x:c r="F608" s="299" t="s">
        <x:v>2212</x:v>
      </x:c>
      <x:c r="G608" s="299" t="s">
        <x:v>4717</x:v>
      </x:c>
      <x:c r="H608" s="504" t="s">
        <x:v>6125</x:v>
      </x:c>
      <x:c r="I608" s="322"/>
      <x:c r="J608" s="448">
        <x:v>4559.1999999999998</x:v>
      </x:c>
      <x:c r="K608" s="322"/>
      <x:c r="L608" s="448">
        <x:v>4559.1999999999998</x:v>
      </x:c>
      <x:c r="M608" s="322"/>
      <x:c r="N608" s="322"/>
      <x:c r="O608" s="322"/>
      <x:c r="P608" s="448">
        <x:v>4559.1999999999998</x:v>
      </x:c>
      <x:c r="Q608" s="322"/>
      <x:c r="R608" s="246" t="s">
        <x:v>952</x:v>
      </x:c>
      <x:c r="S608" s="447"/>
      <x:c r="T608" s="343"/>
      <x:c r="U608" s="343"/>
      <x:c r="V608" s="343"/>
      <x:c r="W608" s="343"/>
      <x:c r="X608" s="343"/>
      <x:c r="Y608" s="343"/>
      <x:c r="Z608" s="343"/>
      <x:c r="AA608" s="343"/>
      <x:c r="AB608" s="343"/>
      <x:c r="AC608" s="343"/>
      <x:c r="AD608" s="343"/>
      <x:c r="AE608" s="343"/>
      <x:c r="AF608" s="343"/>
      <x:c r="AG608" s="343"/>
      <x:c r="AH608" s="343"/>
      <x:c r="AI608" s="343"/>
      <x:c r="AJ608" s="343"/>
      <x:c r="AK608" s="343"/>
      <x:c r="AL608" s="343"/>
      <x:c r="AM608" s="343"/>
      <x:c r="AN608" s="343"/>
      <x:c r="AO608" s="343"/>
      <x:c r="AP608" s="343"/>
      <x:c r="AQ608" s="343"/>
      <x:c r="AR608" s="343"/>
      <x:c r="AS608" s="343"/>
      <x:c r="AT608" s="343"/>
      <x:c r="AU608" s="343"/>
      <x:c r="AV608" s="343"/>
      <x:c r="AW608" s="343"/>
      <x:c r="AX608" s="343"/>
      <x:c r="AY608" s="343"/>
      <x:c r="AZ608" s="343"/>
      <x:c r="BA608" s="343"/>
      <x:c r="BB608" s="343"/>
      <x:c r="BC608" s="343"/>
      <x:c r="BD608" s="343"/>
      <x:c r="BE608" s="343"/>
      <x:c r="BF608" s="343"/>
      <x:c r="BG608" s="343"/>
      <x:c r="BH608" s="343"/>
      <x:c r="BI608" s="343"/>
      <x:c r="BJ608" s="343"/>
      <x:c r="BK608" s="343"/>
      <x:c r="BL608" s="343"/>
      <x:c r="BM608" s="343"/>
      <x:c r="BN608" s="343"/>
      <x:c r="BO608" s="343"/>
      <x:c r="BP608" s="343"/>
      <x:c r="BQ608" s="343"/>
      <x:c r="BR608" s="343"/>
      <x:c r="BS608" s="343"/>
      <x:c r="BT608" s="343"/>
      <x:c r="BU608" s="343"/>
      <x:c r="BV608" s="343"/>
      <x:c r="BW608" s="343"/>
      <x:c r="BX608" s="343"/>
      <x:c r="BY608" s="343"/>
      <x:c r="BZ608" s="343"/>
      <x:c r="CA608" s="343"/>
      <x:c r="CB608" s="343"/>
      <x:c r="CC608" s="343"/>
      <x:c r="CD608" s="343"/>
      <x:c r="CE608" s="343"/>
      <x:c r="CF608" s="343"/>
      <x:c r="CG608" s="343"/>
      <x:c r="CH608" s="343"/>
      <x:c r="CI608" s="343"/>
      <x:c r="CJ608" s="343"/>
      <x:c r="CK608" s="343"/>
      <x:c r="CL608" s="343"/>
      <x:c r="CM608" s="343"/>
      <x:c r="CN608" s="343"/>
      <x:c r="CO608" s="343"/>
      <x:c r="CP608" s="343"/>
      <x:c r="CQ608" s="343"/>
      <x:c r="CR608" s="343"/>
      <x:c r="CS608" s="343"/>
      <x:c r="CT608" s="343"/>
      <x:c r="CU608" s="343"/>
      <x:c r="CV608" s="343"/>
      <x:c r="CW608" s="343"/>
      <x:c r="CX608" s="343"/>
      <x:c r="CY608" s="343"/>
      <x:c r="CZ608" s="343"/>
      <x:c r="DA608" s="343"/>
      <x:c r="DB608" s="343"/>
      <x:c r="DC608" s="343"/>
      <x:c r="DD608" s="343"/>
      <x:c r="DE608" s="343"/>
      <x:c r="DF608" s="343"/>
      <x:c r="DG608" s="343"/>
      <x:c r="DH608" s="343"/>
      <x:c r="DI608" s="343"/>
      <x:c r="DJ608" s="343"/>
      <x:c r="DK608" s="343"/>
      <x:c r="DL608" s="343"/>
      <x:c r="DM608" s="343"/>
      <x:c r="DN608" s="343"/>
      <x:c r="DO608" s="343"/>
      <x:c r="DP608" s="343"/>
      <x:c r="DQ608" s="343"/>
      <x:c r="DR608" s="343"/>
      <x:c r="DS608" s="343"/>
      <x:c r="DT608" s="343"/>
      <x:c r="DU608" s="343"/>
      <x:c r="DV608" s="343"/>
      <x:c r="DW608" s="343"/>
      <x:c r="DX608" s="343"/>
      <x:c r="DY608" s="343"/>
      <x:c r="DZ608" s="343"/>
      <x:c r="EA608" s="343"/>
      <x:c r="EB608" s="343"/>
      <x:c r="EC608" s="343"/>
      <x:c r="ED608" s="343"/>
      <x:c r="EE608" s="343"/>
      <x:c r="EF608" s="343"/>
      <x:c r="EG608" s="343"/>
      <x:c r="EH608" s="343"/>
      <x:c r="EI608" s="343"/>
      <x:c r="EJ608" s="343"/>
      <x:c r="EK608" s="343"/>
      <x:c r="EL608" s="343"/>
      <x:c r="EM608" s="343"/>
      <x:c r="EN608" s="343"/>
      <x:c r="EO608" s="343"/>
      <x:c r="EP608" s="343"/>
      <x:c r="EQ608" s="343"/>
      <x:c r="ER608" s="343"/>
      <x:c r="ES608" s="343"/>
      <x:c r="ET608" s="343"/>
      <x:c r="EU608" s="343"/>
      <x:c r="EV608" s="343"/>
      <x:c r="EW608" s="343"/>
      <x:c r="EX608" s="343"/>
      <x:c r="EY608" s="343"/>
      <x:c r="EZ608" s="343"/>
      <x:c r="FA608" s="343"/>
      <x:c r="FB608" s="343"/>
      <x:c r="FC608" s="343"/>
      <x:c r="FD608" s="343"/>
      <x:c r="FE608" s="343"/>
      <x:c r="FF608" s="343"/>
      <x:c r="FG608" s="343"/>
      <x:c r="FH608" s="343"/>
      <x:c r="FI608" s="343"/>
      <x:c r="FJ608" s="343"/>
      <x:c r="FK608" s="343"/>
      <x:c r="FL608" s="343"/>
      <x:c r="FM608" s="343"/>
      <x:c r="FN608" s="343"/>
      <x:c r="FO608" s="343"/>
      <x:c r="FP608" s="343"/>
      <x:c r="FQ608" s="343"/>
      <x:c r="FR608" s="343"/>
      <x:c r="FS608" s="343"/>
      <x:c r="FT608" s="343"/>
      <x:c r="FU608" s="343"/>
      <x:c r="FV608" s="343"/>
      <x:c r="FW608" s="343"/>
      <x:c r="FX608" s="343"/>
      <x:c r="FY608" s="343"/>
      <x:c r="FZ608" s="343"/>
      <x:c r="GA608" s="343"/>
      <x:c r="GB608" s="343"/>
      <x:c r="GC608" s="343"/>
      <x:c r="GD608" s="343"/>
      <x:c r="GE608" s="343"/>
      <x:c r="GF608" s="343"/>
      <x:c r="GG608" s="343"/>
    </x:row>
    <x:row r="609" spans="1:189" s="377" customFormat="1" hidden="1" customHeight="1">
      <x:c r="A609" s="267" t="s">
        <x:v>25</x:v>
      </x:c>
      <x:c r="B609" s="744" t="s">
        <x:v>1485</x:v>
      </x:c>
      <x:c r="C609" s="745" t="s">
        <x:v>4384</x:v>
      </x:c>
      <x:c r="D609" s="943">
        <x:f>IF(SUM(I609:K609)=SUM(L609:L609),SUM(I609:K609),"오답")</x:f>
        <x:v>1632.0999999999999</x:v>
      </x:c>
      <x:c r="E609" s="864" t="s">
        <x:v>5802</x:v>
      </x:c>
      <x:c r="F609" s="864" t="s">
        <x:v>5776</x:v>
      </x:c>
      <x:c r="G609" s="864" t="s">
        <x:v>7468</x:v>
      </x:c>
      <x:c r="H609" s="864" t="s">
        <x:v>6285</x:v>
      </x:c>
      <x:c r="I609" s="941"/>
      <x:c r="J609" s="941"/>
      <x:c r="K609" s="941">
        <x:v>1632.0999999999999</x:v>
      </x:c>
      <x:c r="L609" s="941">
        <x:v>1632.0999999999999</x:v>
      </x:c>
      <x:c r="M609" s="945"/>
      <x:c r="N609" s="941"/>
      <x:c r="O609" s="941"/>
      <x:c r="P609" s="941">
        <x:v>1632.0999999999999</x:v>
      </x:c>
      <x:c r="Q609" s="941"/>
      <x:c r="R609" s="868" t="s">
        <x:v>472</x:v>
      </x:c>
      <x:c r="S609" s="447"/>
      <x:c r="T609" s="343"/>
      <x:c r="U609" s="343"/>
      <x:c r="V609" s="343"/>
      <x:c r="W609" s="343"/>
      <x:c r="X609" s="343"/>
      <x:c r="Y609" s="343"/>
      <x:c r="Z609" s="343"/>
      <x:c r="AA609" s="343"/>
      <x:c r="AB609" s="343"/>
      <x:c r="AC609" s="343"/>
      <x:c r="AD609" s="343"/>
      <x:c r="AE609" s="343"/>
      <x:c r="AF609" s="343"/>
      <x:c r="AG609" s="343"/>
      <x:c r="AH609" s="343"/>
      <x:c r="AI609" s="343"/>
      <x:c r="AJ609" s="343"/>
      <x:c r="AK609" s="343"/>
      <x:c r="AL609" s="343"/>
      <x:c r="AM609" s="343"/>
      <x:c r="AN609" s="343"/>
      <x:c r="AO609" s="343"/>
      <x:c r="AP609" s="343"/>
      <x:c r="AQ609" s="343"/>
      <x:c r="AR609" s="343"/>
      <x:c r="AS609" s="343"/>
      <x:c r="AT609" s="343"/>
      <x:c r="AU609" s="343"/>
      <x:c r="AV609" s="343"/>
      <x:c r="AW609" s="343"/>
      <x:c r="AX609" s="343"/>
      <x:c r="AY609" s="343"/>
      <x:c r="AZ609" s="343"/>
      <x:c r="BA609" s="343"/>
      <x:c r="BB609" s="343"/>
      <x:c r="BC609" s="343"/>
      <x:c r="BD609" s="343"/>
      <x:c r="BE609" s="343"/>
      <x:c r="BF609" s="343"/>
      <x:c r="BG609" s="343"/>
      <x:c r="BH609" s="343"/>
      <x:c r="BI609" s="343"/>
      <x:c r="BJ609" s="343"/>
      <x:c r="BK609" s="343"/>
      <x:c r="BL609" s="343"/>
      <x:c r="BM609" s="343"/>
      <x:c r="BN609" s="343"/>
      <x:c r="BO609" s="343"/>
      <x:c r="BP609" s="343"/>
      <x:c r="BQ609" s="343"/>
      <x:c r="BR609" s="343"/>
      <x:c r="BS609" s="343"/>
      <x:c r="BT609" s="343"/>
      <x:c r="BU609" s="343"/>
      <x:c r="BV609" s="343"/>
      <x:c r="BW609" s="343"/>
      <x:c r="BX609" s="343"/>
      <x:c r="BY609" s="343"/>
      <x:c r="BZ609" s="343"/>
      <x:c r="CA609" s="343"/>
      <x:c r="CB609" s="343"/>
      <x:c r="CC609" s="343"/>
      <x:c r="CD609" s="343"/>
      <x:c r="CE609" s="343"/>
      <x:c r="CF609" s="343"/>
      <x:c r="CG609" s="343"/>
      <x:c r="CH609" s="343"/>
      <x:c r="CI609" s="343"/>
      <x:c r="CJ609" s="343"/>
      <x:c r="CK609" s="343"/>
      <x:c r="CL609" s="343"/>
      <x:c r="CM609" s="343"/>
      <x:c r="CN609" s="343"/>
      <x:c r="CO609" s="343"/>
      <x:c r="CP609" s="343"/>
      <x:c r="CQ609" s="343"/>
      <x:c r="CR609" s="343"/>
      <x:c r="CS609" s="343"/>
      <x:c r="CT609" s="343"/>
      <x:c r="CU609" s="343"/>
      <x:c r="CV609" s="343"/>
      <x:c r="CW609" s="343"/>
      <x:c r="CX609" s="343"/>
      <x:c r="CY609" s="343"/>
      <x:c r="CZ609" s="343"/>
      <x:c r="DA609" s="343"/>
      <x:c r="DB609" s="343"/>
      <x:c r="DC609" s="343"/>
      <x:c r="DD609" s="343"/>
      <x:c r="DE609" s="343"/>
      <x:c r="DF609" s="343"/>
      <x:c r="DG609" s="343"/>
      <x:c r="DH609" s="343"/>
      <x:c r="DI609" s="343"/>
      <x:c r="DJ609" s="343"/>
      <x:c r="DK609" s="343"/>
      <x:c r="DL609" s="343"/>
      <x:c r="DM609" s="343"/>
      <x:c r="DN609" s="343"/>
      <x:c r="DO609" s="343"/>
      <x:c r="DP609" s="343"/>
      <x:c r="DQ609" s="343"/>
      <x:c r="DR609" s="343"/>
      <x:c r="DS609" s="343"/>
      <x:c r="DT609" s="343"/>
      <x:c r="DU609" s="343"/>
      <x:c r="DV609" s="343"/>
      <x:c r="DW609" s="343"/>
      <x:c r="DX609" s="343"/>
      <x:c r="DY609" s="343"/>
      <x:c r="DZ609" s="343"/>
      <x:c r="EA609" s="343"/>
      <x:c r="EB609" s="343"/>
      <x:c r="EC609" s="343"/>
      <x:c r="ED609" s="343"/>
      <x:c r="EE609" s="343"/>
      <x:c r="EF609" s="343"/>
      <x:c r="EG609" s="343"/>
      <x:c r="EH609" s="343"/>
      <x:c r="EI609" s="343"/>
      <x:c r="EJ609" s="343"/>
      <x:c r="EK609" s="343"/>
      <x:c r="EL609" s="343"/>
      <x:c r="EM609" s="343"/>
      <x:c r="EN609" s="343"/>
      <x:c r="EO609" s="343"/>
      <x:c r="EP609" s="343"/>
      <x:c r="EQ609" s="343"/>
      <x:c r="ER609" s="343"/>
      <x:c r="ES609" s="343"/>
      <x:c r="ET609" s="343"/>
      <x:c r="EU609" s="343"/>
      <x:c r="EV609" s="343"/>
      <x:c r="EW609" s="343"/>
      <x:c r="EX609" s="343"/>
      <x:c r="EY609" s="343"/>
      <x:c r="EZ609" s="343"/>
      <x:c r="FA609" s="343"/>
      <x:c r="FB609" s="343"/>
      <x:c r="FC609" s="343"/>
      <x:c r="FD609" s="343"/>
      <x:c r="FE609" s="343"/>
      <x:c r="FF609" s="343"/>
      <x:c r="FG609" s="343"/>
      <x:c r="FH609" s="343"/>
      <x:c r="FI609" s="343"/>
      <x:c r="FJ609" s="343"/>
      <x:c r="FK609" s="343"/>
      <x:c r="FL609" s="343"/>
      <x:c r="FM609" s="343"/>
      <x:c r="FN609" s="343"/>
      <x:c r="FO609" s="343"/>
      <x:c r="FP609" s="343"/>
      <x:c r="FQ609" s="343"/>
      <x:c r="FR609" s="343"/>
      <x:c r="FS609" s="343"/>
      <x:c r="FT609" s="343"/>
      <x:c r="FU609" s="343"/>
      <x:c r="FV609" s="343"/>
      <x:c r="FW609" s="343"/>
      <x:c r="FX609" s="343"/>
      <x:c r="FY609" s="343"/>
      <x:c r="FZ609" s="343"/>
      <x:c r="GA609" s="343"/>
      <x:c r="GB609" s="343"/>
      <x:c r="GC609" s="343"/>
      <x:c r="GD609" s="343"/>
      <x:c r="GE609" s="343"/>
      <x:c r="GF609" s="343"/>
      <x:c r="GG609" s="343"/>
    </x:row>
    <x:row r="610" spans="1:189" s="377" customFormat="1" hidden="1" customHeight="1">
      <x:c r="A610" s="267" t="s">
        <x:v>25</x:v>
      </x:c>
      <x:c r="B610" s="295" t="s">
        <x:v>879</x:v>
      </x:c>
      <x:c r="C610" s="296" t="s">
        <x:v>3737</x:v>
      </x:c>
      <x:c r="D610" s="628">
        <x:f>IF(SUM(I610:K610)=SUM(L610:M610),SUM(I610:K610),"오답")</x:f>
        <x:v>4135</x:v>
      </x:c>
      <x:c r="E610" s="299" t="s">
        <x:v>4705</x:v>
      </x:c>
      <x:c r="F610" s="299" t="s">
        <x:v>4705</x:v>
      </x:c>
      <x:c r="G610" s="299"/>
      <x:c r="H610" s="299"/>
      <x:c r="I610" s="322"/>
      <x:c r="J610" s="322"/>
      <x:c r="K610" s="322">
        <x:v>4135</x:v>
      </x:c>
      <x:c r="L610" s="322"/>
      <x:c r="M610" s="322">
        <x:v>4135</x:v>
      </x:c>
      <x:c r="N610" s="322"/>
      <x:c r="O610" s="322">
        <x:v>4135</x:v>
      </x:c>
      <x:c r="P610" s="322"/>
      <x:c r="Q610" s="322">
        <x:v>4135</x:v>
      </x:c>
      <x:c r="R610" s="246" t="s">
        <x:v>2872</x:v>
      </x:c>
      <x:c r="S610" s="447"/>
      <x:c r="T610" s="343"/>
      <x:c r="U610" s="343"/>
      <x:c r="V610" s="343"/>
      <x:c r="W610" s="343"/>
      <x:c r="X610" s="343"/>
      <x:c r="Y610" s="343"/>
      <x:c r="Z610" s="343"/>
      <x:c r="AA610" s="343"/>
      <x:c r="AB610" s="343"/>
      <x:c r="AC610" s="343"/>
      <x:c r="AD610" s="343"/>
      <x:c r="AE610" s="343"/>
      <x:c r="AF610" s="343"/>
      <x:c r="AG610" s="343"/>
      <x:c r="AH610" s="343"/>
      <x:c r="AI610" s="343"/>
      <x:c r="AJ610" s="343"/>
      <x:c r="AK610" s="343"/>
      <x:c r="AL610" s="343"/>
      <x:c r="AM610" s="343"/>
      <x:c r="AN610" s="343"/>
      <x:c r="AO610" s="343"/>
      <x:c r="AP610" s="343"/>
      <x:c r="AQ610" s="343"/>
      <x:c r="AR610" s="343"/>
      <x:c r="AS610" s="343"/>
      <x:c r="AT610" s="343"/>
      <x:c r="AU610" s="343"/>
      <x:c r="AV610" s="343"/>
      <x:c r="AW610" s="343"/>
      <x:c r="AX610" s="343"/>
      <x:c r="AY610" s="343"/>
      <x:c r="AZ610" s="343"/>
      <x:c r="BA610" s="343"/>
      <x:c r="BB610" s="343"/>
      <x:c r="BC610" s="343"/>
      <x:c r="BD610" s="343"/>
      <x:c r="BE610" s="343"/>
      <x:c r="BF610" s="343"/>
      <x:c r="BG610" s="343"/>
      <x:c r="BH610" s="343"/>
      <x:c r="BI610" s="343"/>
      <x:c r="BJ610" s="343"/>
      <x:c r="BK610" s="343"/>
      <x:c r="BL610" s="343"/>
      <x:c r="BM610" s="343"/>
      <x:c r="BN610" s="343"/>
      <x:c r="BO610" s="343"/>
      <x:c r="BP610" s="343"/>
      <x:c r="BQ610" s="343"/>
      <x:c r="BR610" s="343"/>
      <x:c r="BS610" s="343"/>
      <x:c r="BT610" s="343"/>
      <x:c r="BU610" s="343"/>
      <x:c r="BV610" s="343"/>
      <x:c r="BW610" s="343"/>
      <x:c r="BX610" s="343"/>
      <x:c r="BY610" s="343"/>
      <x:c r="BZ610" s="343"/>
      <x:c r="CA610" s="343"/>
      <x:c r="CB610" s="343"/>
      <x:c r="CC610" s="343"/>
      <x:c r="CD610" s="343"/>
      <x:c r="CE610" s="343"/>
      <x:c r="CF610" s="343"/>
      <x:c r="CG610" s="343"/>
      <x:c r="CH610" s="343"/>
      <x:c r="CI610" s="343"/>
      <x:c r="CJ610" s="343"/>
      <x:c r="CK610" s="343"/>
      <x:c r="CL610" s="343"/>
      <x:c r="CM610" s="343"/>
      <x:c r="CN610" s="343"/>
      <x:c r="CO610" s="343"/>
      <x:c r="CP610" s="343"/>
      <x:c r="CQ610" s="343"/>
      <x:c r="CR610" s="343"/>
      <x:c r="CS610" s="343"/>
      <x:c r="CT610" s="343"/>
      <x:c r="CU610" s="343"/>
      <x:c r="CV610" s="343"/>
      <x:c r="CW610" s="343"/>
      <x:c r="CX610" s="343"/>
      <x:c r="CY610" s="343"/>
      <x:c r="CZ610" s="343"/>
      <x:c r="DA610" s="343"/>
      <x:c r="DB610" s="343"/>
      <x:c r="DC610" s="343"/>
      <x:c r="DD610" s="343"/>
      <x:c r="DE610" s="343"/>
      <x:c r="DF610" s="343"/>
      <x:c r="DG610" s="343"/>
      <x:c r="DH610" s="343"/>
      <x:c r="DI610" s="343"/>
      <x:c r="DJ610" s="343"/>
      <x:c r="DK610" s="343"/>
      <x:c r="DL610" s="343"/>
      <x:c r="DM610" s="343"/>
      <x:c r="DN610" s="343"/>
      <x:c r="DO610" s="343"/>
      <x:c r="DP610" s="343"/>
      <x:c r="DQ610" s="343"/>
      <x:c r="DR610" s="343"/>
      <x:c r="DS610" s="343"/>
      <x:c r="DT610" s="343"/>
      <x:c r="DU610" s="343"/>
      <x:c r="DV610" s="343"/>
      <x:c r="DW610" s="343"/>
      <x:c r="DX610" s="343"/>
      <x:c r="DY610" s="343"/>
      <x:c r="DZ610" s="343"/>
      <x:c r="EA610" s="343"/>
      <x:c r="EB610" s="343"/>
      <x:c r="EC610" s="343"/>
      <x:c r="ED610" s="343"/>
      <x:c r="EE610" s="343"/>
      <x:c r="EF610" s="343"/>
      <x:c r="EG610" s="343"/>
      <x:c r="EH610" s="343"/>
      <x:c r="EI610" s="343"/>
      <x:c r="EJ610" s="343"/>
      <x:c r="EK610" s="343"/>
      <x:c r="EL610" s="343"/>
      <x:c r="EM610" s="343"/>
      <x:c r="EN610" s="343"/>
      <x:c r="EO610" s="343"/>
      <x:c r="EP610" s="343"/>
      <x:c r="EQ610" s="343"/>
      <x:c r="ER610" s="343"/>
      <x:c r="ES610" s="343"/>
      <x:c r="ET610" s="343"/>
      <x:c r="EU610" s="343"/>
      <x:c r="EV610" s="343"/>
      <x:c r="EW610" s="343"/>
      <x:c r="EX610" s="343"/>
      <x:c r="EY610" s="343"/>
      <x:c r="EZ610" s="343"/>
      <x:c r="FA610" s="343"/>
      <x:c r="FB610" s="343"/>
      <x:c r="FC610" s="343"/>
      <x:c r="FD610" s="343"/>
      <x:c r="FE610" s="343"/>
      <x:c r="FF610" s="343"/>
      <x:c r="FG610" s="343"/>
      <x:c r="FH610" s="343"/>
      <x:c r="FI610" s="343"/>
      <x:c r="FJ610" s="343"/>
      <x:c r="FK610" s="343"/>
      <x:c r="FL610" s="343"/>
      <x:c r="FM610" s="343"/>
      <x:c r="FN610" s="343"/>
      <x:c r="FO610" s="343"/>
      <x:c r="FP610" s="343"/>
      <x:c r="FQ610" s="343"/>
      <x:c r="FR610" s="343"/>
      <x:c r="FS610" s="343"/>
      <x:c r="FT610" s="343"/>
      <x:c r="FU610" s="343"/>
      <x:c r="FV610" s="343"/>
      <x:c r="FW610" s="343"/>
      <x:c r="FX610" s="343"/>
      <x:c r="FY610" s="343"/>
      <x:c r="FZ610" s="343"/>
      <x:c r="GA610" s="343"/>
      <x:c r="GB610" s="343"/>
      <x:c r="GC610" s="343"/>
      <x:c r="GD610" s="343"/>
      <x:c r="GE610" s="343"/>
      <x:c r="GF610" s="343"/>
      <x:c r="GG610" s="343"/>
    </x:row>
    <x:row r="611" spans="1:189" s="377" customFormat="1" hidden="1" customHeight="1">
      <x:c r="A611" s="267" t="s">
        <x:v>25</x:v>
      </x:c>
      <x:c r="B611" s="295" t="s">
        <x:v>7000</x:v>
      </x:c>
      <x:c r="C611" s="296" t="s">
        <x:v>5323</x:v>
      </x:c>
      <x:c r="D611" s="628">
        <x:f t="shared" si="40"/>
        <x:v>4469</x:v>
      </x:c>
      <x:c r="E611" s="298" t="s">
        <x:v>5820</x:v>
      </x:c>
      <x:c r="F611" s="298" t="s">
        <x:v>5820</x:v>
      </x:c>
      <x:c r="G611" s="298" t="s">
        <x:v>5820</x:v>
      </x:c>
      <x:c r="H611" s="299"/>
      <x:c r="I611" s="322"/>
      <x:c r="J611" s="322"/>
      <x:c r="K611" s="322">
        <x:v>4469</x:v>
      </x:c>
      <x:c r="L611" s="322"/>
      <x:c r="M611" s="322">
        <x:v>4469</x:v>
      </x:c>
      <x:c r="N611" s="322"/>
      <x:c r="O611" s="322"/>
      <x:c r="P611" s="322">
        <x:v>4469</x:v>
      </x:c>
      <x:c r="Q611" s="322"/>
      <x:c r="R611" s="218" t="s">
        <x:v>6978</x:v>
      </x:c>
      <x:c r="S611" s="447"/>
      <x:c r="T611" s="343"/>
      <x:c r="U611" s="343"/>
      <x:c r="V611" s="343"/>
      <x:c r="W611" s="343"/>
      <x:c r="X611" s="343"/>
      <x:c r="Y611" s="343"/>
      <x:c r="Z611" s="343"/>
      <x:c r="AA611" s="343"/>
      <x:c r="AB611" s="343"/>
      <x:c r="AC611" s="343"/>
      <x:c r="AD611" s="343"/>
      <x:c r="AE611" s="343"/>
      <x:c r="AF611" s="343"/>
      <x:c r="AG611" s="343"/>
      <x:c r="AH611" s="343"/>
      <x:c r="AI611" s="343"/>
      <x:c r="AJ611" s="343"/>
      <x:c r="AK611" s="343"/>
      <x:c r="AL611" s="343"/>
      <x:c r="AM611" s="343"/>
      <x:c r="AN611" s="343"/>
      <x:c r="AO611" s="343"/>
      <x:c r="AP611" s="343"/>
      <x:c r="AQ611" s="343"/>
      <x:c r="AR611" s="343"/>
      <x:c r="AS611" s="343"/>
      <x:c r="AT611" s="343"/>
      <x:c r="AU611" s="343"/>
      <x:c r="AV611" s="343"/>
      <x:c r="AW611" s="343"/>
      <x:c r="AX611" s="343"/>
      <x:c r="AY611" s="343"/>
      <x:c r="AZ611" s="343"/>
      <x:c r="BA611" s="343"/>
      <x:c r="BB611" s="343"/>
      <x:c r="BC611" s="343"/>
      <x:c r="BD611" s="343"/>
      <x:c r="BE611" s="343"/>
      <x:c r="BF611" s="343"/>
      <x:c r="BG611" s="343"/>
      <x:c r="BH611" s="343"/>
      <x:c r="BI611" s="343"/>
      <x:c r="BJ611" s="343"/>
      <x:c r="BK611" s="343"/>
      <x:c r="BL611" s="343"/>
      <x:c r="BM611" s="343"/>
      <x:c r="BN611" s="343"/>
      <x:c r="BO611" s="343"/>
      <x:c r="BP611" s="343"/>
      <x:c r="BQ611" s="343"/>
      <x:c r="BR611" s="343"/>
      <x:c r="BS611" s="343"/>
      <x:c r="BT611" s="343"/>
      <x:c r="BU611" s="343"/>
      <x:c r="BV611" s="343"/>
      <x:c r="BW611" s="343"/>
      <x:c r="BX611" s="343"/>
      <x:c r="BY611" s="343"/>
      <x:c r="BZ611" s="343"/>
      <x:c r="CA611" s="343"/>
      <x:c r="CB611" s="343"/>
      <x:c r="CC611" s="343"/>
      <x:c r="CD611" s="343"/>
      <x:c r="CE611" s="343"/>
      <x:c r="CF611" s="343"/>
      <x:c r="CG611" s="343"/>
      <x:c r="CH611" s="343"/>
      <x:c r="CI611" s="343"/>
      <x:c r="CJ611" s="343"/>
      <x:c r="CK611" s="343"/>
      <x:c r="CL611" s="343"/>
      <x:c r="CM611" s="343"/>
      <x:c r="CN611" s="343"/>
      <x:c r="CO611" s="343"/>
      <x:c r="CP611" s="343"/>
      <x:c r="CQ611" s="343"/>
      <x:c r="CR611" s="343"/>
      <x:c r="CS611" s="343"/>
      <x:c r="CT611" s="343"/>
      <x:c r="CU611" s="343"/>
      <x:c r="CV611" s="343"/>
      <x:c r="CW611" s="343"/>
      <x:c r="CX611" s="343"/>
      <x:c r="CY611" s="343"/>
      <x:c r="CZ611" s="343"/>
      <x:c r="DA611" s="343"/>
      <x:c r="DB611" s="343"/>
      <x:c r="DC611" s="343"/>
      <x:c r="DD611" s="343"/>
      <x:c r="DE611" s="343"/>
      <x:c r="DF611" s="343"/>
      <x:c r="DG611" s="343"/>
      <x:c r="DH611" s="343"/>
      <x:c r="DI611" s="343"/>
      <x:c r="DJ611" s="343"/>
      <x:c r="DK611" s="343"/>
      <x:c r="DL611" s="343"/>
      <x:c r="DM611" s="343"/>
      <x:c r="DN611" s="343"/>
      <x:c r="DO611" s="343"/>
      <x:c r="DP611" s="343"/>
      <x:c r="DQ611" s="343"/>
      <x:c r="DR611" s="343"/>
      <x:c r="DS611" s="343"/>
      <x:c r="DT611" s="343"/>
      <x:c r="DU611" s="343"/>
      <x:c r="DV611" s="343"/>
      <x:c r="DW611" s="343"/>
      <x:c r="DX611" s="343"/>
      <x:c r="DY611" s="343"/>
      <x:c r="DZ611" s="343"/>
      <x:c r="EA611" s="343"/>
      <x:c r="EB611" s="343"/>
      <x:c r="EC611" s="343"/>
      <x:c r="ED611" s="343"/>
      <x:c r="EE611" s="343"/>
      <x:c r="EF611" s="343"/>
      <x:c r="EG611" s="343"/>
      <x:c r="EH611" s="343"/>
      <x:c r="EI611" s="343"/>
      <x:c r="EJ611" s="343"/>
      <x:c r="EK611" s="343"/>
      <x:c r="EL611" s="343"/>
      <x:c r="EM611" s="343"/>
      <x:c r="EN611" s="343"/>
      <x:c r="EO611" s="343"/>
      <x:c r="EP611" s="343"/>
      <x:c r="EQ611" s="343"/>
      <x:c r="ER611" s="343"/>
      <x:c r="ES611" s="343"/>
      <x:c r="ET611" s="343"/>
      <x:c r="EU611" s="343"/>
      <x:c r="EV611" s="343"/>
      <x:c r="EW611" s="343"/>
      <x:c r="EX611" s="343"/>
      <x:c r="EY611" s="343"/>
      <x:c r="EZ611" s="343"/>
      <x:c r="FA611" s="343"/>
      <x:c r="FB611" s="343"/>
      <x:c r="FC611" s="343"/>
      <x:c r="FD611" s="343"/>
      <x:c r="FE611" s="343"/>
      <x:c r="FF611" s="343"/>
      <x:c r="FG611" s="343"/>
      <x:c r="FH611" s="343"/>
      <x:c r="FI611" s="343"/>
      <x:c r="FJ611" s="343"/>
      <x:c r="FK611" s="343"/>
      <x:c r="FL611" s="343"/>
      <x:c r="FM611" s="343"/>
      <x:c r="FN611" s="343"/>
      <x:c r="FO611" s="343"/>
      <x:c r="FP611" s="343"/>
      <x:c r="FQ611" s="343"/>
      <x:c r="FR611" s="343"/>
      <x:c r="FS611" s="343"/>
      <x:c r="FT611" s="343"/>
      <x:c r="FU611" s="343"/>
      <x:c r="FV611" s="343"/>
      <x:c r="FW611" s="343"/>
      <x:c r="FX611" s="343"/>
      <x:c r="FY611" s="343"/>
      <x:c r="FZ611" s="343"/>
      <x:c r="GA611" s="343"/>
      <x:c r="GB611" s="343"/>
      <x:c r="GC611" s="343"/>
      <x:c r="GD611" s="343"/>
      <x:c r="GE611" s="343"/>
      <x:c r="GF611" s="343"/>
      <x:c r="GG611" s="343"/>
    </x:row>
    <x:row r="612" spans="1:189" s="280" customFormat="1" ht="69.950000000000003" hidden="1" customHeight="1">
      <x:c r="A612" s="1057" t="s">
        <x:v>38</x:v>
      </x:c>
      <x:c r="B612" s="1060" t="s">
        <x:v>6769</x:v>
      </x:c>
      <x:c r="C612" s="264" t="s">
        <x:v>2720</x:v>
      </x:c>
      <x:c r="D612" s="684">
        <x:f>SUM(D614:D901)</x:f>
        <x:v>1744592.8999999994</x:v>
      </x:c>
      <x:c r="E612" s="303"/>
      <x:c r="F612" s="303"/>
      <x:c r="G612" s="303"/>
      <x:c r="H612" s="303"/>
      <x:c r="I612" s="684">
        <x:f t="shared" ref="I612:Q612" si="41">SUM(I614:I901)</x:f>
        <x:v>0</x:v>
      </x:c>
      <x:c r="J612" s="684">
        <x:f t="shared" si="41"/>
        <x:v>1331636.3999999992</x:v>
      </x:c>
      <x:c r="K612" s="684">
        <x:f t="shared" si="41"/>
        <x:v>412956.5</x:v>
      </x:c>
      <x:c r="L612" s="684">
        <x:f t="shared" si="41"/>
        <x:v>1301612.1999999993</x:v>
      </x:c>
      <x:c r="M612" s="684">
        <x:f t="shared" si="41"/>
        <x:v>442980.70000000001</x:v>
      </x:c>
      <x:c r="N612" s="684">
        <x:f t="shared" si="41"/>
        <x:v>0</x:v>
      </x:c>
      <x:c r="O612" s="684">
        <x:f t="shared" si="41"/>
        <x:v>125255</x:v>
      </x:c>
      <x:c r="P612" s="684">
        <x:f t="shared" si="41"/>
        <x:v>1618586.4999999995</x:v>
      </x:c>
      <x:c r="Q612" s="684">
        <x:f t="shared" si="41"/>
        <x:v>126006.39999999999</x:v>
      </x:c>
      <x:c r="R612" s="1033"/>
      <x:c r="S612" s="1077"/>
      <x:c r="T612" s="410"/>
      <x:c r="U612" s="410"/>
      <x:c r="V612" s="410"/>
      <x:c r="W612" s="410"/>
      <x:c r="X612" s="410"/>
      <x:c r="Y612" s="422"/>
      <x:c r="Z612" s="410"/>
      <x:c r="AA612" s="410"/>
      <x:c r="AB612" s="410"/>
      <x:c r="AC612" s="410"/>
      <x:c r="AD612" s="410"/>
      <x:c r="AE612" s="410"/>
      <x:c r="AF612" s="410"/>
      <x:c r="AG612" s="410"/>
      <x:c r="AH612" s="410"/>
      <x:c r="AI612" s="410"/>
      <x:c r="AJ612" s="410"/>
      <x:c r="AK612" s="410"/>
      <x:c r="AL612" s="410"/>
      <x:c r="AM612" s="410"/>
      <x:c r="AN612" s="410"/>
      <x:c r="AO612" s="410"/>
      <x:c r="AP612" s="410"/>
      <x:c r="AQ612" s="410"/>
      <x:c r="AR612" s="410"/>
      <x:c r="AS612" s="410"/>
      <x:c r="AT612" s="410"/>
      <x:c r="AU612" s="410"/>
      <x:c r="AV612" s="410"/>
      <x:c r="AW612" s="410"/>
      <x:c r="AX612" s="410"/>
      <x:c r="AY612" s="410"/>
      <x:c r="AZ612" s="410"/>
      <x:c r="BA612" s="410"/>
      <x:c r="BB612" s="410"/>
      <x:c r="BC612" s="410"/>
      <x:c r="BD612" s="410"/>
      <x:c r="BE612" s="410"/>
      <x:c r="BF612" s="410"/>
      <x:c r="BG612" s="410"/>
      <x:c r="BH612" s="410"/>
      <x:c r="BI612" s="410"/>
      <x:c r="BJ612" s="410"/>
      <x:c r="BK612" s="410"/>
      <x:c r="BL612" s="410"/>
      <x:c r="BM612" s="410"/>
      <x:c r="BN612" s="410"/>
      <x:c r="BO612" s="410"/>
      <x:c r="BP612" s="410"/>
      <x:c r="BQ612" s="410"/>
      <x:c r="BR612" s="410"/>
      <x:c r="BS612" s="410"/>
      <x:c r="BT612" s="410"/>
      <x:c r="BU612" s="410"/>
      <x:c r="BV612" s="410"/>
      <x:c r="BW612" s="410"/>
      <x:c r="BX612" s="410"/>
      <x:c r="BY612" s="410"/>
      <x:c r="BZ612" s="410"/>
      <x:c r="CA612" s="410"/>
      <x:c r="CB612" s="410"/>
      <x:c r="CC612" s="410"/>
      <x:c r="CD612" s="410"/>
      <x:c r="CE612" s="410"/>
      <x:c r="CF612" s="410"/>
      <x:c r="CG612" s="410"/>
      <x:c r="CH612" s="410"/>
      <x:c r="CI612" s="410"/>
      <x:c r="CJ612" s="410"/>
      <x:c r="CK612" s="410"/>
      <x:c r="CL612" s="410"/>
      <x:c r="CM612" s="410"/>
      <x:c r="CN612" s="410"/>
      <x:c r="CO612" s="410"/>
      <x:c r="CP612" s="410"/>
      <x:c r="CQ612" s="410"/>
      <x:c r="CR612" s="410"/>
      <x:c r="CS612" s="410"/>
      <x:c r="CT612" s="410"/>
      <x:c r="CU612" s="410"/>
      <x:c r="CV612" s="410"/>
      <x:c r="CW612" s="410"/>
      <x:c r="CX612" s="410"/>
      <x:c r="CY612" s="410"/>
      <x:c r="CZ612" s="410"/>
      <x:c r="DA612" s="410"/>
      <x:c r="DB612" s="410"/>
      <x:c r="DC612" s="410"/>
      <x:c r="DD612" s="410"/>
      <x:c r="DE612" s="410"/>
      <x:c r="DF612" s="410"/>
      <x:c r="DG612" s="410"/>
      <x:c r="DH612" s="410"/>
      <x:c r="DI612" s="410"/>
      <x:c r="DJ612" s="410"/>
      <x:c r="DK612" s="410"/>
      <x:c r="DL612" s="410"/>
      <x:c r="DM612" s="410"/>
      <x:c r="DN612" s="410"/>
      <x:c r="DO612" s="410"/>
      <x:c r="DP612" s="410"/>
      <x:c r="DQ612" s="410"/>
      <x:c r="DR612" s="410"/>
      <x:c r="DS612" s="410"/>
      <x:c r="DT612" s="410"/>
      <x:c r="DU612" s="410"/>
      <x:c r="DV612" s="410"/>
      <x:c r="DW612" s="410"/>
      <x:c r="DX612" s="410"/>
      <x:c r="DY612" s="410"/>
      <x:c r="DZ612" s="410"/>
      <x:c r="EA612" s="410"/>
      <x:c r="EB612" s="410"/>
      <x:c r="EC612" s="410"/>
      <x:c r="ED612" s="410"/>
      <x:c r="EE612" s="410"/>
      <x:c r="EF612" s="410"/>
      <x:c r="EG612" s="410"/>
      <x:c r="EH612" s="410"/>
      <x:c r="EI612" s="410"/>
      <x:c r="EJ612" s="410"/>
      <x:c r="EK612" s="410"/>
      <x:c r="EL612" s="410"/>
      <x:c r="EM612" s="410"/>
      <x:c r="EN612" s="410"/>
      <x:c r="EO612" s="410"/>
      <x:c r="EP612" s="410"/>
      <x:c r="EQ612" s="410"/>
      <x:c r="ER612" s="410"/>
      <x:c r="ES612" s="410"/>
      <x:c r="ET612" s="410"/>
      <x:c r="EU612" s="410"/>
      <x:c r="EV612" s="410"/>
      <x:c r="EW612" s="410"/>
      <x:c r="EX612" s="410"/>
      <x:c r="EY612" s="410"/>
      <x:c r="EZ612" s="410"/>
      <x:c r="FA612" s="410"/>
      <x:c r="FB612" s="410"/>
      <x:c r="FC612" s="410"/>
      <x:c r="FD612" s="410"/>
      <x:c r="FE612" s="410"/>
      <x:c r="FF612" s="410"/>
      <x:c r="FG612" s="410"/>
      <x:c r="FH612" s="410"/>
      <x:c r="FI612" s="410"/>
      <x:c r="FJ612" s="410"/>
      <x:c r="FK612" s="410"/>
      <x:c r="FL612" s="410"/>
      <x:c r="FM612" s="410"/>
      <x:c r="FN612" s="410"/>
      <x:c r="FO612" s="410"/>
      <x:c r="FP612" s="410"/>
      <x:c r="FQ612" s="410"/>
      <x:c r="FR612" s="410"/>
      <x:c r="FS612" s="410"/>
      <x:c r="FT612" s="410"/>
      <x:c r="FU612" s="410"/>
      <x:c r="FV612" s="410"/>
      <x:c r="FW612" s="410"/>
      <x:c r="FX612" s="410"/>
      <x:c r="FY612" s="410"/>
      <x:c r="FZ612" s="410"/>
      <x:c r="GA612" s="410"/>
      <x:c r="GB612" s="410"/>
      <x:c r="GC612" s="410"/>
      <x:c r="GD612" s="410"/>
      <x:c r="GE612" s="410"/>
      <x:c r="GF612" s="410"/>
      <x:c r="GG612" s="410"/>
    </x:row>
    <x:row r="613" spans="1:189" s="377" customFormat="1" ht="69.950000000000003" hidden="1" customHeight="1">
      <x:c r="A613" s="1057"/>
      <x:c r="B613" s="1058"/>
      <x:c r="C613" s="264" t="s">
        <x:v>1516</x:v>
      </x:c>
      <x:c r="D613" s="289">
        <x:f>COUNTA(D614:D901)</x:f>
        <x:v>288</x:v>
      </x:c>
      <x:c r="E613" s="289"/>
      <x:c r="F613" s="289"/>
      <x:c r="G613" s="289"/>
      <x:c r="H613" s="289"/>
      <x:c r="I613" s="289"/>
      <x:c r="J613" s="289"/>
      <x:c r="K613" s="289"/>
      <x:c r="L613" s="289">
        <x:f>COUNTA(L614:L901)</x:f>
        <x:v>223</x:v>
      </x:c>
      <x:c r="M613" s="289">
        <x:f>COUNTA(M614:M901)</x:f>
        <x:v>67</x:v>
      </x:c>
      <x:c r="N613" s="289">
        <x:f>COUNTA(N614:N901)</x:f>
        <x:v>0</x:v>
      </x:c>
      <x:c r="O613" s="289">
        <x:f>COUNTA(O614:O901)</x:f>
        <x:v>6</x:v>
      </x:c>
      <x:c r="P613" s="289">
        <x:f>COUNTA(P614:P901)</x:f>
        <x:v>283</x:v>
      </x:c>
      <x:c r="Q613" s="289">
        <x:f>COUNTA(Q614:Q901)-2</x:f>
        <x:v>5</x:v>
      </x:c>
      <x:c r="R613" s="1033"/>
      <x:c r="S613" s="1078"/>
      <x:c r="T613" s="343"/>
      <x:c r="U613" s="343"/>
      <x:c r="V613" s="343"/>
      <x:c r="W613" s="343"/>
      <x:c r="X613" s="343"/>
      <x:c r="Y613" s="343"/>
      <x:c r="Z613" s="343"/>
      <x:c r="AA613" s="343"/>
      <x:c r="AB613" s="343"/>
      <x:c r="AC613" s="343"/>
      <x:c r="AD613" s="343"/>
      <x:c r="AE613" s="343"/>
      <x:c r="AF613" s="343"/>
      <x:c r="AG613" s="343"/>
      <x:c r="AH613" s="343"/>
      <x:c r="AI613" s="343"/>
      <x:c r="AJ613" s="343"/>
      <x:c r="AK613" s="343"/>
      <x:c r="AL613" s="343"/>
      <x:c r="AM613" s="343"/>
      <x:c r="AN613" s="343"/>
      <x:c r="AO613" s="343"/>
      <x:c r="AP613" s="343"/>
      <x:c r="AQ613" s="343"/>
      <x:c r="AR613" s="343"/>
      <x:c r="AS613" s="343"/>
      <x:c r="AT613" s="343"/>
      <x:c r="AU613" s="343"/>
      <x:c r="AV613" s="343"/>
      <x:c r="AW613" s="343"/>
      <x:c r="AX613" s="343"/>
      <x:c r="AY613" s="343"/>
      <x:c r="AZ613" s="343"/>
      <x:c r="BA613" s="343"/>
      <x:c r="BB613" s="343"/>
      <x:c r="BC613" s="343"/>
      <x:c r="BD613" s="343"/>
      <x:c r="BE613" s="343"/>
      <x:c r="BF613" s="343"/>
      <x:c r="BG613" s="343"/>
      <x:c r="BH613" s="343"/>
      <x:c r="BI613" s="343"/>
      <x:c r="BJ613" s="343"/>
      <x:c r="BK613" s="343"/>
      <x:c r="BL613" s="343"/>
      <x:c r="BM613" s="343"/>
      <x:c r="BN613" s="343"/>
      <x:c r="BO613" s="343"/>
      <x:c r="BP613" s="343"/>
      <x:c r="BQ613" s="343"/>
      <x:c r="BR613" s="343"/>
      <x:c r="BS613" s="343"/>
      <x:c r="BT613" s="343"/>
      <x:c r="BU613" s="343"/>
      <x:c r="BV613" s="343"/>
      <x:c r="BW613" s="343"/>
      <x:c r="BX613" s="343"/>
      <x:c r="BY613" s="343"/>
      <x:c r="BZ613" s="343"/>
      <x:c r="CA613" s="343"/>
      <x:c r="CB613" s="343"/>
      <x:c r="CC613" s="343"/>
      <x:c r="CD613" s="343"/>
      <x:c r="CE613" s="343"/>
      <x:c r="CF613" s="343"/>
      <x:c r="CG613" s="343"/>
      <x:c r="CH613" s="343"/>
      <x:c r="CI613" s="343"/>
      <x:c r="CJ613" s="343"/>
      <x:c r="CK613" s="343"/>
      <x:c r="CL613" s="343"/>
      <x:c r="CM613" s="343"/>
      <x:c r="CN613" s="343"/>
      <x:c r="CO613" s="343"/>
      <x:c r="CP613" s="343"/>
      <x:c r="CQ613" s="343"/>
      <x:c r="CR613" s="343"/>
      <x:c r="CS613" s="343"/>
      <x:c r="CT613" s="343"/>
      <x:c r="CU613" s="343"/>
      <x:c r="CV613" s="343"/>
      <x:c r="CW613" s="343"/>
      <x:c r="CX613" s="343"/>
      <x:c r="CY613" s="343"/>
      <x:c r="CZ613" s="343"/>
      <x:c r="DA613" s="343"/>
      <x:c r="DB613" s="343"/>
      <x:c r="DC613" s="343"/>
      <x:c r="DD613" s="343"/>
      <x:c r="DE613" s="343"/>
      <x:c r="DF613" s="343"/>
      <x:c r="DG613" s="343"/>
      <x:c r="DH613" s="343"/>
      <x:c r="DI613" s="343"/>
      <x:c r="DJ613" s="343"/>
      <x:c r="DK613" s="343"/>
      <x:c r="DL613" s="343"/>
      <x:c r="DM613" s="343"/>
      <x:c r="DN613" s="343"/>
      <x:c r="DO613" s="343"/>
      <x:c r="DP613" s="343"/>
      <x:c r="DQ613" s="343"/>
      <x:c r="DR613" s="343"/>
      <x:c r="DS613" s="343"/>
      <x:c r="DT613" s="343"/>
      <x:c r="DU613" s="343"/>
      <x:c r="DV613" s="343"/>
      <x:c r="DW613" s="343"/>
      <x:c r="DX613" s="343"/>
      <x:c r="DY613" s="343"/>
      <x:c r="DZ613" s="343"/>
      <x:c r="EA613" s="343"/>
      <x:c r="EB613" s="343"/>
      <x:c r="EC613" s="343"/>
      <x:c r="ED613" s="343"/>
      <x:c r="EE613" s="343"/>
      <x:c r="EF613" s="343"/>
      <x:c r="EG613" s="343"/>
      <x:c r="EH613" s="343"/>
      <x:c r="EI613" s="343"/>
      <x:c r="EJ613" s="343"/>
      <x:c r="EK613" s="343"/>
      <x:c r="EL613" s="343"/>
      <x:c r="EM613" s="343"/>
      <x:c r="EN613" s="343"/>
      <x:c r="EO613" s="343"/>
      <x:c r="EP613" s="343"/>
      <x:c r="EQ613" s="343"/>
      <x:c r="ER613" s="343"/>
      <x:c r="ES613" s="343"/>
      <x:c r="ET613" s="343"/>
      <x:c r="EU613" s="343"/>
      <x:c r="EV613" s="343"/>
      <x:c r="EW613" s="343"/>
      <x:c r="EX613" s="343"/>
      <x:c r="EY613" s="343"/>
      <x:c r="EZ613" s="343"/>
      <x:c r="FA613" s="343"/>
      <x:c r="FB613" s="343"/>
      <x:c r="FC613" s="343"/>
      <x:c r="FD613" s="343"/>
      <x:c r="FE613" s="343"/>
      <x:c r="FF613" s="343"/>
      <x:c r="FG613" s="343"/>
      <x:c r="FH613" s="343"/>
      <x:c r="FI613" s="343"/>
      <x:c r="FJ613" s="343"/>
      <x:c r="FK613" s="343"/>
      <x:c r="FL613" s="343"/>
      <x:c r="FM613" s="343"/>
      <x:c r="FN613" s="343"/>
      <x:c r="FO613" s="343"/>
      <x:c r="FP613" s="343"/>
      <x:c r="FQ613" s="343"/>
      <x:c r="FR613" s="343"/>
      <x:c r="FS613" s="343"/>
      <x:c r="FT613" s="343"/>
      <x:c r="FU613" s="343"/>
      <x:c r="FV613" s="343"/>
      <x:c r="FW613" s="343"/>
      <x:c r="FX613" s="343"/>
      <x:c r="FY613" s="343"/>
      <x:c r="FZ613" s="343"/>
      <x:c r="GA613" s="343"/>
      <x:c r="GB613" s="343"/>
      <x:c r="GC613" s="343"/>
      <x:c r="GD613" s="343"/>
      <x:c r="GE613" s="343"/>
      <x:c r="GF613" s="343"/>
      <x:c r="GG613" s="343"/>
    </x:row>
    <x:row r="614" spans="1:123" s="273" customFormat="1" hidden="1" customHeight="1">
      <x:c r="A614" s="630" t="s">
        <x:v>38</x:v>
      </x:c>
      <x:c r="B614" s="631" t="s">
        <x:v>2599</x:v>
      </x:c>
      <x:c r="C614" s="632" t="s">
        <x:v>1681</x:v>
      </x:c>
      <x:c r="D614" s="448">
        <x:f>IF(SUM(I614:K614)=SUM(L614:M614),SUM(I614:K614),"오답")</x:f>
        <x:v>21309</x:v>
      </x:c>
      <x:c r="E614" s="633" t="s">
        <x:v>203</x:v>
      </x:c>
      <x:c r="F614" s="633" t="s">
        <x:v>3125</x:v>
      </x:c>
      <x:c r="G614" s="633" t="s">
        <x:v>3125</x:v>
      </x:c>
      <x:c r="H614" s="633"/>
      <x:c r="I614" s="633"/>
      <x:c r="J614" s="634">
        <x:v>21309</x:v>
      </x:c>
      <x:c r="K614" s="634"/>
      <x:c r="L614" s="634">
        <x:v>21309</x:v>
      </x:c>
      <x:c r="M614" s="634"/>
      <x:c r="N614" s="634"/>
      <x:c r="O614" s="634"/>
      <x:c r="P614" s="634">
        <x:v>21309</x:v>
      </x:c>
      <x:c r="Q614" s="634"/>
      <x:c r="R614" s="635" t="s">
        <x:v>5867</x:v>
      </x:c>
      <x:c r="S614" s="299" t="s">
        <x:v>2489</x:v>
      </x:c>
      <x:c r="T614" s="329"/>
      <x:c r="U614" s="329"/>
      <x:c r="V614" s="329"/>
      <x:c r="W614" s="329"/>
      <x:c r="X614" s="329"/>
      <x:c r="Y614" s="329"/>
      <x:c r="Z614" s="329"/>
      <x:c r="AA614" s="329"/>
      <x:c r="AB614" s="329"/>
      <x:c r="AC614" s="329"/>
      <x:c r="AD614" s="329"/>
      <x:c r="AE614" s="329"/>
      <x:c r="AF614" s="329"/>
      <x:c r="AG614" s="329"/>
      <x:c r="AH614" s="329"/>
      <x:c r="AI614" s="329"/>
      <x:c r="AJ614" s="329"/>
      <x:c r="AK614" s="329"/>
      <x:c r="AL614" s="329"/>
      <x:c r="AM614" s="329"/>
      <x:c r="AN614" s="329"/>
      <x:c r="AO614" s="329"/>
      <x:c r="AP614" s="329"/>
      <x:c r="AQ614" s="329"/>
      <x:c r="AR614" s="329"/>
      <x:c r="AS614" s="329"/>
      <x:c r="AT614" s="329"/>
      <x:c r="AU614" s="329"/>
      <x:c r="AV614" s="329"/>
      <x:c r="AW614" s="329"/>
      <x:c r="AX614" s="329"/>
      <x:c r="AY614" s="329"/>
      <x:c r="AZ614" s="329"/>
      <x:c r="BA614" s="329"/>
      <x:c r="BB614" s="329"/>
      <x:c r="BC614" s="329"/>
      <x:c r="BD614" s="329"/>
      <x:c r="BE614" s="329"/>
      <x:c r="BF614" s="329"/>
      <x:c r="BG614" s="329"/>
      <x:c r="BH614" s="329"/>
      <x:c r="BI614" s="329"/>
      <x:c r="BJ614" s="329"/>
      <x:c r="BK614" s="329"/>
      <x:c r="BL614" s="329"/>
      <x:c r="BM614" s="329"/>
      <x:c r="BN614" s="329"/>
      <x:c r="BO614" s="329"/>
      <x:c r="BP614" s="329"/>
      <x:c r="BQ614" s="329"/>
      <x:c r="BR614" s="329"/>
      <x:c r="BS614" s="329"/>
      <x:c r="BT614" s="329"/>
      <x:c r="BU614" s="329"/>
      <x:c r="BV614" s="329"/>
      <x:c r="BW614" s="329"/>
      <x:c r="BX614" s="329"/>
      <x:c r="BY614" s="329"/>
      <x:c r="BZ614" s="329"/>
      <x:c r="CA614" s="329"/>
      <x:c r="CB614" s="329"/>
      <x:c r="CC614" s="329"/>
      <x:c r="CD614" s="329"/>
      <x:c r="CE614" s="329"/>
      <x:c r="CF614" s="329"/>
      <x:c r="CG614" s="329"/>
      <x:c r="CH614" s="329"/>
      <x:c r="CI614" s="329"/>
      <x:c r="CJ614" s="329"/>
      <x:c r="CK614" s="329"/>
      <x:c r="CL614" s="329"/>
      <x:c r="CM614" s="329"/>
      <x:c r="CN614" s="329"/>
      <x:c r="CO614" s="329"/>
      <x:c r="CP614" s="329"/>
      <x:c r="CQ614" s="329"/>
      <x:c r="CR614" s="329"/>
      <x:c r="CS614" s="329"/>
      <x:c r="CT614" s="329"/>
      <x:c r="CU614" s="329"/>
      <x:c r="CV614" s="329"/>
      <x:c r="CW614" s="329"/>
      <x:c r="CX614" s="329"/>
      <x:c r="CY614" s="329"/>
      <x:c r="CZ614" s="329"/>
      <x:c r="DA614" s="329"/>
      <x:c r="DB614" s="329"/>
      <x:c r="DC614" s="329"/>
      <x:c r="DD614" s="329"/>
      <x:c r="DE614" s="329"/>
      <x:c r="DF614" s="329"/>
      <x:c r="DG614" s="329"/>
      <x:c r="DH614" s="329"/>
      <x:c r="DI614" s="329"/>
      <x:c r="DJ614" s="329"/>
      <x:c r="DK614" s="329"/>
      <x:c r="DL614" s="329"/>
      <x:c r="DM614" s="329"/>
      <x:c r="DN614" s="329"/>
      <x:c r="DO614" s="329"/>
      <x:c r="DP614" s="329"/>
      <x:c r="DQ614" s="329"/>
      <x:c r="DR614" s="329"/>
      <x:c r="DS614" s="329"/>
    </x:row>
    <x:row r="615" spans="1:123" s="273" customFormat="1" hidden="1" customHeight="1">
      <x:c r="A615" s="630" t="s">
        <x:v>38</x:v>
      </x:c>
      <x:c r="B615" s="631" t="s">
        <x:v>2937</x:v>
      </x:c>
      <x:c r="C615" s="632" t="s">
        <x:v>945</x:v>
      </x:c>
      <x:c r="D615" s="448">
        <x:f t="shared" ref="D615:D678" si="42">IF(SUM(I615:K615)=SUM(L615:M615),SUM(I615:K615),"오답")</x:f>
        <x:v>79439</x:v>
      </x:c>
      <x:c r="E615" s="633" t="s">
        <x:v>5327</x:v>
      </x:c>
      <x:c r="F615" s="633" t="s">
        <x:v>2207</x:v>
      </x:c>
      <x:c r="G615" s="633" t="s">
        <x:v>4449</x:v>
      </x:c>
      <x:c r="H615" s="633"/>
      <x:c r="I615" s="633"/>
      <x:c r="J615" s="634">
        <x:v>79439</x:v>
      </x:c>
      <x:c r="K615" s="634"/>
      <x:c r="L615" s="634">
        <x:v>79439</x:v>
      </x:c>
      <x:c r="M615" s="634"/>
      <x:c r="N615" s="634"/>
      <x:c r="O615" s="634"/>
      <x:c r="P615" s="634">
        <x:v>79439</x:v>
      </x:c>
      <x:c r="Q615" s="634"/>
      <x:c r="R615" s="635"/>
      <x:c r="S615" s="299" t="s">
        <x:v>2489</x:v>
      </x:c>
      <x:c r="T615" s="329"/>
      <x:c r="U615" s="329"/>
      <x:c r="V615" s="329"/>
      <x:c r="W615" s="329"/>
      <x:c r="X615" s="329"/>
      <x:c r="Y615" s="329"/>
      <x:c r="Z615" s="329"/>
      <x:c r="AA615" s="329"/>
      <x:c r="AB615" s="329"/>
      <x:c r="AC615" s="329"/>
      <x:c r="AD615" s="329"/>
      <x:c r="AE615" s="329"/>
      <x:c r="AF615" s="329"/>
      <x:c r="AG615" s="329"/>
      <x:c r="AH615" s="329"/>
      <x:c r="AI615" s="329"/>
      <x:c r="AJ615" s="329"/>
      <x:c r="AK615" s="329"/>
      <x:c r="AL615" s="329"/>
      <x:c r="AM615" s="329"/>
      <x:c r="AN615" s="329"/>
      <x:c r="AO615" s="329"/>
      <x:c r="AP615" s="329"/>
      <x:c r="AQ615" s="329"/>
      <x:c r="AR615" s="329"/>
      <x:c r="AS615" s="329"/>
      <x:c r="AT615" s="329"/>
      <x:c r="AU615" s="329"/>
      <x:c r="AV615" s="329"/>
      <x:c r="AW615" s="329"/>
      <x:c r="AX615" s="329"/>
      <x:c r="AY615" s="329"/>
      <x:c r="AZ615" s="329"/>
      <x:c r="BA615" s="329"/>
      <x:c r="BB615" s="329"/>
      <x:c r="BC615" s="329"/>
      <x:c r="BD615" s="329"/>
      <x:c r="BE615" s="329"/>
      <x:c r="BF615" s="329"/>
      <x:c r="BG615" s="329"/>
      <x:c r="BH615" s="329"/>
      <x:c r="BI615" s="329"/>
      <x:c r="BJ615" s="329"/>
      <x:c r="BK615" s="329"/>
      <x:c r="BL615" s="329"/>
      <x:c r="BM615" s="329"/>
      <x:c r="BN615" s="329"/>
      <x:c r="BO615" s="329"/>
      <x:c r="BP615" s="329"/>
      <x:c r="BQ615" s="329"/>
      <x:c r="BR615" s="329"/>
      <x:c r="BS615" s="329"/>
      <x:c r="BT615" s="329"/>
      <x:c r="BU615" s="329"/>
      <x:c r="BV615" s="329"/>
      <x:c r="BW615" s="329"/>
      <x:c r="BX615" s="329"/>
      <x:c r="BY615" s="329"/>
      <x:c r="BZ615" s="329"/>
      <x:c r="CA615" s="329"/>
      <x:c r="CB615" s="329"/>
      <x:c r="CC615" s="329"/>
      <x:c r="CD615" s="329"/>
      <x:c r="CE615" s="329"/>
      <x:c r="CF615" s="329"/>
      <x:c r="CG615" s="329"/>
      <x:c r="CH615" s="329"/>
      <x:c r="CI615" s="329"/>
      <x:c r="CJ615" s="329"/>
      <x:c r="CK615" s="329"/>
      <x:c r="CL615" s="329"/>
      <x:c r="CM615" s="329"/>
      <x:c r="CN615" s="329"/>
      <x:c r="CO615" s="329"/>
      <x:c r="CP615" s="329"/>
      <x:c r="CQ615" s="329"/>
      <x:c r="CR615" s="329"/>
      <x:c r="CS615" s="329"/>
      <x:c r="CT615" s="329"/>
      <x:c r="CU615" s="329"/>
      <x:c r="CV615" s="329"/>
      <x:c r="CW615" s="329"/>
      <x:c r="CX615" s="329"/>
      <x:c r="CY615" s="329"/>
      <x:c r="CZ615" s="329"/>
      <x:c r="DA615" s="329"/>
      <x:c r="DB615" s="329"/>
      <x:c r="DC615" s="329"/>
      <x:c r="DD615" s="329"/>
      <x:c r="DE615" s="329"/>
      <x:c r="DF615" s="329"/>
      <x:c r="DG615" s="329"/>
      <x:c r="DH615" s="329"/>
      <x:c r="DI615" s="329"/>
      <x:c r="DJ615" s="329"/>
      <x:c r="DK615" s="329"/>
      <x:c r="DL615" s="329"/>
      <x:c r="DM615" s="329"/>
      <x:c r="DN615" s="329"/>
      <x:c r="DO615" s="329"/>
      <x:c r="DP615" s="329"/>
      <x:c r="DQ615" s="329"/>
      <x:c r="DR615" s="329"/>
      <x:c r="DS615" s="329"/>
    </x:row>
    <x:row r="616" spans="1:123" s="273" customFormat="1" hidden="1" customHeight="1">
      <x:c r="A616" s="630" t="s">
        <x:v>38</x:v>
      </x:c>
      <x:c r="B616" s="631" t="s">
        <x:v>2738</x:v>
      </x:c>
      <x:c r="C616" s="632" t="s">
        <x:v>1722</x:v>
      </x:c>
      <x:c r="D616" s="448">
        <x:f t="shared" si="42"/>
        <x:v>972.79999999999995</x:v>
      </x:c>
      <x:c r="E616" s="633" t="s">
        <x:v>2214</x:v>
      </x:c>
      <x:c r="F616" s="633" t="s">
        <x:v>3126</x:v>
      </x:c>
      <x:c r="G616" s="633"/>
      <x:c r="H616" s="633"/>
      <x:c r="I616" s="633"/>
      <x:c r="J616" s="634">
        <x:v>972.79999999999995</x:v>
      </x:c>
      <x:c r="K616" s="634"/>
      <x:c r="L616" s="634">
        <x:v>972.79999999999995</x:v>
      </x:c>
      <x:c r="M616" s="634"/>
      <x:c r="N616" s="634"/>
      <x:c r="O616" s="634"/>
      <x:c r="P616" s="634">
        <x:v>972.79999999999995</x:v>
      </x:c>
      <x:c r="Q616" s="634"/>
      <x:c r="R616" s="635" t="s">
        <x:v>4785</x:v>
      </x:c>
      <x:c r="S616" s="299"/>
      <x:c r="T616" s="329"/>
      <x:c r="U616" s="329"/>
      <x:c r="V616" s="329"/>
      <x:c r="W616" s="329"/>
      <x:c r="X616" s="329"/>
      <x:c r="Y616" s="329"/>
      <x:c r="Z616" s="329"/>
      <x:c r="AA616" s="329"/>
      <x:c r="AB616" s="329"/>
      <x:c r="AC616" s="329"/>
      <x:c r="AD616" s="329"/>
      <x:c r="AE616" s="329"/>
      <x:c r="AF616" s="329"/>
      <x:c r="AG616" s="329"/>
      <x:c r="AH616" s="329"/>
      <x:c r="AI616" s="329"/>
      <x:c r="AJ616" s="329"/>
      <x:c r="AK616" s="329"/>
      <x:c r="AL616" s="329"/>
      <x:c r="AM616" s="329"/>
      <x:c r="AN616" s="329"/>
      <x:c r="AO616" s="329"/>
      <x:c r="AP616" s="329"/>
      <x:c r="AQ616" s="329"/>
      <x:c r="AR616" s="329"/>
      <x:c r="AS616" s="329"/>
      <x:c r="AT616" s="329"/>
      <x:c r="AU616" s="329"/>
      <x:c r="AV616" s="329"/>
      <x:c r="AW616" s="329"/>
      <x:c r="AX616" s="329"/>
      <x:c r="AY616" s="329"/>
      <x:c r="AZ616" s="329"/>
      <x:c r="BA616" s="329"/>
      <x:c r="BB616" s="329"/>
      <x:c r="BC616" s="329"/>
      <x:c r="BD616" s="329"/>
      <x:c r="BE616" s="329"/>
      <x:c r="BF616" s="329"/>
      <x:c r="BG616" s="329"/>
      <x:c r="BH616" s="329"/>
      <x:c r="BI616" s="329"/>
      <x:c r="BJ616" s="329"/>
      <x:c r="BK616" s="329"/>
      <x:c r="BL616" s="329"/>
      <x:c r="BM616" s="329"/>
      <x:c r="BN616" s="329"/>
      <x:c r="BO616" s="329"/>
      <x:c r="BP616" s="329"/>
      <x:c r="BQ616" s="329"/>
      <x:c r="BR616" s="329"/>
      <x:c r="BS616" s="329"/>
      <x:c r="BT616" s="329"/>
      <x:c r="BU616" s="329"/>
      <x:c r="BV616" s="329"/>
      <x:c r="BW616" s="329"/>
      <x:c r="BX616" s="329"/>
      <x:c r="BY616" s="329"/>
      <x:c r="BZ616" s="329"/>
      <x:c r="CA616" s="329"/>
      <x:c r="CB616" s="329"/>
      <x:c r="CC616" s="329"/>
      <x:c r="CD616" s="329"/>
      <x:c r="CE616" s="329"/>
      <x:c r="CF616" s="329"/>
      <x:c r="CG616" s="329"/>
      <x:c r="CH616" s="329"/>
      <x:c r="CI616" s="329"/>
      <x:c r="CJ616" s="329"/>
      <x:c r="CK616" s="329"/>
      <x:c r="CL616" s="329"/>
      <x:c r="CM616" s="329"/>
      <x:c r="CN616" s="329"/>
      <x:c r="CO616" s="329"/>
      <x:c r="CP616" s="329"/>
      <x:c r="CQ616" s="329"/>
      <x:c r="CR616" s="329"/>
      <x:c r="CS616" s="329"/>
      <x:c r="CT616" s="329"/>
      <x:c r="CU616" s="329"/>
      <x:c r="CV616" s="329"/>
      <x:c r="CW616" s="329"/>
      <x:c r="CX616" s="329"/>
      <x:c r="CY616" s="329"/>
      <x:c r="CZ616" s="329"/>
      <x:c r="DA616" s="329"/>
      <x:c r="DB616" s="329"/>
      <x:c r="DC616" s="329"/>
      <x:c r="DD616" s="329"/>
      <x:c r="DE616" s="329"/>
      <x:c r="DF616" s="329"/>
      <x:c r="DG616" s="329"/>
      <x:c r="DH616" s="329"/>
      <x:c r="DI616" s="329"/>
      <x:c r="DJ616" s="329"/>
      <x:c r="DK616" s="329"/>
      <x:c r="DL616" s="329"/>
      <x:c r="DM616" s="329"/>
      <x:c r="DN616" s="329"/>
      <x:c r="DO616" s="329"/>
      <x:c r="DP616" s="329"/>
      <x:c r="DQ616" s="329"/>
      <x:c r="DR616" s="329"/>
      <x:c r="DS616" s="329"/>
    </x:row>
    <x:row r="617" spans="1:123" s="273" customFormat="1" hidden="1" customHeight="1">
      <x:c r="A617" s="630" t="s">
        <x:v>38</x:v>
      </x:c>
      <x:c r="B617" s="631" t="s">
        <x:v>889</x:v>
      </x:c>
      <x:c r="C617" s="632" t="s">
        <x:v>1750</x:v>
      </x:c>
      <x:c r="D617" s="448">
        <x:f t="shared" si="42"/>
        <x:v>540.70000000000005</x:v>
      </x:c>
      <x:c r="E617" s="633" t="s">
        <x:v>1984</x:v>
      </x:c>
      <x:c r="F617" s="317" t="s">
        <x:v>1291</x:v>
      </x:c>
      <x:c r="G617" s="317"/>
      <x:c r="H617" s="317"/>
      <x:c r="I617" s="317"/>
      <x:c r="J617" s="636">
        <x:v>540.70000000000005</x:v>
      </x:c>
      <x:c r="K617" s="637"/>
      <x:c r="L617" s="636">
        <x:v>540.70000000000005</x:v>
      </x:c>
      <x:c r="M617" s="637"/>
      <x:c r="N617" s="637"/>
      <x:c r="O617" s="637"/>
      <x:c r="P617" s="636">
        <x:v>540.70000000000005</x:v>
      </x:c>
      <x:c r="Q617" s="637"/>
      <x:c r="R617" s="635" t="s">
        <x:v>1688</x:v>
      </x:c>
      <x:c r="S617" s="299"/>
      <x:c r="T617" s="329"/>
      <x:c r="U617" s="329"/>
      <x:c r="V617" s="329"/>
      <x:c r="W617" s="329"/>
      <x:c r="X617" s="329"/>
      <x:c r="Y617" s="329"/>
      <x:c r="Z617" s="329"/>
      <x:c r="AA617" s="329"/>
      <x:c r="AB617" s="329"/>
      <x:c r="AC617" s="329"/>
      <x:c r="AD617" s="329"/>
      <x:c r="AE617" s="329"/>
      <x:c r="AF617" s="329"/>
      <x:c r="AG617" s="329"/>
      <x:c r="AH617" s="329"/>
      <x:c r="AI617" s="329"/>
      <x:c r="AJ617" s="329"/>
      <x:c r="AK617" s="329"/>
      <x:c r="AL617" s="329"/>
      <x:c r="AM617" s="329"/>
      <x:c r="AN617" s="329"/>
      <x:c r="AO617" s="329"/>
      <x:c r="AP617" s="329"/>
      <x:c r="AQ617" s="329"/>
      <x:c r="AR617" s="329"/>
      <x:c r="AS617" s="329"/>
      <x:c r="AT617" s="329"/>
      <x:c r="AU617" s="329"/>
      <x:c r="AV617" s="329"/>
      <x:c r="AW617" s="329"/>
      <x:c r="AX617" s="329"/>
      <x:c r="AY617" s="329"/>
      <x:c r="AZ617" s="329"/>
      <x:c r="BA617" s="329"/>
      <x:c r="BB617" s="329"/>
      <x:c r="BC617" s="329"/>
      <x:c r="BD617" s="329"/>
      <x:c r="BE617" s="329"/>
      <x:c r="BF617" s="329"/>
      <x:c r="BG617" s="329"/>
      <x:c r="BH617" s="329"/>
      <x:c r="BI617" s="329"/>
      <x:c r="BJ617" s="329"/>
      <x:c r="BK617" s="329"/>
      <x:c r="BL617" s="329"/>
      <x:c r="BM617" s="329"/>
      <x:c r="BN617" s="329"/>
      <x:c r="BO617" s="329"/>
      <x:c r="BP617" s="329"/>
      <x:c r="BQ617" s="329"/>
      <x:c r="BR617" s="329"/>
      <x:c r="BS617" s="329"/>
      <x:c r="BT617" s="329"/>
      <x:c r="BU617" s="329"/>
      <x:c r="BV617" s="329"/>
      <x:c r="BW617" s="329"/>
      <x:c r="BX617" s="329"/>
      <x:c r="BY617" s="329"/>
      <x:c r="BZ617" s="329"/>
      <x:c r="CA617" s="329"/>
      <x:c r="CB617" s="329"/>
      <x:c r="CC617" s="329"/>
      <x:c r="CD617" s="329"/>
      <x:c r="CE617" s="329"/>
      <x:c r="CF617" s="329"/>
      <x:c r="CG617" s="329"/>
      <x:c r="CH617" s="329"/>
      <x:c r="CI617" s="329"/>
      <x:c r="CJ617" s="329"/>
      <x:c r="CK617" s="329"/>
      <x:c r="CL617" s="329"/>
      <x:c r="CM617" s="329"/>
      <x:c r="CN617" s="329"/>
      <x:c r="CO617" s="329"/>
      <x:c r="CP617" s="329"/>
      <x:c r="CQ617" s="329"/>
      <x:c r="CR617" s="329"/>
      <x:c r="CS617" s="329"/>
      <x:c r="CT617" s="329"/>
      <x:c r="CU617" s="329"/>
      <x:c r="CV617" s="329"/>
      <x:c r="CW617" s="329"/>
      <x:c r="CX617" s="329"/>
      <x:c r="CY617" s="329"/>
      <x:c r="CZ617" s="329"/>
      <x:c r="DA617" s="329"/>
      <x:c r="DB617" s="329"/>
      <x:c r="DC617" s="329"/>
      <x:c r="DD617" s="329"/>
      <x:c r="DE617" s="329"/>
      <x:c r="DF617" s="329"/>
      <x:c r="DG617" s="329"/>
      <x:c r="DH617" s="329"/>
      <x:c r="DI617" s="329"/>
      <x:c r="DJ617" s="329"/>
      <x:c r="DK617" s="329"/>
      <x:c r="DL617" s="329"/>
      <x:c r="DM617" s="329"/>
      <x:c r="DN617" s="329"/>
      <x:c r="DO617" s="329"/>
      <x:c r="DP617" s="329"/>
      <x:c r="DQ617" s="329"/>
      <x:c r="DR617" s="329"/>
      <x:c r="DS617" s="329"/>
    </x:row>
    <x:row r="618" spans="1:123" s="273" customFormat="1" hidden="1" customHeight="1">
      <x:c r="A618" s="630" t="s">
        <x:v>38</x:v>
      </x:c>
      <x:c r="B618" s="631" t="s">
        <x:v>2927</x:v>
      </x:c>
      <x:c r="C618" s="632" t="s">
        <x:v>5591</x:v>
      </x:c>
      <x:c r="D618" s="448">
        <x:f t="shared" si="42"/>
        <x:v>647.39999999999998</x:v>
      </x:c>
      <x:c r="E618" s="633" t="s">
        <x:v>1984</x:v>
      </x:c>
      <x:c r="F618" s="317" t="s">
        <x:v>1291</x:v>
      </x:c>
      <x:c r="G618" s="317"/>
      <x:c r="H618" s="317"/>
      <x:c r="I618" s="317"/>
      <x:c r="J618" s="636">
        <x:v>647.39999999999998</x:v>
      </x:c>
      <x:c r="K618" s="637"/>
      <x:c r="L618" s="636">
        <x:v>647.39999999999998</x:v>
      </x:c>
      <x:c r="M618" s="637"/>
      <x:c r="N618" s="637"/>
      <x:c r="O618" s="637"/>
      <x:c r="P618" s="636">
        <x:v>647.39999999999998</x:v>
      </x:c>
      <x:c r="Q618" s="637"/>
      <x:c r="R618" s="635" t="s">
        <x:v>1688</x:v>
      </x:c>
      <x:c r="S618" s="299"/>
      <x:c r="T618" s="329"/>
      <x:c r="U618" s="329"/>
      <x:c r="V618" s="329"/>
      <x:c r="W618" s="329"/>
      <x:c r="X618" s="329"/>
      <x:c r="Y618" s="329"/>
      <x:c r="Z618" s="329"/>
      <x:c r="AA618" s="329"/>
      <x:c r="AB618" s="329"/>
      <x:c r="AC618" s="329"/>
      <x:c r="AD618" s="329"/>
      <x:c r="AE618" s="329"/>
      <x:c r="AF618" s="329"/>
      <x:c r="AG618" s="329"/>
      <x:c r="AH618" s="329"/>
      <x:c r="AI618" s="329"/>
      <x:c r="AJ618" s="329"/>
      <x:c r="AK618" s="329"/>
      <x:c r="AL618" s="329"/>
      <x:c r="AM618" s="329"/>
      <x:c r="AN618" s="329"/>
      <x:c r="AO618" s="329"/>
      <x:c r="AP618" s="329"/>
      <x:c r="AQ618" s="329"/>
      <x:c r="AR618" s="329"/>
      <x:c r="AS618" s="329"/>
      <x:c r="AT618" s="329"/>
      <x:c r="AU618" s="329"/>
      <x:c r="AV618" s="329"/>
      <x:c r="AW618" s="329"/>
      <x:c r="AX618" s="329"/>
      <x:c r="AY618" s="329"/>
      <x:c r="AZ618" s="329"/>
      <x:c r="BA618" s="329"/>
      <x:c r="BB618" s="329"/>
      <x:c r="BC618" s="329"/>
      <x:c r="BD618" s="329"/>
      <x:c r="BE618" s="329"/>
      <x:c r="BF618" s="329"/>
      <x:c r="BG618" s="329"/>
      <x:c r="BH618" s="329"/>
      <x:c r="BI618" s="329"/>
      <x:c r="BJ618" s="329"/>
      <x:c r="BK618" s="329"/>
      <x:c r="BL618" s="329"/>
      <x:c r="BM618" s="329"/>
      <x:c r="BN618" s="329"/>
      <x:c r="BO618" s="329"/>
      <x:c r="BP618" s="329"/>
      <x:c r="BQ618" s="329"/>
      <x:c r="BR618" s="329"/>
      <x:c r="BS618" s="329"/>
      <x:c r="BT618" s="329"/>
      <x:c r="BU618" s="329"/>
      <x:c r="BV618" s="329"/>
      <x:c r="BW618" s="329"/>
      <x:c r="BX618" s="329"/>
      <x:c r="BY618" s="329"/>
      <x:c r="BZ618" s="329"/>
      <x:c r="CA618" s="329"/>
      <x:c r="CB618" s="329"/>
      <x:c r="CC618" s="329"/>
      <x:c r="CD618" s="329"/>
      <x:c r="CE618" s="329"/>
      <x:c r="CF618" s="329"/>
      <x:c r="CG618" s="329"/>
      <x:c r="CH618" s="329"/>
      <x:c r="CI618" s="329"/>
      <x:c r="CJ618" s="329"/>
      <x:c r="CK618" s="329"/>
      <x:c r="CL618" s="329"/>
      <x:c r="CM618" s="329"/>
      <x:c r="CN618" s="329"/>
      <x:c r="CO618" s="329"/>
      <x:c r="CP618" s="329"/>
      <x:c r="CQ618" s="329"/>
      <x:c r="CR618" s="329"/>
      <x:c r="CS618" s="329"/>
      <x:c r="CT618" s="329"/>
      <x:c r="CU618" s="329"/>
      <x:c r="CV618" s="329"/>
      <x:c r="CW618" s="329"/>
      <x:c r="CX618" s="329"/>
      <x:c r="CY618" s="329"/>
      <x:c r="CZ618" s="329"/>
      <x:c r="DA618" s="329"/>
      <x:c r="DB618" s="329"/>
      <x:c r="DC618" s="329"/>
      <x:c r="DD618" s="329"/>
      <x:c r="DE618" s="329"/>
      <x:c r="DF618" s="329"/>
      <x:c r="DG618" s="329"/>
      <x:c r="DH618" s="329"/>
      <x:c r="DI618" s="329"/>
      <x:c r="DJ618" s="329"/>
      <x:c r="DK618" s="329"/>
      <x:c r="DL618" s="329"/>
      <x:c r="DM618" s="329"/>
      <x:c r="DN618" s="329"/>
      <x:c r="DO618" s="329"/>
      <x:c r="DP618" s="329"/>
      <x:c r="DQ618" s="329"/>
      <x:c r="DR618" s="329"/>
      <x:c r="DS618" s="329"/>
    </x:row>
    <x:row r="619" spans="1:123" s="273" customFormat="1" hidden="1" customHeight="1">
      <x:c r="A619" s="630" t="s">
        <x:v>38</x:v>
      </x:c>
      <x:c r="B619" s="631" t="s">
        <x:v>943</x:v>
      </x:c>
      <x:c r="C619" s="632" t="s">
        <x:v>1658</x:v>
      </x:c>
      <x:c r="D619" s="448">
        <x:f t="shared" si="42"/>
        <x:v>3223.3000000000002</x:v>
      </x:c>
      <x:c r="E619" s="633" t="s">
        <x:v>1984</x:v>
      </x:c>
      <x:c r="F619" s="317" t="s">
        <x:v>1291</x:v>
      </x:c>
      <x:c r="G619" s="317"/>
      <x:c r="H619" s="317"/>
      <x:c r="I619" s="317"/>
      <x:c r="J619" s="637">
        <x:v>3223.3000000000002</x:v>
      </x:c>
      <x:c r="K619" s="637"/>
      <x:c r="L619" s="637">
        <x:v>3223.3000000000002</x:v>
      </x:c>
      <x:c r="M619" s="637"/>
      <x:c r="N619" s="637"/>
      <x:c r="O619" s="637"/>
      <x:c r="P619" s="637">
        <x:v>3223.3000000000002</x:v>
      </x:c>
      <x:c r="Q619" s="637"/>
      <x:c r="R619" s="635" t="s">
        <x:v>1688</x:v>
      </x:c>
      <x:c r="S619" s="299"/>
      <x:c r="T619" s="329"/>
      <x:c r="U619" s="329"/>
      <x:c r="V619" s="329"/>
      <x:c r="W619" s="329"/>
      <x:c r="X619" s="329"/>
      <x:c r="Y619" s="329"/>
      <x:c r="Z619" s="329"/>
      <x:c r="AA619" s="329"/>
      <x:c r="AB619" s="329"/>
      <x:c r="AC619" s="329"/>
      <x:c r="AD619" s="329"/>
      <x:c r="AE619" s="329"/>
      <x:c r="AF619" s="329"/>
      <x:c r="AG619" s="329"/>
      <x:c r="AH619" s="329"/>
      <x:c r="AI619" s="329"/>
      <x:c r="AJ619" s="329"/>
      <x:c r="AK619" s="329"/>
      <x:c r="AL619" s="329"/>
      <x:c r="AM619" s="329"/>
      <x:c r="AN619" s="329"/>
      <x:c r="AO619" s="329"/>
      <x:c r="AP619" s="329"/>
      <x:c r="AQ619" s="329"/>
      <x:c r="AR619" s="329"/>
      <x:c r="AS619" s="329"/>
      <x:c r="AT619" s="329"/>
      <x:c r="AU619" s="329"/>
      <x:c r="AV619" s="329"/>
      <x:c r="AW619" s="329"/>
      <x:c r="AX619" s="329"/>
      <x:c r="AY619" s="329"/>
      <x:c r="AZ619" s="329"/>
      <x:c r="BA619" s="329"/>
      <x:c r="BB619" s="329"/>
      <x:c r="BC619" s="329"/>
      <x:c r="BD619" s="329"/>
      <x:c r="BE619" s="329"/>
      <x:c r="BF619" s="329"/>
      <x:c r="BG619" s="329"/>
      <x:c r="BH619" s="329"/>
      <x:c r="BI619" s="329"/>
      <x:c r="BJ619" s="329"/>
      <x:c r="BK619" s="329"/>
      <x:c r="BL619" s="329"/>
      <x:c r="BM619" s="329"/>
      <x:c r="BN619" s="329"/>
      <x:c r="BO619" s="329"/>
      <x:c r="BP619" s="329"/>
      <x:c r="BQ619" s="329"/>
      <x:c r="BR619" s="329"/>
      <x:c r="BS619" s="329"/>
      <x:c r="BT619" s="329"/>
      <x:c r="BU619" s="329"/>
      <x:c r="BV619" s="329"/>
      <x:c r="BW619" s="329"/>
      <x:c r="BX619" s="329"/>
      <x:c r="BY619" s="329"/>
      <x:c r="BZ619" s="329"/>
      <x:c r="CA619" s="329"/>
      <x:c r="CB619" s="329"/>
      <x:c r="CC619" s="329"/>
      <x:c r="CD619" s="329"/>
      <x:c r="CE619" s="329"/>
      <x:c r="CF619" s="329"/>
      <x:c r="CG619" s="329"/>
      <x:c r="CH619" s="329"/>
      <x:c r="CI619" s="329"/>
      <x:c r="CJ619" s="329"/>
      <x:c r="CK619" s="329"/>
      <x:c r="CL619" s="329"/>
      <x:c r="CM619" s="329"/>
      <x:c r="CN619" s="329"/>
      <x:c r="CO619" s="329"/>
      <x:c r="CP619" s="329"/>
      <x:c r="CQ619" s="329"/>
      <x:c r="CR619" s="329"/>
      <x:c r="CS619" s="329"/>
      <x:c r="CT619" s="329"/>
      <x:c r="CU619" s="329"/>
      <x:c r="CV619" s="329"/>
      <x:c r="CW619" s="329"/>
      <x:c r="CX619" s="329"/>
      <x:c r="CY619" s="329"/>
      <x:c r="CZ619" s="329"/>
      <x:c r="DA619" s="329"/>
      <x:c r="DB619" s="329"/>
      <x:c r="DC619" s="329"/>
      <x:c r="DD619" s="329"/>
      <x:c r="DE619" s="329"/>
      <x:c r="DF619" s="329"/>
      <x:c r="DG619" s="329"/>
      <x:c r="DH619" s="329"/>
      <x:c r="DI619" s="329"/>
      <x:c r="DJ619" s="329"/>
      <x:c r="DK619" s="329"/>
      <x:c r="DL619" s="329"/>
      <x:c r="DM619" s="329"/>
      <x:c r="DN619" s="329"/>
      <x:c r="DO619" s="329"/>
      <x:c r="DP619" s="329"/>
      <x:c r="DQ619" s="329"/>
      <x:c r="DR619" s="329"/>
      <x:c r="DS619" s="329"/>
    </x:row>
    <x:row r="620" spans="1:123" s="273" customFormat="1" hidden="1" customHeight="1">
      <x:c r="A620" s="630" t="s">
        <x:v>38</x:v>
      </x:c>
      <x:c r="B620" s="631" t="s">
        <x:v>887</x:v>
      </x:c>
      <x:c r="C620" s="632" t="s">
        <x:v>3774</x:v>
      </x:c>
      <x:c r="D620" s="448">
        <x:f t="shared" si="42"/>
        <x:v>20740</x:v>
      </x:c>
      <x:c r="E620" s="633" t="s">
        <x:v>5233</x:v>
      </x:c>
      <x:c r="F620" s="633" t="s">
        <x:v>5525</x:v>
      </x:c>
      <x:c r="G620" s="633" t="s">
        <x:v>4472</x:v>
      </x:c>
      <x:c r="H620" s="633"/>
      <x:c r="I620" s="633"/>
      <x:c r="J620" s="637"/>
      <x:c r="K620" s="637">
        <x:v>20740</x:v>
      </x:c>
      <x:c r="L620" s="637">
        <x:v>20740</x:v>
      </x:c>
      <x:c r="M620" s="637"/>
      <x:c r="N620" s="637"/>
      <x:c r="O620" s="637"/>
      <x:c r="P620" s="637">
        <x:v>20740</x:v>
      </x:c>
      <x:c r="Q620" s="637"/>
      <x:c r="R620" s="635" t="s">
        <x:v>900</x:v>
      </x:c>
      <x:c r="S620" s="299"/>
      <x:c r="T620" s="329"/>
      <x:c r="U620" s="329"/>
      <x:c r="V620" s="329"/>
      <x:c r="W620" s="329"/>
      <x:c r="X620" s="329"/>
      <x:c r="Y620" s="329"/>
      <x:c r="Z620" s="329"/>
      <x:c r="AA620" s="329"/>
      <x:c r="AB620" s="329"/>
      <x:c r="AC620" s="329"/>
      <x:c r="AD620" s="329"/>
      <x:c r="AE620" s="329"/>
      <x:c r="AF620" s="329"/>
      <x:c r="AG620" s="329"/>
      <x:c r="AH620" s="329"/>
      <x:c r="AI620" s="329"/>
      <x:c r="AJ620" s="329"/>
      <x:c r="AK620" s="329"/>
      <x:c r="AL620" s="329"/>
      <x:c r="AM620" s="329"/>
      <x:c r="AN620" s="329"/>
      <x:c r="AO620" s="329"/>
      <x:c r="AP620" s="329"/>
      <x:c r="AQ620" s="329"/>
      <x:c r="AR620" s="329"/>
      <x:c r="AS620" s="329"/>
      <x:c r="AT620" s="329"/>
      <x:c r="AU620" s="329"/>
      <x:c r="AV620" s="329"/>
      <x:c r="AW620" s="329"/>
      <x:c r="AX620" s="329"/>
      <x:c r="AY620" s="329"/>
      <x:c r="AZ620" s="329"/>
      <x:c r="BA620" s="329"/>
      <x:c r="BB620" s="329"/>
      <x:c r="BC620" s="329"/>
      <x:c r="BD620" s="329"/>
      <x:c r="BE620" s="329"/>
      <x:c r="BF620" s="329"/>
      <x:c r="BG620" s="329"/>
      <x:c r="BH620" s="329"/>
      <x:c r="BI620" s="329"/>
      <x:c r="BJ620" s="329"/>
      <x:c r="BK620" s="329"/>
      <x:c r="BL620" s="329"/>
      <x:c r="BM620" s="329"/>
      <x:c r="BN620" s="329"/>
      <x:c r="BO620" s="329"/>
      <x:c r="BP620" s="329"/>
      <x:c r="BQ620" s="329"/>
      <x:c r="BR620" s="329"/>
      <x:c r="BS620" s="329"/>
      <x:c r="BT620" s="329"/>
      <x:c r="BU620" s="329"/>
      <x:c r="BV620" s="329"/>
      <x:c r="BW620" s="329"/>
      <x:c r="BX620" s="329"/>
      <x:c r="BY620" s="329"/>
      <x:c r="BZ620" s="329"/>
      <x:c r="CA620" s="329"/>
      <x:c r="CB620" s="329"/>
      <x:c r="CC620" s="329"/>
      <x:c r="CD620" s="329"/>
      <x:c r="CE620" s="329"/>
      <x:c r="CF620" s="329"/>
      <x:c r="CG620" s="329"/>
      <x:c r="CH620" s="329"/>
      <x:c r="CI620" s="329"/>
      <x:c r="CJ620" s="329"/>
      <x:c r="CK620" s="329"/>
      <x:c r="CL620" s="329"/>
      <x:c r="CM620" s="329"/>
      <x:c r="CN620" s="329"/>
      <x:c r="CO620" s="329"/>
      <x:c r="CP620" s="329"/>
      <x:c r="CQ620" s="329"/>
      <x:c r="CR620" s="329"/>
      <x:c r="CS620" s="329"/>
      <x:c r="CT620" s="329"/>
      <x:c r="CU620" s="329"/>
      <x:c r="CV620" s="329"/>
      <x:c r="CW620" s="329"/>
      <x:c r="CX620" s="329"/>
      <x:c r="CY620" s="329"/>
      <x:c r="CZ620" s="329"/>
      <x:c r="DA620" s="329"/>
      <x:c r="DB620" s="329"/>
      <x:c r="DC620" s="329"/>
      <x:c r="DD620" s="329"/>
      <x:c r="DE620" s="329"/>
      <x:c r="DF620" s="329"/>
      <x:c r="DG620" s="329"/>
      <x:c r="DH620" s="329"/>
      <x:c r="DI620" s="329"/>
      <x:c r="DJ620" s="329"/>
      <x:c r="DK620" s="329"/>
      <x:c r="DL620" s="329"/>
      <x:c r="DM620" s="329"/>
      <x:c r="DN620" s="329"/>
      <x:c r="DO620" s="329"/>
      <x:c r="DP620" s="329"/>
      <x:c r="DQ620" s="329"/>
      <x:c r="DR620" s="329"/>
      <x:c r="DS620" s="329"/>
    </x:row>
    <x:row r="621" spans="1:123" s="273" customFormat="1" hidden="1" customHeight="1">
      <x:c r="A621" s="630" t="s">
        <x:v>38</x:v>
      </x:c>
      <x:c r="B621" s="631" t="s">
        <x:v>2919</x:v>
      </x:c>
      <x:c r="C621" s="632" t="s">
        <x:v>1695</x:v>
      </x:c>
      <x:c r="D621" s="448">
        <x:f t="shared" si="42"/>
        <x:v>15354.700000000001</x:v>
      </x:c>
      <x:c r="E621" s="633" t="s">
        <x:v>5224</x:v>
      </x:c>
      <x:c r="F621" s="633" t="s">
        <x:v>5381</x:v>
      </x:c>
      <x:c r="G621" s="633"/>
      <x:c r="H621" s="633"/>
      <x:c r="I621" s="633"/>
      <x:c r="J621" s="637">
        <x:v>15354.700000000001</x:v>
      </x:c>
      <x:c r="K621" s="637"/>
      <x:c r="L621" s="637">
        <x:v>15354.700000000001</x:v>
      </x:c>
      <x:c r="M621" s="637"/>
      <x:c r="N621" s="637"/>
      <x:c r="O621" s="637"/>
      <x:c r="P621" s="637">
        <x:v>15354.700000000001</x:v>
      </x:c>
      <x:c r="Q621" s="637"/>
      <x:c r="R621" s="635" t="s">
        <x:v>3094</x:v>
      </x:c>
      <x:c r="S621" s="299"/>
      <x:c r="T621" s="329"/>
      <x:c r="U621" s="329"/>
      <x:c r="V621" s="329"/>
      <x:c r="W621" s="329"/>
      <x:c r="X621" s="329"/>
      <x:c r="Y621" s="329"/>
      <x:c r="Z621" s="329"/>
      <x:c r="AA621" s="329"/>
      <x:c r="AB621" s="329"/>
      <x:c r="AC621" s="329"/>
      <x:c r="AD621" s="329"/>
      <x:c r="AE621" s="329"/>
      <x:c r="AF621" s="329"/>
      <x:c r="AG621" s="329"/>
      <x:c r="AH621" s="329"/>
      <x:c r="AI621" s="329"/>
      <x:c r="AJ621" s="329"/>
      <x:c r="AK621" s="329"/>
      <x:c r="AL621" s="329"/>
      <x:c r="AM621" s="329"/>
      <x:c r="AN621" s="329"/>
      <x:c r="AO621" s="329"/>
      <x:c r="AP621" s="329"/>
      <x:c r="AQ621" s="329"/>
      <x:c r="AR621" s="329"/>
      <x:c r="AS621" s="329"/>
      <x:c r="AT621" s="329"/>
      <x:c r="AU621" s="329"/>
      <x:c r="AV621" s="329"/>
      <x:c r="AW621" s="329"/>
      <x:c r="AX621" s="329"/>
      <x:c r="AY621" s="329"/>
      <x:c r="AZ621" s="329"/>
      <x:c r="BA621" s="329"/>
      <x:c r="BB621" s="329"/>
      <x:c r="BC621" s="329"/>
      <x:c r="BD621" s="329"/>
      <x:c r="BE621" s="329"/>
      <x:c r="BF621" s="329"/>
      <x:c r="BG621" s="329"/>
      <x:c r="BH621" s="329"/>
      <x:c r="BI621" s="329"/>
      <x:c r="BJ621" s="329"/>
      <x:c r="BK621" s="329"/>
      <x:c r="BL621" s="329"/>
      <x:c r="BM621" s="329"/>
      <x:c r="BN621" s="329"/>
      <x:c r="BO621" s="329"/>
      <x:c r="BP621" s="329"/>
      <x:c r="BQ621" s="329"/>
      <x:c r="BR621" s="329"/>
      <x:c r="BS621" s="329"/>
      <x:c r="BT621" s="329"/>
      <x:c r="BU621" s="329"/>
      <x:c r="BV621" s="329"/>
      <x:c r="BW621" s="329"/>
      <x:c r="BX621" s="329"/>
      <x:c r="BY621" s="329"/>
      <x:c r="BZ621" s="329"/>
      <x:c r="CA621" s="329"/>
      <x:c r="CB621" s="329"/>
      <x:c r="CC621" s="329"/>
      <x:c r="CD621" s="329"/>
      <x:c r="CE621" s="329"/>
      <x:c r="CF621" s="329"/>
      <x:c r="CG621" s="329"/>
      <x:c r="CH621" s="329"/>
      <x:c r="CI621" s="329"/>
      <x:c r="CJ621" s="329"/>
      <x:c r="CK621" s="329"/>
      <x:c r="CL621" s="329"/>
      <x:c r="CM621" s="329"/>
      <x:c r="CN621" s="329"/>
      <x:c r="CO621" s="329"/>
      <x:c r="CP621" s="329"/>
      <x:c r="CQ621" s="329"/>
      <x:c r="CR621" s="329"/>
      <x:c r="CS621" s="329"/>
      <x:c r="CT621" s="329"/>
      <x:c r="CU621" s="329"/>
      <x:c r="CV621" s="329"/>
      <x:c r="CW621" s="329"/>
      <x:c r="CX621" s="329"/>
      <x:c r="CY621" s="329"/>
      <x:c r="CZ621" s="329"/>
      <x:c r="DA621" s="329"/>
      <x:c r="DB621" s="329"/>
      <x:c r="DC621" s="329"/>
      <x:c r="DD621" s="329"/>
      <x:c r="DE621" s="329"/>
      <x:c r="DF621" s="329"/>
      <x:c r="DG621" s="329"/>
      <x:c r="DH621" s="329"/>
      <x:c r="DI621" s="329"/>
      <x:c r="DJ621" s="329"/>
      <x:c r="DK621" s="329"/>
      <x:c r="DL621" s="329"/>
      <x:c r="DM621" s="329"/>
      <x:c r="DN621" s="329"/>
      <x:c r="DO621" s="329"/>
      <x:c r="DP621" s="329"/>
      <x:c r="DQ621" s="329"/>
      <x:c r="DR621" s="329"/>
      <x:c r="DS621" s="329"/>
    </x:row>
    <x:row r="622" spans="1:123" s="273" customFormat="1" hidden="1" customHeight="1">
      <x:c r="A622" s="630" t="s">
        <x:v>38</x:v>
      </x:c>
      <x:c r="B622" s="631" t="s">
        <x:v>2912</x:v>
      </x:c>
      <x:c r="C622" s="632" t="s">
        <x:v>4723</x:v>
      </x:c>
      <x:c r="D622" s="448">
        <x:f t="shared" si="42"/>
        <x:v>252.40000000000001</x:v>
      </x:c>
      <x:c r="E622" s="633" t="s">
        <x:v>3145</x:v>
      </x:c>
      <x:c r="F622" s="633" t="s">
        <x:v>5367</x:v>
      </x:c>
      <x:c r="G622" s="633"/>
      <x:c r="H622" s="633"/>
      <x:c r="I622" s="633"/>
      <x:c r="J622" s="637">
        <x:v>252.40000000000001</x:v>
      </x:c>
      <x:c r="K622" s="637"/>
      <x:c r="L622" s="637">
        <x:v>252.40000000000001</x:v>
      </x:c>
      <x:c r="M622" s="637"/>
      <x:c r="N622" s="637"/>
      <x:c r="O622" s="637"/>
      <x:c r="P622" s="637">
        <x:v>252.40000000000001</x:v>
      </x:c>
      <x:c r="Q622" s="637"/>
      <x:c r="R622" s="635" t="s">
        <x:v>1673</x:v>
      </x:c>
      <x:c r="S622" s="299"/>
      <x:c r="T622" s="329"/>
      <x:c r="U622" s="329"/>
      <x:c r="V622" s="329"/>
      <x:c r="W622" s="329"/>
      <x:c r="X622" s="329"/>
      <x:c r="Y622" s="329"/>
      <x:c r="Z622" s="329"/>
      <x:c r="AA622" s="329"/>
      <x:c r="AB622" s="329"/>
      <x:c r="AC622" s="329"/>
      <x:c r="AD622" s="329"/>
      <x:c r="AE622" s="329"/>
      <x:c r="AF622" s="329"/>
      <x:c r="AG622" s="329"/>
      <x:c r="AH622" s="329"/>
      <x:c r="AI622" s="329"/>
      <x:c r="AJ622" s="329"/>
      <x:c r="AK622" s="329"/>
      <x:c r="AL622" s="329"/>
      <x:c r="AM622" s="329"/>
      <x:c r="AN622" s="329"/>
      <x:c r="AO622" s="329"/>
      <x:c r="AP622" s="329"/>
      <x:c r="AQ622" s="329"/>
      <x:c r="AR622" s="329"/>
      <x:c r="AS622" s="329"/>
      <x:c r="AT622" s="329"/>
      <x:c r="AU622" s="329"/>
      <x:c r="AV622" s="329"/>
      <x:c r="AW622" s="329"/>
      <x:c r="AX622" s="329"/>
      <x:c r="AY622" s="329"/>
      <x:c r="AZ622" s="329"/>
      <x:c r="BA622" s="329"/>
      <x:c r="BB622" s="329"/>
      <x:c r="BC622" s="329"/>
      <x:c r="BD622" s="329"/>
      <x:c r="BE622" s="329"/>
      <x:c r="BF622" s="329"/>
      <x:c r="BG622" s="329"/>
      <x:c r="BH622" s="329"/>
      <x:c r="BI622" s="329"/>
      <x:c r="BJ622" s="329"/>
      <x:c r="BK622" s="329"/>
      <x:c r="BL622" s="329"/>
      <x:c r="BM622" s="329"/>
      <x:c r="BN622" s="329"/>
      <x:c r="BO622" s="329"/>
      <x:c r="BP622" s="329"/>
      <x:c r="BQ622" s="329"/>
      <x:c r="BR622" s="329"/>
      <x:c r="BS622" s="329"/>
      <x:c r="BT622" s="329"/>
      <x:c r="BU622" s="329"/>
      <x:c r="BV622" s="329"/>
      <x:c r="BW622" s="329"/>
      <x:c r="BX622" s="329"/>
      <x:c r="BY622" s="329"/>
      <x:c r="BZ622" s="329"/>
      <x:c r="CA622" s="329"/>
      <x:c r="CB622" s="329"/>
      <x:c r="CC622" s="329"/>
      <x:c r="CD622" s="329"/>
      <x:c r="CE622" s="329"/>
      <x:c r="CF622" s="329"/>
      <x:c r="CG622" s="329"/>
      <x:c r="CH622" s="329"/>
      <x:c r="CI622" s="329"/>
      <x:c r="CJ622" s="329"/>
      <x:c r="CK622" s="329"/>
      <x:c r="CL622" s="329"/>
      <x:c r="CM622" s="329"/>
      <x:c r="CN622" s="329"/>
      <x:c r="CO622" s="329"/>
      <x:c r="CP622" s="329"/>
      <x:c r="CQ622" s="329"/>
      <x:c r="CR622" s="329"/>
      <x:c r="CS622" s="329"/>
      <x:c r="CT622" s="329"/>
      <x:c r="CU622" s="329"/>
      <x:c r="CV622" s="329"/>
      <x:c r="CW622" s="329"/>
      <x:c r="CX622" s="329"/>
      <x:c r="CY622" s="329"/>
      <x:c r="CZ622" s="329"/>
      <x:c r="DA622" s="329"/>
      <x:c r="DB622" s="329"/>
      <x:c r="DC622" s="329"/>
      <x:c r="DD622" s="329"/>
      <x:c r="DE622" s="329"/>
      <x:c r="DF622" s="329"/>
      <x:c r="DG622" s="329"/>
      <x:c r="DH622" s="329"/>
      <x:c r="DI622" s="329"/>
      <x:c r="DJ622" s="329"/>
      <x:c r="DK622" s="329"/>
      <x:c r="DL622" s="329"/>
      <x:c r="DM622" s="329"/>
      <x:c r="DN622" s="329"/>
      <x:c r="DO622" s="329"/>
      <x:c r="DP622" s="329"/>
      <x:c r="DQ622" s="329"/>
      <x:c r="DR622" s="329"/>
      <x:c r="DS622" s="329"/>
    </x:row>
    <x:row r="623" spans="1:123" s="273" customFormat="1" hidden="1" customHeight="1">
      <x:c r="A623" s="630" t="s">
        <x:v>38</x:v>
      </x:c>
      <x:c r="B623" s="631" t="s">
        <x:v>890</x:v>
      </x:c>
      <x:c r="C623" s="632" t="s">
        <x:v>4741</x:v>
      </x:c>
      <x:c r="D623" s="448">
        <x:f t="shared" si="42"/>
        <x:v>1043.7</x:v>
      </x:c>
      <x:c r="E623" s="633" t="s">
        <x:v>3145</x:v>
      </x:c>
      <x:c r="F623" s="633" t="s">
        <x:v>5367</x:v>
      </x:c>
      <x:c r="G623" s="633"/>
      <x:c r="H623" s="633"/>
      <x:c r="I623" s="633"/>
      <x:c r="J623" s="637">
        <x:v>1043.7</x:v>
      </x:c>
      <x:c r="K623" s="637"/>
      <x:c r="L623" s="637">
        <x:v>1043.7</x:v>
      </x:c>
      <x:c r="M623" s="637"/>
      <x:c r="N623" s="637"/>
      <x:c r="O623" s="637"/>
      <x:c r="P623" s="637">
        <x:v>1043.7</x:v>
      </x:c>
      <x:c r="Q623" s="637"/>
      <x:c r="R623" s="635" t="s">
        <x:v>1673</x:v>
      </x:c>
      <x:c r="S623" s="299"/>
      <x:c r="T623" s="329"/>
      <x:c r="U623" s="329"/>
      <x:c r="V623" s="329"/>
      <x:c r="W623" s="329"/>
      <x:c r="X623" s="329"/>
      <x:c r="Y623" s="329"/>
      <x:c r="Z623" s="329"/>
      <x:c r="AA623" s="329"/>
      <x:c r="AB623" s="329"/>
      <x:c r="AC623" s="329"/>
      <x:c r="AD623" s="329"/>
      <x:c r="AE623" s="329"/>
      <x:c r="AF623" s="329"/>
      <x:c r="AG623" s="329"/>
      <x:c r="AH623" s="329"/>
      <x:c r="AI623" s="329"/>
      <x:c r="AJ623" s="329"/>
      <x:c r="AK623" s="329"/>
      <x:c r="AL623" s="329"/>
      <x:c r="AM623" s="329"/>
      <x:c r="AN623" s="329"/>
      <x:c r="AO623" s="329"/>
      <x:c r="AP623" s="329"/>
      <x:c r="AQ623" s="329"/>
      <x:c r="AR623" s="329"/>
      <x:c r="AS623" s="329"/>
      <x:c r="AT623" s="329"/>
      <x:c r="AU623" s="329"/>
      <x:c r="AV623" s="329"/>
      <x:c r="AW623" s="329"/>
      <x:c r="AX623" s="329"/>
      <x:c r="AY623" s="329"/>
      <x:c r="AZ623" s="329"/>
      <x:c r="BA623" s="329"/>
      <x:c r="BB623" s="329"/>
      <x:c r="BC623" s="329"/>
      <x:c r="BD623" s="329"/>
      <x:c r="BE623" s="329"/>
      <x:c r="BF623" s="329"/>
      <x:c r="BG623" s="329"/>
      <x:c r="BH623" s="329"/>
      <x:c r="BI623" s="329"/>
      <x:c r="BJ623" s="329"/>
      <x:c r="BK623" s="329"/>
      <x:c r="BL623" s="329"/>
      <x:c r="BM623" s="329"/>
      <x:c r="BN623" s="329"/>
      <x:c r="BO623" s="329"/>
      <x:c r="BP623" s="329"/>
      <x:c r="BQ623" s="329"/>
      <x:c r="BR623" s="329"/>
      <x:c r="BS623" s="329"/>
      <x:c r="BT623" s="329"/>
      <x:c r="BU623" s="329"/>
      <x:c r="BV623" s="329"/>
      <x:c r="BW623" s="329"/>
      <x:c r="BX623" s="329"/>
      <x:c r="BY623" s="329"/>
      <x:c r="BZ623" s="329"/>
      <x:c r="CA623" s="329"/>
      <x:c r="CB623" s="329"/>
      <x:c r="CC623" s="329"/>
      <x:c r="CD623" s="329"/>
      <x:c r="CE623" s="329"/>
      <x:c r="CF623" s="329"/>
      <x:c r="CG623" s="329"/>
      <x:c r="CH623" s="329"/>
      <x:c r="CI623" s="329"/>
      <x:c r="CJ623" s="329"/>
      <x:c r="CK623" s="329"/>
      <x:c r="CL623" s="329"/>
      <x:c r="CM623" s="329"/>
      <x:c r="CN623" s="329"/>
      <x:c r="CO623" s="329"/>
      <x:c r="CP623" s="329"/>
      <x:c r="CQ623" s="329"/>
      <x:c r="CR623" s="329"/>
      <x:c r="CS623" s="329"/>
      <x:c r="CT623" s="329"/>
      <x:c r="CU623" s="329"/>
      <x:c r="CV623" s="329"/>
      <x:c r="CW623" s="329"/>
      <x:c r="CX623" s="329"/>
      <x:c r="CY623" s="329"/>
      <x:c r="CZ623" s="329"/>
      <x:c r="DA623" s="329"/>
      <x:c r="DB623" s="329"/>
      <x:c r="DC623" s="329"/>
      <x:c r="DD623" s="329"/>
      <x:c r="DE623" s="329"/>
      <x:c r="DF623" s="329"/>
      <x:c r="DG623" s="329"/>
      <x:c r="DH623" s="329"/>
      <x:c r="DI623" s="329"/>
      <x:c r="DJ623" s="329"/>
      <x:c r="DK623" s="329"/>
      <x:c r="DL623" s="329"/>
      <x:c r="DM623" s="329"/>
      <x:c r="DN623" s="329"/>
      <x:c r="DO623" s="329"/>
      <x:c r="DP623" s="329"/>
      <x:c r="DQ623" s="329"/>
      <x:c r="DR623" s="329"/>
      <x:c r="DS623" s="329"/>
    </x:row>
    <x:row r="624" spans="1:123" s="273" customFormat="1" hidden="1" customHeight="1">
      <x:c r="A624" s="630" t="s">
        <x:v>38</x:v>
      </x:c>
      <x:c r="B624" s="631" t="s">
        <x:v>894</x:v>
      </x:c>
      <x:c r="C624" s="632" t="s">
        <x:v>4702</x:v>
      </x:c>
      <x:c r="D624" s="448">
        <x:f t="shared" si="42"/>
        <x:v>623.29999999999995</x:v>
      </x:c>
      <x:c r="E624" s="633" t="s">
        <x:v>3145</x:v>
      </x:c>
      <x:c r="F624" s="633" t="s">
        <x:v>5367</x:v>
      </x:c>
      <x:c r="G624" s="633"/>
      <x:c r="H624" s="633"/>
      <x:c r="I624" s="633"/>
      <x:c r="J624" s="637">
        <x:v>623.29999999999995</x:v>
      </x:c>
      <x:c r="K624" s="637"/>
      <x:c r="L624" s="637">
        <x:v>623.29999999999995</x:v>
      </x:c>
      <x:c r="M624" s="637"/>
      <x:c r="N624" s="637"/>
      <x:c r="O624" s="637"/>
      <x:c r="P624" s="637">
        <x:v>623.29999999999995</x:v>
      </x:c>
      <x:c r="Q624" s="637"/>
      <x:c r="R624" s="635" t="s">
        <x:v>1673</x:v>
      </x:c>
      <x:c r="S624" s="299"/>
      <x:c r="T624" s="329"/>
      <x:c r="U624" s="329"/>
      <x:c r="V624" s="329"/>
      <x:c r="W624" s="329"/>
      <x:c r="X624" s="329"/>
      <x:c r="Y624" s="329"/>
      <x:c r="Z624" s="329"/>
      <x:c r="AA624" s="329"/>
      <x:c r="AB624" s="329"/>
      <x:c r="AC624" s="329"/>
      <x:c r="AD624" s="329"/>
      <x:c r="AE624" s="329"/>
      <x:c r="AF624" s="329"/>
      <x:c r="AG624" s="329"/>
      <x:c r="AH624" s="329"/>
      <x:c r="AI624" s="329"/>
      <x:c r="AJ624" s="329"/>
      <x:c r="AK624" s="329"/>
      <x:c r="AL624" s="329"/>
      <x:c r="AM624" s="329"/>
      <x:c r="AN624" s="329"/>
      <x:c r="AO624" s="329"/>
      <x:c r="AP624" s="329"/>
      <x:c r="AQ624" s="329"/>
      <x:c r="AR624" s="329"/>
      <x:c r="AS624" s="329"/>
      <x:c r="AT624" s="329"/>
      <x:c r="AU624" s="329"/>
      <x:c r="AV624" s="329"/>
      <x:c r="AW624" s="329"/>
      <x:c r="AX624" s="329"/>
      <x:c r="AY624" s="329"/>
      <x:c r="AZ624" s="329"/>
      <x:c r="BA624" s="329"/>
      <x:c r="BB624" s="329"/>
      <x:c r="BC624" s="329"/>
      <x:c r="BD624" s="329"/>
      <x:c r="BE624" s="329"/>
      <x:c r="BF624" s="329"/>
      <x:c r="BG624" s="329"/>
      <x:c r="BH624" s="329"/>
      <x:c r="BI624" s="329"/>
      <x:c r="BJ624" s="329"/>
      <x:c r="BK624" s="329"/>
      <x:c r="BL624" s="329"/>
      <x:c r="BM624" s="329"/>
      <x:c r="BN624" s="329"/>
      <x:c r="BO624" s="329"/>
      <x:c r="BP624" s="329"/>
      <x:c r="BQ624" s="329"/>
      <x:c r="BR624" s="329"/>
      <x:c r="BS624" s="329"/>
      <x:c r="BT624" s="329"/>
      <x:c r="BU624" s="329"/>
      <x:c r="BV624" s="329"/>
      <x:c r="BW624" s="329"/>
      <x:c r="BX624" s="329"/>
      <x:c r="BY624" s="329"/>
      <x:c r="BZ624" s="329"/>
      <x:c r="CA624" s="329"/>
      <x:c r="CB624" s="329"/>
      <x:c r="CC624" s="329"/>
      <x:c r="CD624" s="329"/>
      <x:c r="CE624" s="329"/>
      <x:c r="CF624" s="329"/>
      <x:c r="CG624" s="329"/>
      <x:c r="CH624" s="329"/>
      <x:c r="CI624" s="329"/>
      <x:c r="CJ624" s="329"/>
      <x:c r="CK624" s="329"/>
      <x:c r="CL624" s="329"/>
      <x:c r="CM624" s="329"/>
      <x:c r="CN624" s="329"/>
      <x:c r="CO624" s="329"/>
      <x:c r="CP624" s="329"/>
      <x:c r="CQ624" s="329"/>
      <x:c r="CR624" s="329"/>
      <x:c r="CS624" s="329"/>
      <x:c r="CT624" s="329"/>
      <x:c r="CU624" s="329"/>
      <x:c r="CV624" s="329"/>
      <x:c r="CW624" s="329"/>
      <x:c r="CX624" s="329"/>
      <x:c r="CY624" s="329"/>
      <x:c r="CZ624" s="329"/>
      <x:c r="DA624" s="329"/>
      <x:c r="DB624" s="329"/>
      <x:c r="DC624" s="329"/>
      <x:c r="DD624" s="329"/>
      <x:c r="DE624" s="329"/>
      <x:c r="DF624" s="329"/>
      <x:c r="DG624" s="329"/>
      <x:c r="DH624" s="329"/>
      <x:c r="DI624" s="329"/>
      <x:c r="DJ624" s="329"/>
      <x:c r="DK624" s="329"/>
      <x:c r="DL624" s="329"/>
      <x:c r="DM624" s="329"/>
      <x:c r="DN624" s="329"/>
      <x:c r="DO624" s="329"/>
      <x:c r="DP624" s="329"/>
      <x:c r="DQ624" s="329"/>
      <x:c r="DR624" s="329"/>
      <x:c r="DS624" s="329"/>
    </x:row>
    <x:row r="625" spans="1:123" s="273" customFormat="1" hidden="1" customHeight="1">
      <x:c r="A625" s="630" t="s">
        <x:v>38</x:v>
      </x:c>
      <x:c r="B625" s="638" t="s">
        <x:v>5659</x:v>
      </x:c>
      <x:c r="C625" s="632" t="s">
        <x:v>5859</x:v>
      </x:c>
      <x:c r="D625" s="448">
        <x:f t="shared" si="42"/>
        <x:v>16608.400000000001</x:v>
      </x:c>
      <x:c r="E625" s="633" t="s">
        <x:v>3145</x:v>
      </x:c>
      <x:c r="F625" s="633" t="s">
        <x:v>5413</x:v>
      </x:c>
      <x:c r="G625" s="633"/>
      <x:c r="H625" s="633"/>
      <x:c r="I625" s="633"/>
      <x:c r="J625" s="637">
        <x:v>16608.400000000001</x:v>
      </x:c>
      <x:c r="K625" s="637"/>
      <x:c r="L625" s="637">
        <x:v>16608.400000000001</x:v>
      </x:c>
      <x:c r="M625" s="637"/>
      <x:c r="N625" s="637"/>
      <x:c r="O625" s="637"/>
      <x:c r="P625" s="637">
        <x:v>16608.400000000001</x:v>
      </x:c>
      <x:c r="Q625" s="637"/>
      <x:c r="R625" s="635" t="s">
        <x:v>1399</x:v>
      </x:c>
      <x:c r="S625" s="299"/>
      <x:c r="T625" s="329"/>
      <x:c r="U625" s="329"/>
      <x:c r="V625" s="329"/>
      <x:c r="W625" s="329"/>
      <x:c r="X625" s="329"/>
      <x:c r="Y625" s="329"/>
      <x:c r="Z625" s="329"/>
      <x:c r="AA625" s="329"/>
      <x:c r="AB625" s="329"/>
      <x:c r="AC625" s="329"/>
      <x:c r="AD625" s="329"/>
      <x:c r="AE625" s="329"/>
      <x:c r="AF625" s="329"/>
      <x:c r="AG625" s="329"/>
      <x:c r="AH625" s="329"/>
      <x:c r="AI625" s="329"/>
      <x:c r="AJ625" s="329"/>
      <x:c r="AK625" s="329"/>
      <x:c r="AL625" s="329"/>
      <x:c r="AM625" s="329"/>
      <x:c r="AN625" s="329"/>
      <x:c r="AO625" s="329"/>
      <x:c r="AP625" s="329"/>
      <x:c r="AQ625" s="329"/>
      <x:c r="AR625" s="329"/>
      <x:c r="AS625" s="329"/>
      <x:c r="AT625" s="329"/>
      <x:c r="AU625" s="329"/>
      <x:c r="AV625" s="329"/>
      <x:c r="AW625" s="329"/>
      <x:c r="AX625" s="329"/>
      <x:c r="AY625" s="329"/>
      <x:c r="AZ625" s="329"/>
      <x:c r="BA625" s="329"/>
      <x:c r="BB625" s="329"/>
      <x:c r="BC625" s="329"/>
      <x:c r="BD625" s="329"/>
      <x:c r="BE625" s="329"/>
      <x:c r="BF625" s="329"/>
      <x:c r="BG625" s="329"/>
      <x:c r="BH625" s="329"/>
      <x:c r="BI625" s="329"/>
      <x:c r="BJ625" s="329"/>
      <x:c r="BK625" s="329"/>
      <x:c r="BL625" s="329"/>
      <x:c r="BM625" s="329"/>
      <x:c r="BN625" s="329"/>
      <x:c r="BO625" s="329"/>
      <x:c r="BP625" s="329"/>
      <x:c r="BQ625" s="329"/>
      <x:c r="BR625" s="329"/>
      <x:c r="BS625" s="329"/>
      <x:c r="BT625" s="329"/>
      <x:c r="BU625" s="329"/>
      <x:c r="BV625" s="329"/>
      <x:c r="BW625" s="329"/>
      <x:c r="BX625" s="329"/>
      <x:c r="BY625" s="329"/>
      <x:c r="BZ625" s="329"/>
      <x:c r="CA625" s="329"/>
      <x:c r="CB625" s="329"/>
      <x:c r="CC625" s="329"/>
      <x:c r="CD625" s="329"/>
      <x:c r="CE625" s="329"/>
      <x:c r="CF625" s="329"/>
      <x:c r="CG625" s="329"/>
      <x:c r="CH625" s="329"/>
      <x:c r="CI625" s="329"/>
      <x:c r="CJ625" s="329"/>
      <x:c r="CK625" s="329"/>
      <x:c r="CL625" s="329"/>
      <x:c r="CM625" s="329"/>
      <x:c r="CN625" s="329"/>
      <x:c r="CO625" s="329"/>
      <x:c r="CP625" s="329"/>
      <x:c r="CQ625" s="329"/>
      <x:c r="CR625" s="329"/>
      <x:c r="CS625" s="329"/>
      <x:c r="CT625" s="329"/>
      <x:c r="CU625" s="329"/>
      <x:c r="CV625" s="329"/>
      <x:c r="CW625" s="329"/>
      <x:c r="CX625" s="329"/>
      <x:c r="CY625" s="329"/>
      <x:c r="CZ625" s="329"/>
      <x:c r="DA625" s="329"/>
      <x:c r="DB625" s="329"/>
      <x:c r="DC625" s="329"/>
      <x:c r="DD625" s="329"/>
      <x:c r="DE625" s="329"/>
      <x:c r="DF625" s="329"/>
      <x:c r="DG625" s="329"/>
      <x:c r="DH625" s="329"/>
      <x:c r="DI625" s="329"/>
      <x:c r="DJ625" s="329"/>
      <x:c r="DK625" s="329"/>
      <x:c r="DL625" s="329"/>
      <x:c r="DM625" s="329"/>
      <x:c r="DN625" s="329"/>
      <x:c r="DO625" s="329"/>
      <x:c r="DP625" s="329"/>
      <x:c r="DQ625" s="329"/>
      <x:c r="DR625" s="329"/>
      <x:c r="DS625" s="329"/>
    </x:row>
    <x:row r="626" spans="1:123" s="273" customFormat="1" hidden="1" customHeight="1">
      <x:c r="A626" s="630" t="s">
        <x:v>38</x:v>
      </x:c>
      <x:c r="B626" s="631" t="s">
        <x:v>881</x:v>
      </x:c>
      <x:c r="C626" s="632" t="s">
        <x:v>3764</x:v>
      </x:c>
      <x:c r="D626" s="448">
        <x:f t="shared" si="42"/>
        <x:v>4584.3000000000002</x:v>
      </x:c>
      <x:c r="E626" s="633" t="s">
        <x:v>2182</x:v>
      </x:c>
      <x:c r="F626" s="633" t="s">
        <x:v>5542</x:v>
      </x:c>
      <x:c r="G626" s="633"/>
      <x:c r="H626" s="633"/>
      <x:c r="I626" s="633"/>
      <x:c r="J626" s="637">
        <x:v>4584.3000000000002</x:v>
      </x:c>
      <x:c r="K626" s="637"/>
      <x:c r="L626" s="637">
        <x:v>4584.3000000000002</x:v>
      </x:c>
      <x:c r="M626" s="637"/>
      <x:c r="N626" s="637"/>
      <x:c r="O626" s="637"/>
      <x:c r="P626" s="637">
        <x:v>4584.3000000000002</x:v>
      </x:c>
      <x:c r="Q626" s="637"/>
      <x:c r="R626" s="635" t="s">
        <x:v>3780</x:v>
      </x:c>
      <x:c r="S626" s="299"/>
      <x:c r="T626" s="329"/>
      <x:c r="U626" s="329"/>
      <x:c r="V626" s="329"/>
      <x:c r="W626" s="329"/>
      <x:c r="X626" s="329"/>
      <x:c r="Y626" s="329"/>
      <x:c r="Z626" s="329"/>
      <x:c r="AA626" s="329"/>
      <x:c r="AB626" s="329"/>
      <x:c r="AC626" s="329"/>
      <x:c r="AD626" s="329"/>
      <x:c r="AE626" s="329"/>
      <x:c r="AF626" s="329"/>
      <x:c r="AG626" s="329"/>
      <x:c r="AH626" s="329"/>
      <x:c r="AI626" s="329"/>
      <x:c r="AJ626" s="329"/>
      <x:c r="AK626" s="329"/>
      <x:c r="AL626" s="329"/>
      <x:c r="AM626" s="329"/>
      <x:c r="AN626" s="329"/>
      <x:c r="AO626" s="329"/>
      <x:c r="AP626" s="329"/>
      <x:c r="AQ626" s="329"/>
      <x:c r="AR626" s="329"/>
      <x:c r="AS626" s="329"/>
      <x:c r="AT626" s="329"/>
      <x:c r="AU626" s="329"/>
      <x:c r="AV626" s="329"/>
      <x:c r="AW626" s="329"/>
      <x:c r="AX626" s="329"/>
      <x:c r="AY626" s="329"/>
      <x:c r="AZ626" s="329"/>
      <x:c r="BA626" s="329"/>
      <x:c r="BB626" s="329"/>
      <x:c r="BC626" s="329"/>
      <x:c r="BD626" s="329"/>
      <x:c r="BE626" s="329"/>
      <x:c r="BF626" s="329"/>
      <x:c r="BG626" s="329"/>
      <x:c r="BH626" s="329"/>
      <x:c r="BI626" s="329"/>
      <x:c r="BJ626" s="329"/>
      <x:c r="BK626" s="329"/>
      <x:c r="BL626" s="329"/>
      <x:c r="BM626" s="329"/>
      <x:c r="BN626" s="329"/>
      <x:c r="BO626" s="329"/>
      <x:c r="BP626" s="329"/>
      <x:c r="BQ626" s="329"/>
      <x:c r="BR626" s="329"/>
      <x:c r="BS626" s="329"/>
      <x:c r="BT626" s="329"/>
      <x:c r="BU626" s="329"/>
      <x:c r="BV626" s="329"/>
      <x:c r="BW626" s="329"/>
      <x:c r="BX626" s="329"/>
      <x:c r="BY626" s="329"/>
      <x:c r="BZ626" s="329"/>
      <x:c r="CA626" s="329"/>
      <x:c r="CB626" s="329"/>
      <x:c r="CC626" s="329"/>
      <x:c r="CD626" s="329"/>
      <x:c r="CE626" s="329"/>
      <x:c r="CF626" s="329"/>
      <x:c r="CG626" s="329"/>
      <x:c r="CH626" s="329"/>
      <x:c r="CI626" s="329"/>
      <x:c r="CJ626" s="329"/>
      <x:c r="CK626" s="329"/>
      <x:c r="CL626" s="329"/>
      <x:c r="CM626" s="329"/>
      <x:c r="CN626" s="329"/>
      <x:c r="CO626" s="329"/>
      <x:c r="CP626" s="329"/>
      <x:c r="CQ626" s="329"/>
      <x:c r="CR626" s="329"/>
      <x:c r="CS626" s="329"/>
      <x:c r="CT626" s="329"/>
      <x:c r="CU626" s="329"/>
      <x:c r="CV626" s="329"/>
      <x:c r="CW626" s="329"/>
      <x:c r="CX626" s="329"/>
      <x:c r="CY626" s="329"/>
      <x:c r="CZ626" s="329"/>
      <x:c r="DA626" s="329"/>
      <x:c r="DB626" s="329"/>
      <x:c r="DC626" s="329"/>
      <x:c r="DD626" s="329"/>
      <x:c r="DE626" s="329"/>
      <x:c r="DF626" s="329"/>
      <x:c r="DG626" s="329"/>
      <x:c r="DH626" s="329"/>
      <x:c r="DI626" s="329"/>
      <x:c r="DJ626" s="329"/>
      <x:c r="DK626" s="329"/>
      <x:c r="DL626" s="329"/>
      <x:c r="DM626" s="329"/>
      <x:c r="DN626" s="329"/>
      <x:c r="DO626" s="329"/>
      <x:c r="DP626" s="329"/>
      <x:c r="DQ626" s="329"/>
      <x:c r="DR626" s="329"/>
      <x:c r="DS626" s="329"/>
    </x:row>
    <x:row r="627" spans="1:123" s="273" customFormat="1" hidden="1" customHeight="1">
      <x:c r="A627" s="630" t="s">
        <x:v>38</x:v>
      </x:c>
      <x:c r="B627" s="631" t="s">
        <x:v>885</x:v>
      </x:c>
      <x:c r="C627" s="632" t="s">
        <x:v>3777</x:v>
      </x:c>
      <x:c r="D627" s="448">
        <x:f t="shared" si="42"/>
        <x:v>3757.6999999999998</x:v>
      </x:c>
      <x:c r="E627" s="633" t="s">
        <x:v>2182</x:v>
      </x:c>
      <x:c r="F627" s="633" t="s">
        <x:v>5542</x:v>
      </x:c>
      <x:c r="G627" s="633"/>
      <x:c r="H627" s="633"/>
      <x:c r="I627" s="633"/>
      <x:c r="J627" s="637">
        <x:v>3757.6999999999998</x:v>
      </x:c>
      <x:c r="K627" s="637"/>
      <x:c r="L627" s="637">
        <x:v>3757.6999999999998</x:v>
      </x:c>
      <x:c r="M627" s="637"/>
      <x:c r="N627" s="637"/>
      <x:c r="O627" s="637"/>
      <x:c r="P627" s="637">
        <x:v>3757.6999999999998</x:v>
      </x:c>
      <x:c r="Q627" s="637"/>
      <x:c r="R627" s="635" t="s">
        <x:v>3780</x:v>
      </x:c>
      <x:c r="S627" s="299"/>
      <x:c r="T627" s="329"/>
      <x:c r="U627" s="329"/>
      <x:c r="V627" s="329"/>
      <x:c r="W627" s="329"/>
      <x:c r="X627" s="329"/>
      <x:c r="Y627" s="329"/>
      <x:c r="Z627" s="329"/>
      <x:c r="AA627" s="329"/>
      <x:c r="AB627" s="329"/>
      <x:c r="AC627" s="329"/>
      <x:c r="AD627" s="329"/>
      <x:c r="AE627" s="329"/>
      <x:c r="AF627" s="329"/>
      <x:c r="AG627" s="329"/>
      <x:c r="AH627" s="329"/>
      <x:c r="AI627" s="329"/>
      <x:c r="AJ627" s="329"/>
      <x:c r="AK627" s="329"/>
      <x:c r="AL627" s="329"/>
      <x:c r="AM627" s="329"/>
      <x:c r="AN627" s="329"/>
      <x:c r="AO627" s="329"/>
      <x:c r="AP627" s="329"/>
      <x:c r="AQ627" s="329"/>
      <x:c r="AR627" s="329"/>
      <x:c r="AS627" s="329"/>
      <x:c r="AT627" s="329"/>
      <x:c r="AU627" s="329"/>
      <x:c r="AV627" s="329"/>
      <x:c r="AW627" s="329"/>
      <x:c r="AX627" s="329"/>
      <x:c r="AY627" s="329"/>
      <x:c r="AZ627" s="329"/>
      <x:c r="BA627" s="329"/>
      <x:c r="BB627" s="329"/>
      <x:c r="BC627" s="329"/>
      <x:c r="BD627" s="329"/>
      <x:c r="BE627" s="329"/>
      <x:c r="BF627" s="329"/>
      <x:c r="BG627" s="329"/>
      <x:c r="BH627" s="329"/>
      <x:c r="BI627" s="329"/>
      <x:c r="BJ627" s="329"/>
      <x:c r="BK627" s="329"/>
      <x:c r="BL627" s="329"/>
      <x:c r="BM627" s="329"/>
      <x:c r="BN627" s="329"/>
      <x:c r="BO627" s="329"/>
      <x:c r="BP627" s="329"/>
      <x:c r="BQ627" s="329"/>
      <x:c r="BR627" s="329"/>
      <x:c r="BS627" s="329"/>
      <x:c r="BT627" s="329"/>
      <x:c r="BU627" s="329"/>
      <x:c r="BV627" s="329"/>
      <x:c r="BW627" s="329"/>
      <x:c r="BX627" s="329"/>
      <x:c r="BY627" s="329"/>
      <x:c r="BZ627" s="329"/>
      <x:c r="CA627" s="329"/>
      <x:c r="CB627" s="329"/>
      <x:c r="CC627" s="329"/>
      <x:c r="CD627" s="329"/>
      <x:c r="CE627" s="329"/>
      <x:c r="CF627" s="329"/>
      <x:c r="CG627" s="329"/>
      <x:c r="CH627" s="329"/>
      <x:c r="CI627" s="329"/>
      <x:c r="CJ627" s="329"/>
      <x:c r="CK627" s="329"/>
      <x:c r="CL627" s="329"/>
      <x:c r="CM627" s="329"/>
      <x:c r="CN627" s="329"/>
      <x:c r="CO627" s="329"/>
      <x:c r="CP627" s="329"/>
      <x:c r="CQ627" s="329"/>
      <x:c r="CR627" s="329"/>
      <x:c r="CS627" s="329"/>
      <x:c r="CT627" s="329"/>
      <x:c r="CU627" s="329"/>
      <x:c r="CV627" s="329"/>
      <x:c r="CW627" s="329"/>
      <x:c r="CX627" s="329"/>
      <x:c r="CY627" s="329"/>
      <x:c r="CZ627" s="329"/>
      <x:c r="DA627" s="329"/>
      <x:c r="DB627" s="329"/>
      <x:c r="DC627" s="329"/>
      <x:c r="DD627" s="329"/>
      <x:c r="DE627" s="329"/>
      <x:c r="DF627" s="329"/>
      <x:c r="DG627" s="329"/>
      <x:c r="DH627" s="329"/>
      <x:c r="DI627" s="329"/>
      <x:c r="DJ627" s="329"/>
      <x:c r="DK627" s="329"/>
      <x:c r="DL627" s="329"/>
      <x:c r="DM627" s="329"/>
      <x:c r="DN627" s="329"/>
      <x:c r="DO627" s="329"/>
      <x:c r="DP627" s="329"/>
      <x:c r="DQ627" s="329"/>
      <x:c r="DR627" s="329"/>
      <x:c r="DS627" s="329"/>
    </x:row>
    <x:row r="628" spans="1:123" s="273" customFormat="1" hidden="1" customHeight="1">
      <x:c r="A628" s="630" t="s">
        <x:v>38</x:v>
      </x:c>
      <x:c r="B628" s="631" t="s">
        <x:v>897</x:v>
      </x:c>
      <x:c r="C628" s="632" t="s">
        <x:v>4749</x:v>
      </x:c>
      <x:c r="D628" s="448">
        <x:f t="shared" si="42"/>
        <x:v>790.10000000000002</x:v>
      </x:c>
      <x:c r="E628" s="633" t="s">
        <x:v>355</x:v>
      </x:c>
      <x:c r="F628" s="633" t="s">
        <x:v>4110</x:v>
      </x:c>
      <x:c r="G628" s="633"/>
      <x:c r="H628" s="633"/>
      <x:c r="I628" s="633"/>
      <x:c r="J628" s="637">
        <x:v>790.10000000000002</x:v>
      </x:c>
      <x:c r="K628" s="637"/>
      <x:c r="L628" s="637">
        <x:v>790.10000000000002</x:v>
      </x:c>
      <x:c r="M628" s="637"/>
      <x:c r="N628" s="637"/>
      <x:c r="O628" s="637"/>
      <x:c r="P628" s="637">
        <x:v>790.10000000000002</x:v>
      </x:c>
      <x:c r="Q628" s="637"/>
      <x:c r="R628" s="635" t="s">
        <x:v>6456</x:v>
      </x:c>
      <x:c r="S628" s="299"/>
      <x:c r="T628" s="329"/>
      <x:c r="U628" s="329"/>
      <x:c r="V628" s="329"/>
      <x:c r="W628" s="329"/>
      <x:c r="X628" s="329"/>
      <x:c r="Y628" s="329"/>
      <x:c r="Z628" s="329"/>
      <x:c r="AA628" s="329"/>
      <x:c r="AB628" s="329"/>
      <x:c r="AC628" s="329"/>
      <x:c r="AD628" s="329"/>
      <x:c r="AE628" s="329"/>
      <x:c r="AF628" s="329"/>
      <x:c r="AG628" s="329"/>
      <x:c r="AH628" s="329"/>
      <x:c r="AI628" s="329"/>
      <x:c r="AJ628" s="329"/>
      <x:c r="AK628" s="329"/>
      <x:c r="AL628" s="329"/>
      <x:c r="AM628" s="329"/>
      <x:c r="AN628" s="329"/>
      <x:c r="AO628" s="329"/>
      <x:c r="AP628" s="329"/>
      <x:c r="AQ628" s="329"/>
      <x:c r="AR628" s="329"/>
      <x:c r="AS628" s="329"/>
      <x:c r="AT628" s="329"/>
      <x:c r="AU628" s="329"/>
      <x:c r="AV628" s="329"/>
      <x:c r="AW628" s="329"/>
      <x:c r="AX628" s="329"/>
      <x:c r="AY628" s="329"/>
      <x:c r="AZ628" s="329"/>
      <x:c r="BA628" s="329"/>
      <x:c r="BB628" s="329"/>
      <x:c r="BC628" s="329"/>
      <x:c r="BD628" s="329"/>
      <x:c r="BE628" s="329"/>
      <x:c r="BF628" s="329"/>
      <x:c r="BG628" s="329"/>
      <x:c r="BH628" s="329"/>
      <x:c r="BI628" s="329"/>
      <x:c r="BJ628" s="329"/>
      <x:c r="BK628" s="329"/>
      <x:c r="BL628" s="329"/>
      <x:c r="BM628" s="329"/>
      <x:c r="BN628" s="329"/>
      <x:c r="BO628" s="329"/>
      <x:c r="BP628" s="329"/>
      <x:c r="BQ628" s="329"/>
      <x:c r="BR628" s="329"/>
      <x:c r="BS628" s="329"/>
      <x:c r="BT628" s="329"/>
      <x:c r="BU628" s="329"/>
      <x:c r="BV628" s="329"/>
      <x:c r="BW628" s="329"/>
      <x:c r="BX628" s="329"/>
      <x:c r="BY628" s="329"/>
      <x:c r="BZ628" s="329"/>
      <x:c r="CA628" s="329"/>
      <x:c r="CB628" s="329"/>
      <x:c r="CC628" s="329"/>
      <x:c r="CD628" s="329"/>
      <x:c r="CE628" s="329"/>
      <x:c r="CF628" s="329"/>
      <x:c r="CG628" s="329"/>
      <x:c r="CH628" s="329"/>
      <x:c r="CI628" s="329"/>
      <x:c r="CJ628" s="329"/>
      <x:c r="CK628" s="329"/>
      <x:c r="CL628" s="329"/>
      <x:c r="CM628" s="329"/>
      <x:c r="CN628" s="329"/>
      <x:c r="CO628" s="329"/>
      <x:c r="CP628" s="329"/>
      <x:c r="CQ628" s="329"/>
      <x:c r="CR628" s="329"/>
      <x:c r="CS628" s="329"/>
      <x:c r="CT628" s="329"/>
      <x:c r="CU628" s="329"/>
      <x:c r="CV628" s="329"/>
      <x:c r="CW628" s="329"/>
      <x:c r="CX628" s="329"/>
      <x:c r="CY628" s="329"/>
      <x:c r="CZ628" s="329"/>
      <x:c r="DA628" s="329"/>
      <x:c r="DB628" s="329"/>
      <x:c r="DC628" s="329"/>
      <x:c r="DD628" s="329"/>
      <x:c r="DE628" s="329"/>
      <x:c r="DF628" s="329"/>
      <x:c r="DG628" s="329"/>
      <x:c r="DH628" s="329"/>
      <x:c r="DI628" s="329"/>
      <x:c r="DJ628" s="329"/>
      <x:c r="DK628" s="329"/>
      <x:c r="DL628" s="329"/>
      <x:c r="DM628" s="329"/>
      <x:c r="DN628" s="329"/>
      <x:c r="DO628" s="329"/>
      <x:c r="DP628" s="329"/>
      <x:c r="DQ628" s="329"/>
      <x:c r="DR628" s="329"/>
      <x:c r="DS628" s="329"/>
    </x:row>
    <x:row r="629" spans="1:123" s="273" customFormat="1" hidden="1" customHeight="1">
      <x:c r="A629" s="630" t="s">
        <x:v>38</x:v>
      </x:c>
      <x:c r="B629" s="631" t="s">
        <x:v>2878</x:v>
      </x:c>
      <x:c r="C629" s="632" t="s">
        <x:v>4746</x:v>
      </x:c>
      <x:c r="D629" s="448">
        <x:f t="shared" si="42"/>
        <x:v>1120.4000000000001</x:v>
      </x:c>
      <x:c r="E629" s="633" t="s">
        <x:v>355</x:v>
      </x:c>
      <x:c r="F629" s="633" t="s">
        <x:v>4110</x:v>
      </x:c>
      <x:c r="G629" s="633"/>
      <x:c r="H629" s="633"/>
      <x:c r="I629" s="633"/>
      <x:c r="J629" s="637">
        <x:v>1120.4000000000001</x:v>
      </x:c>
      <x:c r="K629" s="637"/>
      <x:c r="L629" s="637">
        <x:v>1120.4000000000001</x:v>
      </x:c>
      <x:c r="M629" s="637"/>
      <x:c r="N629" s="637"/>
      <x:c r="O629" s="637"/>
      <x:c r="P629" s="637">
        <x:v>1120.4000000000001</x:v>
      </x:c>
      <x:c r="Q629" s="637"/>
      <x:c r="R629" s="635" t="s">
        <x:v>6456</x:v>
      </x:c>
      <x:c r="S629" s="299"/>
      <x:c r="T629" s="329"/>
      <x:c r="U629" s="329"/>
      <x:c r="V629" s="329"/>
      <x:c r="W629" s="329"/>
      <x:c r="X629" s="329"/>
      <x:c r="Y629" s="329"/>
      <x:c r="Z629" s="329"/>
      <x:c r="AA629" s="329"/>
      <x:c r="AB629" s="329"/>
      <x:c r="AC629" s="329"/>
      <x:c r="AD629" s="329"/>
      <x:c r="AE629" s="329"/>
      <x:c r="AF629" s="329"/>
      <x:c r="AG629" s="329"/>
      <x:c r="AH629" s="329"/>
      <x:c r="AI629" s="329"/>
      <x:c r="AJ629" s="329"/>
      <x:c r="AK629" s="329"/>
      <x:c r="AL629" s="329"/>
      <x:c r="AM629" s="329"/>
      <x:c r="AN629" s="329"/>
      <x:c r="AO629" s="329"/>
      <x:c r="AP629" s="329"/>
      <x:c r="AQ629" s="329"/>
      <x:c r="AR629" s="329"/>
      <x:c r="AS629" s="329"/>
      <x:c r="AT629" s="329"/>
      <x:c r="AU629" s="329"/>
      <x:c r="AV629" s="329"/>
      <x:c r="AW629" s="329"/>
      <x:c r="AX629" s="329"/>
      <x:c r="AY629" s="329"/>
      <x:c r="AZ629" s="329"/>
      <x:c r="BA629" s="329"/>
      <x:c r="BB629" s="329"/>
      <x:c r="BC629" s="329"/>
      <x:c r="BD629" s="329"/>
      <x:c r="BE629" s="329"/>
      <x:c r="BF629" s="329"/>
      <x:c r="BG629" s="329"/>
      <x:c r="BH629" s="329"/>
      <x:c r="BI629" s="329"/>
      <x:c r="BJ629" s="329"/>
      <x:c r="BK629" s="329"/>
      <x:c r="BL629" s="329"/>
      <x:c r="BM629" s="329"/>
      <x:c r="BN629" s="329"/>
      <x:c r="BO629" s="329"/>
      <x:c r="BP629" s="329"/>
      <x:c r="BQ629" s="329"/>
      <x:c r="BR629" s="329"/>
      <x:c r="BS629" s="329"/>
      <x:c r="BT629" s="329"/>
      <x:c r="BU629" s="329"/>
      <x:c r="BV629" s="329"/>
      <x:c r="BW629" s="329"/>
      <x:c r="BX629" s="329"/>
      <x:c r="BY629" s="329"/>
      <x:c r="BZ629" s="329"/>
      <x:c r="CA629" s="329"/>
      <x:c r="CB629" s="329"/>
      <x:c r="CC629" s="329"/>
      <x:c r="CD629" s="329"/>
      <x:c r="CE629" s="329"/>
      <x:c r="CF629" s="329"/>
      <x:c r="CG629" s="329"/>
      <x:c r="CH629" s="329"/>
      <x:c r="CI629" s="329"/>
      <x:c r="CJ629" s="329"/>
      <x:c r="CK629" s="329"/>
      <x:c r="CL629" s="329"/>
      <x:c r="CM629" s="329"/>
      <x:c r="CN629" s="329"/>
      <x:c r="CO629" s="329"/>
      <x:c r="CP629" s="329"/>
      <x:c r="CQ629" s="329"/>
      <x:c r="CR629" s="329"/>
      <x:c r="CS629" s="329"/>
      <x:c r="CT629" s="329"/>
      <x:c r="CU629" s="329"/>
      <x:c r="CV629" s="329"/>
      <x:c r="CW629" s="329"/>
      <x:c r="CX629" s="329"/>
      <x:c r="CY629" s="329"/>
      <x:c r="CZ629" s="329"/>
      <x:c r="DA629" s="329"/>
      <x:c r="DB629" s="329"/>
      <x:c r="DC629" s="329"/>
      <x:c r="DD629" s="329"/>
      <x:c r="DE629" s="329"/>
      <x:c r="DF629" s="329"/>
      <x:c r="DG629" s="329"/>
      <x:c r="DH629" s="329"/>
      <x:c r="DI629" s="329"/>
      <x:c r="DJ629" s="329"/>
      <x:c r="DK629" s="329"/>
      <x:c r="DL629" s="329"/>
      <x:c r="DM629" s="329"/>
      <x:c r="DN629" s="329"/>
      <x:c r="DO629" s="329"/>
      <x:c r="DP629" s="329"/>
      <x:c r="DQ629" s="329"/>
      <x:c r="DR629" s="329"/>
      <x:c r="DS629" s="329"/>
    </x:row>
    <x:row r="630" spans="1:123" s="273" customFormat="1" hidden="1" customHeight="1">
      <x:c r="A630" s="630" t="s">
        <x:v>38</x:v>
      </x:c>
      <x:c r="B630" s="631" t="s">
        <x:v>1544</x:v>
      </x:c>
      <x:c r="C630" s="632" t="s">
        <x:v>4748</x:v>
      </x:c>
      <x:c r="D630" s="448">
        <x:f t="shared" si="42"/>
        <x:v>2679.3000000000002</x:v>
      </x:c>
      <x:c r="E630" s="633" t="s">
        <x:v>355</x:v>
      </x:c>
      <x:c r="F630" s="633" t="s">
        <x:v>4110</x:v>
      </x:c>
      <x:c r="G630" s="633"/>
      <x:c r="H630" s="633"/>
      <x:c r="I630" s="633"/>
      <x:c r="J630" s="637">
        <x:v>2679.3000000000002</x:v>
      </x:c>
      <x:c r="K630" s="637"/>
      <x:c r="L630" s="637">
        <x:v>2679.3000000000002</x:v>
      </x:c>
      <x:c r="M630" s="637"/>
      <x:c r="N630" s="637"/>
      <x:c r="O630" s="637"/>
      <x:c r="P630" s="637">
        <x:v>2679.3000000000002</x:v>
      </x:c>
      <x:c r="Q630" s="637"/>
      <x:c r="R630" s="635" t="s">
        <x:v>6456</x:v>
      </x:c>
      <x:c r="S630" s="299"/>
      <x:c r="T630" s="329"/>
      <x:c r="U630" s="329"/>
      <x:c r="V630" s="329"/>
      <x:c r="W630" s="329"/>
      <x:c r="X630" s="329"/>
      <x:c r="Y630" s="329"/>
      <x:c r="Z630" s="329"/>
      <x:c r="AA630" s="329"/>
      <x:c r="AB630" s="329"/>
      <x:c r="AC630" s="329"/>
      <x:c r="AD630" s="329"/>
      <x:c r="AE630" s="329"/>
      <x:c r="AF630" s="329"/>
      <x:c r="AG630" s="329"/>
      <x:c r="AH630" s="329"/>
      <x:c r="AI630" s="329"/>
      <x:c r="AJ630" s="329"/>
      <x:c r="AK630" s="329"/>
      <x:c r="AL630" s="329"/>
      <x:c r="AM630" s="329"/>
      <x:c r="AN630" s="329"/>
      <x:c r="AO630" s="329"/>
      <x:c r="AP630" s="329"/>
      <x:c r="AQ630" s="329"/>
      <x:c r="AR630" s="329"/>
      <x:c r="AS630" s="329"/>
      <x:c r="AT630" s="329"/>
      <x:c r="AU630" s="329"/>
      <x:c r="AV630" s="329"/>
      <x:c r="AW630" s="329"/>
      <x:c r="AX630" s="329"/>
      <x:c r="AY630" s="329"/>
      <x:c r="AZ630" s="329"/>
      <x:c r="BA630" s="329"/>
      <x:c r="BB630" s="329"/>
      <x:c r="BC630" s="329"/>
      <x:c r="BD630" s="329"/>
      <x:c r="BE630" s="329"/>
      <x:c r="BF630" s="329"/>
      <x:c r="BG630" s="329"/>
      <x:c r="BH630" s="329"/>
      <x:c r="BI630" s="329"/>
      <x:c r="BJ630" s="329"/>
      <x:c r="BK630" s="329"/>
      <x:c r="BL630" s="329"/>
      <x:c r="BM630" s="329"/>
      <x:c r="BN630" s="329"/>
      <x:c r="BO630" s="329"/>
      <x:c r="BP630" s="329"/>
      <x:c r="BQ630" s="329"/>
      <x:c r="BR630" s="329"/>
      <x:c r="BS630" s="329"/>
      <x:c r="BT630" s="329"/>
      <x:c r="BU630" s="329"/>
      <x:c r="BV630" s="329"/>
      <x:c r="BW630" s="329"/>
      <x:c r="BX630" s="329"/>
      <x:c r="BY630" s="329"/>
      <x:c r="BZ630" s="329"/>
      <x:c r="CA630" s="329"/>
      <x:c r="CB630" s="329"/>
      <x:c r="CC630" s="329"/>
      <x:c r="CD630" s="329"/>
      <x:c r="CE630" s="329"/>
      <x:c r="CF630" s="329"/>
      <x:c r="CG630" s="329"/>
      <x:c r="CH630" s="329"/>
      <x:c r="CI630" s="329"/>
      <x:c r="CJ630" s="329"/>
      <x:c r="CK630" s="329"/>
      <x:c r="CL630" s="329"/>
      <x:c r="CM630" s="329"/>
      <x:c r="CN630" s="329"/>
      <x:c r="CO630" s="329"/>
      <x:c r="CP630" s="329"/>
      <x:c r="CQ630" s="329"/>
      <x:c r="CR630" s="329"/>
      <x:c r="CS630" s="329"/>
      <x:c r="CT630" s="329"/>
      <x:c r="CU630" s="329"/>
      <x:c r="CV630" s="329"/>
      <x:c r="CW630" s="329"/>
      <x:c r="CX630" s="329"/>
      <x:c r="CY630" s="329"/>
      <x:c r="CZ630" s="329"/>
      <x:c r="DA630" s="329"/>
      <x:c r="DB630" s="329"/>
      <x:c r="DC630" s="329"/>
      <x:c r="DD630" s="329"/>
      <x:c r="DE630" s="329"/>
      <x:c r="DF630" s="329"/>
      <x:c r="DG630" s="329"/>
      <x:c r="DH630" s="329"/>
      <x:c r="DI630" s="329"/>
      <x:c r="DJ630" s="329"/>
      <x:c r="DK630" s="329"/>
      <x:c r="DL630" s="329"/>
      <x:c r="DM630" s="329"/>
      <x:c r="DN630" s="329"/>
      <x:c r="DO630" s="329"/>
      <x:c r="DP630" s="329"/>
      <x:c r="DQ630" s="329"/>
      <x:c r="DR630" s="329"/>
      <x:c r="DS630" s="329"/>
    </x:row>
    <x:row r="631" spans="1:123" s="273" customFormat="1" hidden="1" customHeight="1">
      <x:c r="A631" s="630" t="s">
        <x:v>38</x:v>
      </x:c>
      <x:c r="B631" s="631" t="s">
        <x:v>852</x:v>
      </x:c>
      <x:c r="C631" s="632" t="s">
        <x:v>1663</x:v>
      </x:c>
      <x:c r="D631" s="448">
        <x:f t="shared" si="42"/>
        <x:v>3250.3000000000002</x:v>
      </x:c>
      <x:c r="E631" s="633" t="s">
        <x:v>355</x:v>
      </x:c>
      <x:c r="F631" s="633" t="s">
        <x:v>4110</x:v>
      </x:c>
      <x:c r="G631" s="633"/>
      <x:c r="H631" s="633"/>
      <x:c r="I631" s="633"/>
      <x:c r="J631" s="637">
        <x:v>3250.3000000000002</x:v>
      </x:c>
      <x:c r="K631" s="637"/>
      <x:c r="L631" s="637">
        <x:v>3250.3000000000002</x:v>
      </x:c>
      <x:c r="M631" s="637"/>
      <x:c r="N631" s="637"/>
      <x:c r="O631" s="637"/>
      <x:c r="P631" s="637">
        <x:v>3250.3000000000002</x:v>
      </x:c>
      <x:c r="Q631" s="637"/>
      <x:c r="R631" s="635" t="s">
        <x:v>6456</x:v>
      </x:c>
      <x:c r="S631" s="299"/>
      <x:c r="T631" s="329"/>
      <x:c r="U631" s="329"/>
      <x:c r="V631" s="329"/>
      <x:c r="W631" s="329"/>
      <x:c r="X631" s="329"/>
      <x:c r="Y631" s="329"/>
      <x:c r="Z631" s="329"/>
      <x:c r="AA631" s="329"/>
      <x:c r="AB631" s="329"/>
      <x:c r="AC631" s="329"/>
      <x:c r="AD631" s="329"/>
      <x:c r="AE631" s="329"/>
      <x:c r="AF631" s="329"/>
      <x:c r="AG631" s="329"/>
      <x:c r="AH631" s="329"/>
      <x:c r="AI631" s="329"/>
      <x:c r="AJ631" s="329"/>
      <x:c r="AK631" s="329"/>
      <x:c r="AL631" s="329"/>
      <x:c r="AM631" s="329"/>
      <x:c r="AN631" s="329"/>
      <x:c r="AO631" s="329"/>
      <x:c r="AP631" s="329"/>
      <x:c r="AQ631" s="329"/>
      <x:c r="AR631" s="329"/>
      <x:c r="AS631" s="329"/>
      <x:c r="AT631" s="329"/>
      <x:c r="AU631" s="329"/>
      <x:c r="AV631" s="329"/>
      <x:c r="AW631" s="329"/>
      <x:c r="AX631" s="329"/>
      <x:c r="AY631" s="329"/>
      <x:c r="AZ631" s="329"/>
      <x:c r="BA631" s="329"/>
      <x:c r="BB631" s="329"/>
      <x:c r="BC631" s="329"/>
      <x:c r="BD631" s="329"/>
      <x:c r="BE631" s="329"/>
      <x:c r="BF631" s="329"/>
      <x:c r="BG631" s="329"/>
      <x:c r="BH631" s="329"/>
      <x:c r="BI631" s="329"/>
      <x:c r="BJ631" s="329"/>
      <x:c r="BK631" s="329"/>
      <x:c r="BL631" s="329"/>
      <x:c r="BM631" s="329"/>
      <x:c r="BN631" s="329"/>
      <x:c r="BO631" s="329"/>
      <x:c r="BP631" s="329"/>
      <x:c r="BQ631" s="329"/>
      <x:c r="BR631" s="329"/>
      <x:c r="BS631" s="329"/>
      <x:c r="BT631" s="329"/>
      <x:c r="BU631" s="329"/>
      <x:c r="BV631" s="329"/>
      <x:c r="BW631" s="329"/>
      <x:c r="BX631" s="329"/>
      <x:c r="BY631" s="329"/>
      <x:c r="BZ631" s="329"/>
      <x:c r="CA631" s="329"/>
      <x:c r="CB631" s="329"/>
      <x:c r="CC631" s="329"/>
      <x:c r="CD631" s="329"/>
      <x:c r="CE631" s="329"/>
      <x:c r="CF631" s="329"/>
      <x:c r="CG631" s="329"/>
      <x:c r="CH631" s="329"/>
      <x:c r="CI631" s="329"/>
      <x:c r="CJ631" s="329"/>
      <x:c r="CK631" s="329"/>
      <x:c r="CL631" s="329"/>
      <x:c r="CM631" s="329"/>
      <x:c r="CN631" s="329"/>
      <x:c r="CO631" s="329"/>
      <x:c r="CP631" s="329"/>
      <x:c r="CQ631" s="329"/>
      <x:c r="CR631" s="329"/>
      <x:c r="CS631" s="329"/>
      <x:c r="CT631" s="329"/>
      <x:c r="CU631" s="329"/>
      <x:c r="CV631" s="329"/>
      <x:c r="CW631" s="329"/>
      <x:c r="CX631" s="329"/>
      <x:c r="CY631" s="329"/>
      <x:c r="CZ631" s="329"/>
      <x:c r="DA631" s="329"/>
      <x:c r="DB631" s="329"/>
      <x:c r="DC631" s="329"/>
      <x:c r="DD631" s="329"/>
      <x:c r="DE631" s="329"/>
      <x:c r="DF631" s="329"/>
      <x:c r="DG631" s="329"/>
      <x:c r="DH631" s="329"/>
      <x:c r="DI631" s="329"/>
      <x:c r="DJ631" s="329"/>
      <x:c r="DK631" s="329"/>
      <x:c r="DL631" s="329"/>
      <x:c r="DM631" s="329"/>
      <x:c r="DN631" s="329"/>
      <x:c r="DO631" s="329"/>
      <x:c r="DP631" s="329"/>
      <x:c r="DQ631" s="329"/>
      <x:c r="DR631" s="329"/>
      <x:c r="DS631" s="329"/>
    </x:row>
    <x:row r="632" spans="1:123" s="273" customFormat="1" hidden="1" customHeight="1">
      <x:c r="A632" s="630" t="s">
        <x:v>38</x:v>
      </x:c>
      <x:c r="B632" s="631" t="s">
        <x:v>2728</x:v>
      </x:c>
      <x:c r="C632" s="632" t="s">
        <x:v>1680</x:v>
      </x:c>
      <x:c r="D632" s="448">
        <x:f t="shared" si="42"/>
        <x:v>906.29999999999995</x:v>
      </x:c>
      <x:c r="E632" s="633" t="s">
        <x:v>355</x:v>
      </x:c>
      <x:c r="F632" s="633" t="s">
        <x:v>4110</x:v>
      </x:c>
      <x:c r="G632" s="633"/>
      <x:c r="H632" s="633"/>
      <x:c r="I632" s="633"/>
      <x:c r="J632" s="637">
        <x:v>906.29999999999995</x:v>
      </x:c>
      <x:c r="K632" s="637"/>
      <x:c r="L632" s="637">
        <x:v>906.29999999999995</x:v>
      </x:c>
      <x:c r="M632" s="637"/>
      <x:c r="N632" s="637"/>
      <x:c r="O632" s="637"/>
      <x:c r="P632" s="637">
        <x:v>906.29999999999995</x:v>
      </x:c>
      <x:c r="Q632" s="637"/>
      <x:c r="R632" s="635" t="s">
        <x:v>6456</x:v>
      </x:c>
      <x:c r="S632" s="299"/>
      <x:c r="T632" s="329"/>
      <x:c r="U632" s="329"/>
      <x:c r="V632" s="329"/>
      <x:c r="W632" s="329"/>
      <x:c r="X632" s="329"/>
      <x:c r="Y632" s="329"/>
      <x:c r="Z632" s="329"/>
      <x:c r="AA632" s="329"/>
      <x:c r="AB632" s="329"/>
      <x:c r="AC632" s="329"/>
      <x:c r="AD632" s="329"/>
      <x:c r="AE632" s="329"/>
      <x:c r="AF632" s="329"/>
      <x:c r="AG632" s="329"/>
      <x:c r="AH632" s="329"/>
      <x:c r="AI632" s="329"/>
      <x:c r="AJ632" s="329"/>
      <x:c r="AK632" s="329"/>
      <x:c r="AL632" s="329"/>
      <x:c r="AM632" s="329"/>
      <x:c r="AN632" s="329"/>
      <x:c r="AO632" s="329"/>
      <x:c r="AP632" s="329"/>
      <x:c r="AQ632" s="329"/>
      <x:c r="AR632" s="329"/>
      <x:c r="AS632" s="329"/>
      <x:c r="AT632" s="329"/>
      <x:c r="AU632" s="329"/>
      <x:c r="AV632" s="329"/>
      <x:c r="AW632" s="329"/>
      <x:c r="AX632" s="329"/>
      <x:c r="AY632" s="329"/>
      <x:c r="AZ632" s="329"/>
      <x:c r="BA632" s="329"/>
      <x:c r="BB632" s="329"/>
      <x:c r="BC632" s="329"/>
      <x:c r="BD632" s="329"/>
      <x:c r="BE632" s="329"/>
      <x:c r="BF632" s="329"/>
      <x:c r="BG632" s="329"/>
      <x:c r="BH632" s="329"/>
      <x:c r="BI632" s="329"/>
      <x:c r="BJ632" s="329"/>
      <x:c r="BK632" s="329"/>
      <x:c r="BL632" s="329"/>
      <x:c r="BM632" s="329"/>
      <x:c r="BN632" s="329"/>
      <x:c r="BO632" s="329"/>
      <x:c r="BP632" s="329"/>
      <x:c r="BQ632" s="329"/>
      <x:c r="BR632" s="329"/>
      <x:c r="BS632" s="329"/>
      <x:c r="BT632" s="329"/>
      <x:c r="BU632" s="329"/>
      <x:c r="BV632" s="329"/>
      <x:c r="BW632" s="329"/>
      <x:c r="BX632" s="329"/>
      <x:c r="BY632" s="329"/>
      <x:c r="BZ632" s="329"/>
      <x:c r="CA632" s="329"/>
      <x:c r="CB632" s="329"/>
      <x:c r="CC632" s="329"/>
      <x:c r="CD632" s="329"/>
      <x:c r="CE632" s="329"/>
      <x:c r="CF632" s="329"/>
      <x:c r="CG632" s="329"/>
      <x:c r="CH632" s="329"/>
      <x:c r="CI632" s="329"/>
      <x:c r="CJ632" s="329"/>
      <x:c r="CK632" s="329"/>
      <x:c r="CL632" s="329"/>
      <x:c r="CM632" s="329"/>
      <x:c r="CN632" s="329"/>
      <x:c r="CO632" s="329"/>
      <x:c r="CP632" s="329"/>
      <x:c r="CQ632" s="329"/>
      <x:c r="CR632" s="329"/>
      <x:c r="CS632" s="329"/>
      <x:c r="CT632" s="329"/>
      <x:c r="CU632" s="329"/>
      <x:c r="CV632" s="329"/>
      <x:c r="CW632" s="329"/>
      <x:c r="CX632" s="329"/>
      <x:c r="CY632" s="329"/>
      <x:c r="CZ632" s="329"/>
      <x:c r="DA632" s="329"/>
      <x:c r="DB632" s="329"/>
      <x:c r="DC632" s="329"/>
      <x:c r="DD632" s="329"/>
      <x:c r="DE632" s="329"/>
      <x:c r="DF632" s="329"/>
      <x:c r="DG632" s="329"/>
      <x:c r="DH632" s="329"/>
      <x:c r="DI632" s="329"/>
      <x:c r="DJ632" s="329"/>
      <x:c r="DK632" s="329"/>
      <x:c r="DL632" s="329"/>
      <x:c r="DM632" s="329"/>
      <x:c r="DN632" s="329"/>
      <x:c r="DO632" s="329"/>
      <x:c r="DP632" s="329"/>
      <x:c r="DQ632" s="329"/>
      <x:c r="DR632" s="329"/>
      <x:c r="DS632" s="329"/>
    </x:row>
    <x:row r="633" spans="1:123" s="273" customFormat="1" hidden="1" customHeight="1">
      <x:c r="A633" s="630" t="s">
        <x:v>38</x:v>
      </x:c>
      <x:c r="B633" s="631" t="s">
        <x:v>893</x:v>
      </x:c>
      <x:c r="C633" s="632" t="s">
        <x:v>4770</x:v>
      </x:c>
      <x:c r="D633" s="448">
        <x:f t="shared" si="42"/>
        <x:v>3790.5999999999999</x:v>
      </x:c>
      <x:c r="E633" s="633" t="s">
        <x:v>355</x:v>
      </x:c>
      <x:c r="F633" s="633" t="s">
        <x:v>4110</x:v>
      </x:c>
      <x:c r="G633" s="633"/>
      <x:c r="H633" s="633"/>
      <x:c r="I633" s="633"/>
      <x:c r="J633" s="637">
        <x:v>3790.5999999999999</x:v>
      </x:c>
      <x:c r="K633" s="637"/>
      <x:c r="L633" s="637">
        <x:v>3790.5999999999999</x:v>
      </x:c>
      <x:c r="M633" s="637"/>
      <x:c r="N633" s="637"/>
      <x:c r="O633" s="637"/>
      <x:c r="P633" s="637">
        <x:v>3790.5999999999999</x:v>
      </x:c>
      <x:c r="Q633" s="637"/>
      <x:c r="R633" s="635" t="s">
        <x:v>6456</x:v>
      </x:c>
      <x:c r="S633" s="299"/>
      <x:c r="T633" s="329"/>
      <x:c r="U633" s="329"/>
      <x:c r="V633" s="329"/>
      <x:c r="W633" s="329"/>
      <x:c r="X633" s="329"/>
      <x:c r="Y633" s="329"/>
      <x:c r="Z633" s="329"/>
      <x:c r="AA633" s="329"/>
      <x:c r="AB633" s="329"/>
      <x:c r="AC633" s="329"/>
      <x:c r="AD633" s="329"/>
      <x:c r="AE633" s="329"/>
      <x:c r="AF633" s="329"/>
      <x:c r="AG633" s="329"/>
      <x:c r="AH633" s="329"/>
      <x:c r="AI633" s="329"/>
      <x:c r="AJ633" s="329"/>
      <x:c r="AK633" s="329"/>
      <x:c r="AL633" s="329"/>
      <x:c r="AM633" s="329"/>
      <x:c r="AN633" s="329"/>
      <x:c r="AO633" s="329"/>
      <x:c r="AP633" s="329"/>
      <x:c r="AQ633" s="329"/>
      <x:c r="AR633" s="329"/>
      <x:c r="AS633" s="329"/>
      <x:c r="AT633" s="329"/>
      <x:c r="AU633" s="329"/>
      <x:c r="AV633" s="329"/>
      <x:c r="AW633" s="329"/>
      <x:c r="AX633" s="329"/>
      <x:c r="AY633" s="329"/>
      <x:c r="AZ633" s="329"/>
      <x:c r="BA633" s="329"/>
      <x:c r="BB633" s="329"/>
      <x:c r="BC633" s="329"/>
      <x:c r="BD633" s="329"/>
      <x:c r="BE633" s="329"/>
      <x:c r="BF633" s="329"/>
      <x:c r="BG633" s="329"/>
      <x:c r="BH633" s="329"/>
      <x:c r="BI633" s="329"/>
      <x:c r="BJ633" s="329"/>
      <x:c r="BK633" s="329"/>
      <x:c r="BL633" s="329"/>
      <x:c r="BM633" s="329"/>
      <x:c r="BN633" s="329"/>
      <x:c r="BO633" s="329"/>
      <x:c r="BP633" s="329"/>
      <x:c r="BQ633" s="329"/>
      <x:c r="BR633" s="329"/>
      <x:c r="BS633" s="329"/>
      <x:c r="BT633" s="329"/>
      <x:c r="BU633" s="329"/>
      <x:c r="BV633" s="329"/>
      <x:c r="BW633" s="329"/>
      <x:c r="BX633" s="329"/>
      <x:c r="BY633" s="329"/>
      <x:c r="BZ633" s="329"/>
      <x:c r="CA633" s="329"/>
      <x:c r="CB633" s="329"/>
      <x:c r="CC633" s="329"/>
      <x:c r="CD633" s="329"/>
      <x:c r="CE633" s="329"/>
      <x:c r="CF633" s="329"/>
      <x:c r="CG633" s="329"/>
      <x:c r="CH633" s="329"/>
      <x:c r="CI633" s="329"/>
      <x:c r="CJ633" s="329"/>
      <x:c r="CK633" s="329"/>
      <x:c r="CL633" s="329"/>
      <x:c r="CM633" s="329"/>
      <x:c r="CN633" s="329"/>
      <x:c r="CO633" s="329"/>
      <x:c r="CP633" s="329"/>
      <x:c r="CQ633" s="329"/>
      <x:c r="CR633" s="329"/>
      <x:c r="CS633" s="329"/>
      <x:c r="CT633" s="329"/>
      <x:c r="CU633" s="329"/>
      <x:c r="CV633" s="329"/>
      <x:c r="CW633" s="329"/>
      <x:c r="CX633" s="329"/>
      <x:c r="CY633" s="329"/>
      <x:c r="CZ633" s="329"/>
      <x:c r="DA633" s="329"/>
      <x:c r="DB633" s="329"/>
      <x:c r="DC633" s="329"/>
      <x:c r="DD633" s="329"/>
      <x:c r="DE633" s="329"/>
      <x:c r="DF633" s="329"/>
      <x:c r="DG633" s="329"/>
      <x:c r="DH633" s="329"/>
      <x:c r="DI633" s="329"/>
      <x:c r="DJ633" s="329"/>
      <x:c r="DK633" s="329"/>
      <x:c r="DL633" s="329"/>
      <x:c r="DM633" s="329"/>
      <x:c r="DN633" s="329"/>
      <x:c r="DO633" s="329"/>
      <x:c r="DP633" s="329"/>
      <x:c r="DQ633" s="329"/>
      <x:c r="DR633" s="329"/>
      <x:c r="DS633" s="329"/>
    </x:row>
    <x:row r="634" spans="1:123" s="273" customFormat="1" hidden="1" customHeight="1">
      <x:c r="A634" s="630" t="s">
        <x:v>38</x:v>
      </x:c>
      <x:c r="B634" s="631" t="s">
        <x:v>2910</x:v>
      </x:c>
      <x:c r="C634" s="632" t="s">
        <x:v>1761</x:v>
      </x:c>
      <x:c r="D634" s="448">
        <x:f t="shared" si="42"/>
        <x:v>1209</x:v>
      </x:c>
      <x:c r="E634" s="633" t="s">
        <x:v>355</x:v>
      </x:c>
      <x:c r="F634" s="633" t="s">
        <x:v>4110</x:v>
      </x:c>
      <x:c r="G634" s="633"/>
      <x:c r="H634" s="633"/>
      <x:c r="I634" s="633"/>
      <x:c r="J634" s="637">
        <x:v>1209</x:v>
      </x:c>
      <x:c r="K634" s="637"/>
      <x:c r="L634" s="637">
        <x:v>1209</x:v>
      </x:c>
      <x:c r="M634" s="637"/>
      <x:c r="N634" s="637"/>
      <x:c r="O634" s="637"/>
      <x:c r="P634" s="637">
        <x:v>1209</x:v>
      </x:c>
      <x:c r="Q634" s="637"/>
      <x:c r="R634" s="635" t="s">
        <x:v>6456</x:v>
      </x:c>
      <x:c r="S634" s="299"/>
      <x:c r="T634" s="329"/>
      <x:c r="U634" s="329"/>
      <x:c r="V634" s="329"/>
      <x:c r="W634" s="329"/>
      <x:c r="X634" s="329"/>
      <x:c r="Y634" s="329"/>
      <x:c r="Z634" s="329"/>
      <x:c r="AA634" s="329"/>
      <x:c r="AB634" s="329"/>
      <x:c r="AC634" s="329"/>
      <x:c r="AD634" s="329"/>
      <x:c r="AE634" s="329"/>
      <x:c r="AF634" s="329"/>
      <x:c r="AG634" s="329"/>
      <x:c r="AH634" s="329"/>
      <x:c r="AI634" s="329"/>
      <x:c r="AJ634" s="329"/>
      <x:c r="AK634" s="329"/>
      <x:c r="AL634" s="329"/>
      <x:c r="AM634" s="329"/>
      <x:c r="AN634" s="329"/>
      <x:c r="AO634" s="329"/>
      <x:c r="AP634" s="329"/>
      <x:c r="AQ634" s="329"/>
      <x:c r="AR634" s="329"/>
      <x:c r="AS634" s="329"/>
      <x:c r="AT634" s="329"/>
      <x:c r="AU634" s="329"/>
      <x:c r="AV634" s="329"/>
      <x:c r="AW634" s="329"/>
      <x:c r="AX634" s="329"/>
      <x:c r="AY634" s="329"/>
      <x:c r="AZ634" s="329"/>
      <x:c r="BA634" s="329"/>
      <x:c r="BB634" s="329"/>
      <x:c r="BC634" s="329"/>
      <x:c r="BD634" s="329"/>
      <x:c r="BE634" s="329"/>
      <x:c r="BF634" s="329"/>
      <x:c r="BG634" s="329"/>
      <x:c r="BH634" s="329"/>
      <x:c r="BI634" s="329"/>
      <x:c r="BJ634" s="329"/>
      <x:c r="BK634" s="329"/>
      <x:c r="BL634" s="329"/>
      <x:c r="BM634" s="329"/>
      <x:c r="BN634" s="329"/>
      <x:c r="BO634" s="329"/>
      <x:c r="BP634" s="329"/>
      <x:c r="BQ634" s="329"/>
      <x:c r="BR634" s="329"/>
      <x:c r="BS634" s="329"/>
      <x:c r="BT634" s="329"/>
      <x:c r="BU634" s="329"/>
      <x:c r="BV634" s="329"/>
      <x:c r="BW634" s="329"/>
      <x:c r="BX634" s="329"/>
      <x:c r="BY634" s="329"/>
      <x:c r="BZ634" s="329"/>
      <x:c r="CA634" s="329"/>
      <x:c r="CB634" s="329"/>
      <x:c r="CC634" s="329"/>
      <x:c r="CD634" s="329"/>
      <x:c r="CE634" s="329"/>
      <x:c r="CF634" s="329"/>
      <x:c r="CG634" s="329"/>
      <x:c r="CH634" s="329"/>
      <x:c r="CI634" s="329"/>
      <x:c r="CJ634" s="329"/>
      <x:c r="CK634" s="329"/>
      <x:c r="CL634" s="329"/>
      <x:c r="CM634" s="329"/>
      <x:c r="CN634" s="329"/>
      <x:c r="CO634" s="329"/>
      <x:c r="CP634" s="329"/>
      <x:c r="CQ634" s="329"/>
      <x:c r="CR634" s="329"/>
      <x:c r="CS634" s="329"/>
      <x:c r="CT634" s="329"/>
      <x:c r="CU634" s="329"/>
      <x:c r="CV634" s="329"/>
      <x:c r="CW634" s="329"/>
      <x:c r="CX634" s="329"/>
      <x:c r="CY634" s="329"/>
      <x:c r="CZ634" s="329"/>
      <x:c r="DA634" s="329"/>
      <x:c r="DB634" s="329"/>
      <x:c r="DC634" s="329"/>
      <x:c r="DD634" s="329"/>
      <x:c r="DE634" s="329"/>
      <x:c r="DF634" s="329"/>
      <x:c r="DG634" s="329"/>
      <x:c r="DH634" s="329"/>
      <x:c r="DI634" s="329"/>
      <x:c r="DJ634" s="329"/>
      <x:c r="DK634" s="329"/>
      <x:c r="DL634" s="329"/>
      <x:c r="DM634" s="329"/>
      <x:c r="DN634" s="329"/>
      <x:c r="DO634" s="329"/>
      <x:c r="DP634" s="329"/>
      <x:c r="DQ634" s="329"/>
      <x:c r="DR634" s="329"/>
      <x:c r="DS634" s="329"/>
    </x:row>
    <x:row r="635" spans="1:123" s="273" customFormat="1" hidden="1" customHeight="1">
      <x:c r="A635" s="630" t="s">
        <x:v>38</x:v>
      </x:c>
      <x:c r="B635" s="631" t="s">
        <x:v>902</x:v>
      </x:c>
      <x:c r="C635" s="632" t="s">
        <x:v>1713</x:v>
      </x:c>
      <x:c r="D635" s="448">
        <x:f t="shared" si="42"/>
        <x:v>6558.8999999999996</x:v>
      </x:c>
      <x:c r="E635" s="633" t="s">
        <x:v>355</x:v>
      </x:c>
      <x:c r="F635" s="633" t="s">
        <x:v>4110</x:v>
      </x:c>
      <x:c r="G635" s="633"/>
      <x:c r="H635" s="633"/>
      <x:c r="I635" s="633"/>
      <x:c r="J635" s="637">
        <x:v>6558.8999999999996</x:v>
      </x:c>
      <x:c r="K635" s="637"/>
      <x:c r="L635" s="637">
        <x:v>6558.8999999999996</x:v>
      </x:c>
      <x:c r="M635" s="637"/>
      <x:c r="N635" s="637"/>
      <x:c r="O635" s="637"/>
      <x:c r="P635" s="637">
        <x:v>6558.8999999999996</x:v>
      </x:c>
      <x:c r="Q635" s="637"/>
      <x:c r="R635" s="635" t="s">
        <x:v>6456</x:v>
      </x:c>
      <x:c r="S635" s="299"/>
      <x:c r="T635" s="329"/>
      <x:c r="U635" s="329"/>
      <x:c r="V635" s="329"/>
      <x:c r="W635" s="329"/>
      <x:c r="X635" s="329"/>
      <x:c r="Y635" s="329"/>
      <x:c r="Z635" s="329"/>
      <x:c r="AA635" s="329"/>
      <x:c r="AB635" s="329"/>
      <x:c r="AC635" s="329"/>
      <x:c r="AD635" s="329"/>
      <x:c r="AE635" s="329"/>
      <x:c r="AF635" s="329"/>
      <x:c r="AG635" s="329"/>
      <x:c r="AH635" s="329"/>
      <x:c r="AI635" s="329"/>
      <x:c r="AJ635" s="329"/>
      <x:c r="AK635" s="329"/>
      <x:c r="AL635" s="329"/>
      <x:c r="AM635" s="329"/>
      <x:c r="AN635" s="329"/>
      <x:c r="AO635" s="329"/>
      <x:c r="AP635" s="329"/>
      <x:c r="AQ635" s="329"/>
      <x:c r="AR635" s="329"/>
      <x:c r="AS635" s="329"/>
      <x:c r="AT635" s="329"/>
      <x:c r="AU635" s="329"/>
      <x:c r="AV635" s="329"/>
      <x:c r="AW635" s="329"/>
      <x:c r="AX635" s="329"/>
      <x:c r="AY635" s="329"/>
      <x:c r="AZ635" s="329"/>
      <x:c r="BA635" s="329"/>
      <x:c r="BB635" s="329"/>
      <x:c r="BC635" s="329"/>
      <x:c r="BD635" s="329"/>
      <x:c r="BE635" s="329"/>
      <x:c r="BF635" s="329"/>
      <x:c r="BG635" s="329"/>
      <x:c r="BH635" s="329"/>
      <x:c r="BI635" s="329"/>
      <x:c r="BJ635" s="329"/>
      <x:c r="BK635" s="329"/>
      <x:c r="BL635" s="329"/>
      <x:c r="BM635" s="329"/>
      <x:c r="BN635" s="329"/>
      <x:c r="BO635" s="329"/>
      <x:c r="BP635" s="329"/>
      <x:c r="BQ635" s="329"/>
      <x:c r="BR635" s="329"/>
      <x:c r="BS635" s="329"/>
      <x:c r="BT635" s="329"/>
      <x:c r="BU635" s="329"/>
      <x:c r="BV635" s="329"/>
      <x:c r="BW635" s="329"/>
      <x:c r="BX635" s="329"/>
      <x:c r="BY635" s="329"/>
      <x:c r="BZ635" s="329"/>
      <x:c r="CA635" s="329"/>
      <x:c r="CB635" s="329"/>
      <x:c r="CC635" s="329"/>
      <x:c r="CD635" s="329"/>
      <x:c r="CE635" s="329"/>
      <x:c r="CF635" s="329"/>
      <x:c r="CG635" s="329"/>
      <x:c r="CH635" s="329"/>
      <x:c r="CI635" s="329"/>
      <x:c r="CJ635" s="329"/>
      <x:c r="CK635" s="329"/>
      <x:c r="CL635" s="329"/>
      <x:c r="CM635" s="329"/>
      <x:c r="CN635" s="329"/>
      <x:c r="CO635" s="329"/>
      <x:c r="CP635" s="329"/>
      <x:c r="CQ635" s="329"/>
      <x:c r="CR635" s="329"/>
      <x:c r="CS635" s="329"/>
      <x:c r="CT635" s="329"/>
      <x:c r="CU635" s="329"/>
      <x:c r="CV635" s="329"/>
      <x:c r="CW635" s="329"/>
      <x:c r="CX635" s="329"/>
      <x:c r="CY635" s="329"/>
      <x:c r="CZ635" s="329"/>
      <x:c r="DA635" s="329"/>
      <x:c r="DB635" s="329"/>
      <x:c r="DC635" s="329"/>
      <x:c r="DD635" s="329"/>
      <x:c r="DE635" s="329"/>
      <x:c r="DF635" s="329"/>
      <x:c r="DG635" s="329"/>
      <x:c r="DH635" s="329"/>
      <x:c r="DI635" s="329"/>
      <x:c r="DJ635" s="329"/>
      <x:c r="DK635" s="329"/>
      <x:c r="DL635" s="329"/>
      <x:c r="DM635" s="329"/>
      <x:c r="DN635" s="329"/>
      <x:c r="DO635" s="329"/>
      <x:c r="DP635" s="329"/>
      <x:c r="DQ635" s="329"/>
      <x:c r="DR635" s="329"/>
      <x:c r="DS635" s="329"/>
    </x:row>
    <x:row r="636" spans="1:123" s="273" customFormat="1" hidden="1" customHeight="1">
      <x:c r="A636" s="630" t="s">
        <x:v>38</x:v>
      </x:c>
      <x:c r="B636" s="631" t="s">
        <x:v>906</x:v>
      </x:c>
      <x:c r="C636" s="632" t="s">
        <x:v>4727</x:v>
      </x:c>
      <x:c r="D636" s="448">
        <x:f t="shared" si="42"/>
        <x:v>3302</x:v>
      </x:c>
      <x:c r="E636" s="633" t="s">
        <x:v>355</x:v>
      </x:c>
      <x:c r="F636" s="633" t="s">
        <x:v>4110</x:v>
      </x:c>
      <x:c r="G636" s="633"/>
      <x:c r="H636" s="633"/>
      <x:c r="I636" s="633"/>
      <x:c r="J636" s="637">
        <x:v>3302</x:v>
      </x:c>
      <x:c r="K636" s="637"/>
      <x:c r="L636" s="637">
        <x:v>3302</x:v>
      </x:c>
      <x:c r="M636" s="637"/>
      <x:c r="N636" s="637"/>
      <x:c r="O636" s="637"/>
      <x:c r="P636" s="637">
        <x:v>3302</x:v>
      </x:c>
      <x:c r="Q636" s="637"/>
      <x:c r="R636" s="635" t="s">
        <x:v>6456</x:v>
      </x:c>
      <x:c r="S636" s="299"/>
      <x:c r="T636" s="329"/>
      <x:c r="U636" s="329"/>
      <x:c r="V636" s="329"/>
      <x:c r="W636" s="329"/>
      <x:c r="X636" s="329"/>
      <x:c r="Y636" s="329"/>
      <x:c r="Z636" s="329"/>
      <x:c r="AA636" s="329"/>
      <x:c r="AB636" s="329"/>
      <x:c r="AC636" s="329"/>
      <x:c r="AD636" s="329"/>
      <x:c r="AE636" s="329"/>
      <x:c r="AF636" s="329"/>
      <x:c r="AG636" s="329"/>
      <x:c r="AH636" s="329"/>
      <x:c r="AI636" s="329"/>
      <x:c r="AJ636" s="329"/>
      <x:c r="AK636" s="329"/>
      <x:c r="AL636" s="329"/>
      <x:c r="AM636" s="329"/>
      <x:c r="AN636" s="329"/>
      <x:c r="AO636" s="329"/>
      <x:c r="AP636" s="329"/>
      <x:c r="AQ636" s="329"/>
      <x:c r="AR636" s="329"/>
      <x:c r="AS636" s="329"/>
      <x:c r="AT636" s="329"/>
      <x:c r="AU636" s="329"/>
      <x:c r="AV636" s="329"/>
      <x:c r="AW636" s="329"/>
      <x:c r="AX636" s="329"/>
      <x:c r="AY636" s="329"/>
      <x:c r="AZ636" s="329"/>
      <x:c r="BA636" s="329"/>
      <x:c r="BB636" s="329"/>
      <x:c r="BC636" s="329"/>
      <x:c r="BD636" s="329"/>
      <x:c r="BE636" s="329"/>
      <x:c r="BF636" s="329"/>
      <x:c r="BG636" s="329"/>
      <x:c r="BH636" s="329"/>
      <x:c r="BI636" s="329"/>
      <x:c r="BJ636" s="329"/>
      <x:c r="BK636" s="329"/>
      <x:c r="BL636" s="329"/>
      <x:c r="BM636" s="329"/>
      <x:c r="BN636" s="329"/>
      <x:c r="BO636" s="329"/>
      <x:c r="BP636" s="329"/>
      <x:c r="BQ636" s="329"/>
      <x:c r="BR636" s="329"/>
      <x:c r="BS636" s="329"/>
      <x:c r="BT636" s="329"/>
      <x:c r="BU636" s="329"/>
      <x:c r="BV636" s="329"/>
      <x:c r="BW636" s="329"/>
      <x:c r="BX636" s="329"/>
      <x:c r="BY636" s="329"/>
      <x:c r="BZ636" s="329"/>
      <x:c r="CA636" s="329"/>
      <x:c r="CB636" s="329"/>
      <x:c r="CC636" s="329"/>
      <x:c r="CD636" s="329"/>
      <x:c r="CE636" s="329"/>
      <x:c r="CF636" s="329"/>
      <x:c r="CG636" s="329"/>
      <x:c r="CH636" s="329"/>
      <x:c r="CI636" s="329"/>
      <x:c r="CJ636" s="329"/>
      <x:c r="CK636" s="329"/>
      <x:c r="CL636" s="329"/>
      <x:c r="CM636" s="329"/>
      <x:c r="CN636" s="329"/>
      <x:c r="CO636" s="329"/>
      <x:c r="CP636" s="329"/>
      <x:c r="CQ636" s="329"/>
      <x:c r="CR636" s="329"/>
      <x:c r="CS636" s="329"/>
      <x:c r="CT636" s="329"/>
      <x:c r="CU636" s="329"/>
      <x:c r="CV636" s="329"/>
      <x:c r="CW636" s="329"/>
      <x:c r="CX636" s="329"/>
      <x:c r="CY636" s="329"/>
      <x:c r="CZ636" s="329"/>
      <x:c r="DA636" s="329"/>
      <x:c r="DB636" s="329"/>
      <x:c r="DC636" s="329"/>
      <x:c r="DD636" s="329"/>
      <x:c r="DE636" s="329"/>
      <x:c r="DF636" s="329"/>
      <x:c r="DG636" s="329"/>
      <x:c r="DH636" s="329"/>
      <x:c r="DI636" s="329"/>
      <x:c r="DJ636" s="329"/>
      <x:c r="DK636" s="329"/>
      <x:c r="DL636" s="329"/>
      <x:c r="DM636" s="329"/>
      <x:c r="DN636" s="329"/>
      <x:c r="DO636" s="329"/>
      <x:c r="DP636" s="329"/>
      <x:c r="DQ636" s="329"/>
      <x:c r="DR636" s="329"/>
      <x:c r="DS636" s="329"/>
    </x:row>
    <x:row r="637" spans="1:123" s="273" customFormat="1" hidden="1" customHeight="1">
      <x:c r="A637" s="630" t="s">
        <x:v>38</x:v>
      </x:c>
      <x:c r="B637" s="631" t="s">
        <x:v>888</x:v>
      </x:c>
      <x:c r="C637" s="632" t="s">
        <x:v>1660</x:v>
      </x:c>
      <x:c r="D637" s="448">
        <x:f t="shared" si="42"/>
        <x:v>1661.2</x:v>
      </x:c>
      <x:c r="E637" s="633" t="s">
        <x:v>355</x:v>
      </x:c>
      <x:c r="F637" s="633" t="s">
        <x:v>4110</x:v>
      </x:c>
      <x:c r="G637" s="633"/>
      <x:c r="H637" s="633"/>
      <x:c r="I637" s="633"/>
      <x:c r="J637" s="637">
        <x:v>1661.2</x:v>
      </x:c>
      <x:c r="K637" s="637"/>
      <x:c r="L637" s="637">
        <x:v>1661.2</x:v>
      </x:c>
      <x:c r="M637" s="637"/>
      <x:c r="N637" s="637"/>
      <x:c r="O637" s="637"/>
      <x:c r="P637" s="637">
        <x:v>1661.2</x:v>
      </x:c>
      <x:c r="Q637" s="637"/>
      <x:c r="R637" s="635" t="s">
        <x:v>6456</x:v>
      </x:c>
      <x:c r="S637" s="299"/>
      <x:c r="T637" s="329"/>
      <x:c r="U637" s="329"/>
      <x:c r="V637" s="329"/>
      <x:c r="W637" s="329"/>
      <x:c r="X637" s="329"/>
      <x:c r="Y637" s="329"/>
      <x:c r="Z637" s="329"/>
      <x:c r="AA637" s="329"/>
      <x:c r="AB637" s="329"/>
      <x:c r="AC637" s="329"/>
      <x:c r="AD637" s="329"/>
      <x:c r="AE637" s="329"/>
      <x:c r="AF637" s="329"/>
      <x:c r="AG637" s="329"/>
      <x:c r="AH637" s="329"/>
      <x:c r="AI637" s="329"/>
      <x:c r="AJ637" s="329"/>
      <x:c r="AK637" s="329"/>
      <x:c r="AL637" s="329"/>
      <x:c r="AM637" s="329"/>
      <x:c r="AN637" s="329"/>
      <x:c r="AO637" s="329"/>
      <x:c r="AP637" s="329"/>
      <x:c r="AQ637" s="329"/>
      <x:c r="AR637" s="329"/>
      <x:c r="AS637" s="329"/>
      <x:c r="AT637" s="329"/>
      <x:c r="AU637" s="329"/>
      <x:c r="AV637" s="329"/>
      <x:c r="AW637" s="329"/>
      <x:c r="AX637" s="329"/>
      <x:c r="AY637" s="329"/>
      <x:c r="AZ637" s="329"/>
      <x:c r="BA637" s="329"/>
      <x:c r="BB637" s="329"/>
      <x:c r="BC637" s="329"/>
      <x:c r="BD637" s="329"/>
      <x:c r="BE637" s="329"/>
      <x:c r="BF637" s="329"/>
      <x:c r="BG637" s="329"/>
      <x:c r="BH637" s="329"/>
      <x:c r="BI637" s="329"/>
      <x:c r="BJ637" s="329"/>
      <x:c r="BK637" s="329"/>
      <x:c r="BL637" s="329"/>
      <x:c r="BM637" s="329"/>
      <x:c r="BN637" s="329"/>
      <x:c r="BO637" s="329"/>
      <x:c r="BP637" s="329"/>
      <x:c r="BQ637" s="329"/>
      <x:c r="BR637" s="329"/>
      <x:c r="BS637" s="329"/>
      <x:c r="BT637" s="329"/>
      <x:c r="BU637" s="329"/>
      <x:c r="BV637" s="329"/>
      <x:c r="BW637" s="329"/>
      <x:c r="BX637" s="329"/>
      <x:c r="BY637" s="329"/>
      <x:c r="BZ637" s="329"/>
      <x:c r="CA637" s="329"/>
      <x:c r="CB637" s="329"/>
      <x:c r="CC637" s="329"/>
      <x:c r="CD637" s="329"/>
      <x:c r="CE637" s="329"/>
      <x:c r="CF637" s="329"/>
      <x:c r="CG637" s="329"/>
      <x:c r="CH637" s="329"/>
      <x:c r="CI637" s="329"/>
      <x:c r="CJ637" s="329"/>
      <x:c r="CK637" s="329"/>
      <x:c r="CL637" s="329"/>
      <x:c r="CM637" s="329"/>
      <x:c r="CN637" s="329"/>
      <x:c r="CO637" s="329"/>
      <x:c r="CP637" s="329"/>
      <x:c r="CQ637" s="329"/>
      <x:c r="CR637" s="329"/>
      <x:c r="CS637" s="329"/>
      <x:c r="CT637" s="329"/>
      <x:c r="CU637" s="329"/>
      <x:c r="CV637" s="329"/>
      <x:c r="CW637" s="329"/>
      <x:c r="CX637" s="329"/>
      <x:c r="CY637" s="329"/>
      <x:c r="CZ637" s="329"/>
      <x:c r="DA637" s="329"/>
      <x:c r="DB637" s="329"/>
      <x:c r="DC637" s="329"/>
      <x:c r="DD637" s="329"/>
      <x:c r="DE637" s="329"/>
      <x:c r="DF637" s="329"/>
      <x:c r="DG637" s="329"/>
      <x:c r="DH637" s="329"/>
      <x:c r="DI637" s="329"/>
      <x:c r="DJ637" s="329"/>
      <x:c r="DK637" s="329"/>
      <x:c r="DL637" s="329"/>
      <x:c r="DM637" s="329"/>
      <x:c r="DN637" s="329"/>
      <x:c r="DO637" s="329"/>
      <x:c r="DP637" s="329"/>
      <x:c r="DQ637" s="329"/>
      <x:c r="DR637" s="329"/>
      <x:c r="DS637" s="329"/>
    </x:row>
    <x:row r="638" spans="1:123" s="273" customFormat="1" hidden="1" customHeight="1">
      <x:c r="A638" s="630" t="s">
        <x:v>38</x:v>
      </x:c>
      <x:c r="B638" s="631" t="s">
        <x:v>2732</x:v>
      </x:c>
      <x:c r="C638" s="632" t="s">
        <x:v>1719</x:v>
      </x:c>
      <x:c r="D638" s="448">
        <x:f t="shared" si="42"/>
        <x:v>310</x:v>
      </x:c>
      <x:c r="E638" s="633" t="s">
        <x:v>355</x:v>
      </x:c>
      <x:c r="F638" s="633" t="s">
        <x:v>4110</x:v>
      </x:c>
      <x:c r="G638" s="633"/>
      <x:c r="H638" s="633"/>
      <x:c r="I638" s="633"/>
      <x:c r="J638" s="637">
        <x:v>310</x:v>
      </x:c>
      <x:c r="K638" s="637"/>
      <x:c r="L638" s="637">
        <x:v>310</x:v>
      </x:c>
      <x:c r="M638" s="637"/>
      <x:c r="N638" s="637"/>
      <x:c r="O638" s="637"/>
      <x:c r="P638" s="637">
        <x:v>310</x:v>
      </x:c>
      <x:c r="Q638" s="637"/>
      <x:c r="R638" s="635" t="s">
        <x:v>6456</x:v>
      </x:c>
      <x:c r="S638" s="299"/>
      <x:c r="T638" s="329"/>
      <x:c r="U638" s="329"/>
      <x:c r="V638" s="329"/>
      <x:c r="W638" s="329"/>
      <x:c r="X638" s="329"/>
      <x:c r="Y638" s="329"/>
      <x:c r="Z638" s="329"/>
      <x:c r="AA638" s="329"/>
      <x:c r="AB638" s="329"/>
      <x:c r="AC638" s="329"/>
      <x:c r="AD638" s="329"/>
      <x:c r="AE638" s="329"/>
      <x:c r="AF638" s="329"/>
      <x:c r="AG638" s="329"/>
      <x:c r="AH638" s="329"/>
      <x:c r="AI638" s="329"/>
      <x:c r="AJ638" s="329"/>
      <x:c r="AK638" s="329"/>
      <x:c r="AL638" s="329"/>
      <x:c r="AM638" s="329"/>
      <x:c r="AN638" s="329"/>
      <x:c r="AO638" s="329"/>
      <x:c r="AP638" s="329"/>
      <x:c r="AQ638" s="329"/>
      <x:c r="AR638" s="329"/>
      <x:c r="AS638" s="329"/>
      <x:c r="AT638" s="329"/>
      <x:c r="AU638" s="329"/>
      <x:c r="AV638" s="329"/>
      <x:c r="AW638" s="329"/>
      <x:c r="AX638" s="329"/>
      <x:c r="AY638" s="329"/>
      <x:c r="AZ638" s="329"/>
      <x:c r="BA638" s="329"/>
      <x:c r="BB638" s="329"/>
      <x:c r="BC638" s="329"/>
      <x:c r="BD638" s="329"/>
      <x:c r="BE638" s="329"/>
      <x:c r="BF638" s="329"/>
      <x:c r="BG638" s="329"/>
      <x:c r="BH638" s="329"/>
      <x:c r="BI638" s="329"/>
      <x:c r="BJ638" s="329"/>
      <x:c r="BK638" s="329"/>
      <x:c r="BL638" s="329"/>
      <x:c r="BM638" s="329"/>
      <x:c r="BN638" s="329"/>
      <x:c r="BO638" s="329"/>
      <x:c r="BP638" s="329"/>
      <x:c r="BQ638" s="329"/>
      <x:c r="BR638" s="329"/>
      <x:c r="BS638" s="329"/>
      <x:c r="BT638" s="329"/>
      <x:c r="BU638" s="329"/>
      <x:c r="BV638" s="329"/>
      <x:c r="BW638" s="329"/>
      <x:c r="BX638" s="329"/>
      <x:c r="BY638" s="329"/>
      <x:c r="BZ638" s="329"/>
      <x:c r="CA638" s="329"/>
      <x:c r="CB638" s="329"/>
      <x:c r="CC638" s="329"/>
      <x:c r="CD638" s="329"/>
      <x:c r="CE638" s="329"/>
      <x:c r="CF638" s="329"/>
      <x:c r="CG638" s="329"/>
      <x:c r="CH638" s="329"/>
      <x:c r="CI638" s="329"/>
      <x:c r="CJ638" s="329"/>
      <x:c r="CK638" s="329"/>
      <x:c r="CL638" s="329"/>
      <x:c r="CM638" s="329"/>
      <x:c r="CN638" s="329"/>
      <x:c r="CO638" s="329"/>
      <x:c r="CP638" s="329"/>
      <x:c r="CQ638" s="329"/>
      <x:c r="CR638" s="329"/>
      <x:c r="CS638" s="329"/>
      <x:c r="CT638" s="329"/>
      <x:c r="CU638" s="329"/>
      <x:c r="CV638" s="329"/>
      <x:c r="CW638" s="329"/>
      <x:c r="CX638" s="329"/>
      <x:c r="CY638" s="329"/>
      <x:c r="CZ638" s="329"/>
      <x:c r="DA638" s="329"/>
      <x:c r="DB638" s="329"/>
      <x:c r="DC638" s="329"/>
      <x:c r="DD638" s="329"/>
      <x:c r="DE638" s="329"/>
      <x:c r="DF638" s="329"/>
      <x:c r="DG638" s="329"/>
      <x:c r="DH638" s="329"/>
      <x:c r="DI638" s="329"/>
      <x:c r="DJ638" s="329"/>
      <x:c r="DK638" s="329"/>
      <x:c r="DL638" s="329"/>
      <x:c r="DM638" s="329"/>
      <x:c r="DN638" s="329"/>
      <x:c r="DO638" s="329"/>
      <x:c r="DP638" s="329"/>
      <x:c r="DQ638" s="329"/>
      <x:c r="DR638" s="329"/>
      <x:c r="DS638" s="329"/>
    </x:row>
    <x:row r="639" spans="1:123" s="273" customFormat="1" hidden="1" customHeight="1">
      <x:c r="A639" s="630" t="s">
        <x:v>38</x:v>
      </x:c>
      <x:c r="B639" s="631" t="s">
        <x:v>868</x:v>
      </x:c>
      <x:c r="C639" s="632" t="s">
        <x:v>1648</x:v>
      </x:c>
      <x:c r="D639" s="448">
        <x:f t="shared" si="42"/>
        <x:v>1556.2</x:v>
      </x:c>
      <x:c r="E639" s="633" t="s">
        <x:v>355</x:v>
      </x:c>
      <x:c r="F639" s="633" t="s">
        <x:v>4110</x:v>
      </x:c>
      <x:c r="G639" s="633"/>
      <x:c r="H639" s="633"/>
      <x:c r="I639" s="633"/>
      <x:c r="J639" s="637">
        <x:v>1556.2</x:v>
      </x:c>
      <x:c r="K639" s="637"/>
      <x:c r="L639" s="637">
        <x:v>1556.2</x:v>
      </x:c>
      <x:c r="M639" s="637"/>
      <x:c r="N639" s="637"/>
      <x:c r="O639" s="637"/>
      <x:c r="P639" s="637">
        <x:v>1556.2</x:v>
      </x:c>
      <x:c r="Q639" s="637"/>
      <x:c r="R639" s="635" t="s">
        <x:v>6456</x:v>
      </x:c>
      <x:c r="S639" s="299"/>
      <x:c r="T639" s="329"/>
      <x:c r="U639" s="329"/>
      <x:c r="V639" s="329"/>
      <x:c r="W639" s="329"/>
      <x:c r="X639" s="329"/>
      <x:c r="Y639" s="329"/>
      <x:c r="Z639" s="329"/>
      <x:c r="AA639" s="329"/>
      <x:c r="AB639" s="329"/>
      <x:c r="AC639" s="329"/>
      <x:c r="AD639" s="329"/>
      <x:c r="AE639" s="329"/>
      <x:c r="AF639" s="329"/>
      <x:c r="AG639" s="329"/>
      <x:c r="AH639" s="329"/>
      <x:c r="AI639" s="329"/>
      <x:c r="AJ639" s="329"/>
      <x:c r="AK639" s="329"/>
      <x:c r="AL639" s="329"/>
      <x:c r="AM639" s="329"/>
      <x:c r="AN639" s="329"/>
      <x:c r="AO639" s="329"/>
      <x:c r="AP639" s="329"/>
      <x:c r="AQ639" s="329"/>
      <x:c r="AR639" s="329"/>
      <x:c r="AS639" s="329"/>
      <x:c r="AT639" s="329"/>
      <x:c r="AU639" s="329"/>
      <x:c r="AV639" s="329"/>
      <x:c r="AW639" s="329"/>
      <x:c r="AX639" s="329"/>
      <x:c r="AY639" s="329"/>
      <x:c r="AZ639" s="329"/>
      <x:c r="BA639" s="329"/>
      <x:c r="BB639" s="329"/>
      <x:c r="BC639" s="329"/>
      <x:c r="BD639" s="329"/>
      <x:c r="BE639" s="329"/>
      <x:c r="BF639" s="329"/>
      <x:c r="BG639" s="329"/>
      <x:c r="BH639" s="329"/>
      <x:c r="BI639" s="329"/>
      <x:c r="BJ639" s="329"/>
      <x:c r="BK639" s="329"/>
      <x:c r="BL639" s="329"/>
      <x:c r="BM639" s="329"/>
      <x:c r="BN639" s="329"/>
      <x:c r="BO639" s="329"/>
      <x:c r="BP639" s="329"/>
      <x:c r="BQ639" s="329"/>
      <x:c r="BR639" s="329"/>
      <x:c r="BS639" s="329"/>
      <x:c r="BT639" s="329"/>
      <x:c r="BU639" s="329"/>
      <x:c r="BV639" s="329"/>
      <x:c r="BW639" s="329"/>
      <x:c r="BX639" s="329"/>
      <x:c r="BY639" s="329"/>
      <x:c r="BZ639" s="329"/>
      <x:c r="CA639" s="329"/>
      <x:c r="CB639" s="329"/>
      <x:c r="CC639" s="329"/>
      <x:c r="CD639" s="329"/>
      <x:c r="CE639" s="329"/>
      <x:c r="CF639" s="329"/>
      <x:c r="CG639" s="329"/>
      <x:c r="CH639" s="329"/>
      <x:c r="CI639" s="329"/>
      <x:c r="CJ639" s="329"/>
      <x:c r="CK639" s="329"/>
      <x:c r="CL639" s="329"/>
      <x:c r="CM639" s="329"/>
      <x:c r="CN639" s="329"/>
      <x:c r="CO639" s="329"/>
      <x:c r="CP639" s="329"/>
      <x:c r="CQ639" s="329"/>
      <x:c r="CR639" s="329"/>
      <x:c r="CS639" s="329"/>
      <x:c r="CT639" s="329"/>
      <x:c r="CU639" s="329"/>
      <x:c r="CV639" s="329"/>
      <x:c r="CW639" s="329"/>
      <x:c r="CX639" s="329"/>
      <x:c r="CY639" s="329"/>
      <x:c r="CZ639" s="329"/>
      <x:c r="DA639" s="329"/>
      <x:c r="DB639" s="329"/>
      <x:c r="DC639" s="329"/>
      <x:c r="DD639" s="329"/>
      <x:c r="DE639" s="329"/>
      <x:c r="DF639" s="329"/>
      <x:c r="DG639" s="329"/>
      <x:c r="DH639" s="329"/>
      <x:c r="DI639" s="329"/>
      <x:c r="DJ639" s="329"/>
      <x:c r="DK639" s="329"/>
      <x:c r="DL639" s="329"/>
      <x:c r="DM639" s="329"/>
      <x:c r="DN639" s="329"/>
      <x:c r="DO639" s="329"/>
      <x:c r="DP639" s="329"/>
      <x:c r="DQ639" s="329"/>
      <x:c r="DR639" s="329"/>
      <x:c r="DS639" s="329"/>
    </x:row>
    <x:row r="640" spans="1:123" s="273" customFormat="1" hidden="1" customHeight="1">
      <x:c r="A640" s="630" t="s">
        <x:v>38</x:v>
      </x:c>
      <x:c r="B640" s="631" t="s">
        <x:v>877</x:v>
      </x:c>
      <x:c r="C640" s="632" t="s">
        <x:v>4764</x:v>
      </x:c>
      <x:c r="D640" s="448">
        <x:f t="shared" si="42"/>
        <x:v>499</x:v>
      </x:c>
      <x:c r="E640" s="633" t="s">
        <x:v>355</x:v>
      </x:c>
      <x:c r="F640" s="633" t="s">
        <x:v>5470</x:v>
      </x:c>
      <x:c r="G640" s="633"/>
      <x:c r="H640" s="633"/>
      <x:c r="I640" s="633"/>
      <x:c r="J640" s="637">
        <x:v>499</x:v>
      </x:c>
      <x:c r="K640" s="637"/>
      <x:c r="L640" s="637">
        <x:v>499</x:v>
      </x:c>
      <x:c r="M640" s="637"/>
      <x:c r="N640" s="637"/>
      <x:c r="O640" s="637"/>
      <x:c r="P640" s="637">
        <x:v>499</x:v>
      </x:c>
      <x:c r="Q640" s="637"/>
      <x:c r="R640" s="635" t="s">
        <x:v>6664</x:v>
      </x:c>
      <x:c r="S640" s="299"/>
      <x:c r="T640" s="329"/>
      <x:c r="U640" s="329"/>
      <x:c r="V640" s="329"/>
      <x:c r="W640" s="329"/>
      <x:c r="X640" s="329"/>
      <x:c r="Y640" s="329"/>
      <x:c r="Z640" s="329"/>
      <x:c r="AA640" s="329"/>
      <x:c r="AB640" s="329"/>
      <x:c r="AC640" s="329"/>
      <x:c r="AD640" s="329"/>
      <x:c r="AE640" s="329"/>
      <x:c r="AF640" s="329"/>
      <x:c r="AG640" s="329"/>
      <x:c r="AH640" s="329"/>
      <x:c r="AI640" s="329"/>
      <x:c r="AJ640" s="329"/>
      <x:c r="AK640" s="329"/>
      <x:c r="AL640" s="329"/>
      <x:c r="AM640" s="329"/>
      <x:c r="AN640" s="329"/>
      <x:c r="AO640" s="329"/>
      <x:c r="AP640" s="329"/>
      <x:c r="AQ640" s="329"/>
      <x:c r="AR640" s="329"/>
      <x:c r="AS640" s="329"/>
      <x:c r="AT640" s="329"/>
      <x:c r="AU640" s="329"/>
      <x:c r="AV640" s="329"/>
      <x:c r="AW640" s="329"/>
      <x:c r="AX640" s="329"/>
      <x:c r="AY640" s="329"/>
      <x:c r="AZ640" s="329"/>
      <x:c r="BA640" s="329"/>
      <x:c r="BB640" s="329"/>
      <x:c r="BC640" s="329"/>
      <x:c r="BD640" s="329"/>
      <x:c r="BE640" s="329"/>
      <x:c r="BF640" s="329"/>
      <x:c r="BG640" s="329"/>
      <x:c r="BH640" s="329"/>
      <x:c r="BI640" s="329"/>
      <x:c r="BJ640" s="329"/>
      <x:c r="BK640" s="329"/>
      <x:c r="BL640" s="329"/>
      <x:c r="BM640" s="329"/>
      <x:c r="BN640" s="329"/>
      <x:c r="BO640" s="329"/>
      <x:c r="BP640" s="329"/>
      <x:c r="BQ640" s="329"/>
      <x:c r="BR640" s="329"/>
      <x:c r="BS640" s="329"/>
      <x:c r="BT640" s="329"/>
      <x:c r="BU640" s="329"/>
      <x:c r="BV640" s="329"/>
      <x:c r="BW640" s="329"/>
      <x:c r="BX640" s="329"/>
      <x:c r="BY640" s="329"/>
      <x:c r="BZ640" s="329"/>
      <x:c r="CA640" s="329"/>
      <x:c r="CB640" s="329"/>
      <x:c r="CC640" s="329"/>
      <x:c r="CD640" s="329"/>
      <x:c r="CE640" s="329"/>
      <x:c r="CF640" s="329"/>
      <x:c r="CG640" s="329"/>
      <x:c r="CH640" s="329"/>
      <x:c r="CI640" s="329"/>
      <x:c r="CJ640" s="329"/>
      <x:c r="CK640" s="329"/>
      <x:c r="CL640" s="329"/>
      <x:c r="CM640" s="329"/>
      <x:c r="CN640" s="329"/>
      <x:c r="CO640" s="329"/>
      <x:c r="CP640" s="329"/>
      <x:c r="CQ640" s="329"/>
      <x:c r="CR640" s="329"/>
      <x:c r="CS640" s="329"/>
      <x:c r="CT640" s="329"/>
      <x:c r="CU640" s="329"/>
      <x:c r="CV640" s="329"/>
      <x:c r="CW640" s="329"/>
      <x:c r="CX640" s="329"/>
      <x:c r="CY640" s="329"/>
      <x:c r="CZ640" s="329"/>
      <x:c r="DA640" s="329"/>
      <x:c r="DB640" s="329"/>
      <x:c r="DC640" s="329"/>
      <x:c r="DD640" s="329"/>
      <x:c r="DE640" s="329"/>
      <x:c r="DF640" s="329"/>
      <x:c r="DG640" s="329"/>
      <x:c r="DH640" s="329"/>
      <x:c r="DI640" s="329"/>
      <x:c r="DJ640" s="329"/>
      <x:c r="DK640" s="329"/>
      <x:c r="DL640" s="329"/>
      <x:c r="DM640" s="329"/>
      <x:c r="DN640" s="329"/>
      <x:c r="DO640" s="329"/>
      <x:c r="DP640" s="329"/>
      <x:c r="DQ640" s="329"/>
      <x:c r="DR640" s="329"/>
      <x:c r="DS640" s="329"/>
    </x:row>
    <x:row r="641" spans="1:123" s="273" customFormat="1" hidden="1" customHeight="1">
      <x:c r="A641" s="630" t="s">
        <x:v>38</x:v>
      </x:c>
      <x:c r="B641" s="631" t="s">
        <x:v>2889</x:v>
      </x:c>
      <x:c r="C641" s="632" t="s">
        <x:v>929</x:v>
      </x:c>
      <x:c r="D641" s="448">
        <x:f t="shared" si="42"/>
        <x:v>1434</x:v>
      </x:c>
      <x:c r="E641" s="633" t="s">
        <x:v>3122</x:v>
      </x:c>
      <x:c r="F641" s="633" t="s">
        <x:v>5470</x:v>
      </x:c>
      <x:c r="G641" s="633"/>
      <x:c r="H641" s="633"/>
      <x:c r="I641" s="633"/>
      <x:c r="J641" s="637">
        <x:v>1434</x:v>
      </x:c>
      <x:c r="K641" s="637"/>
      <x:c r="L641" s="637">
        <x:v>1434</x:v>
      </x:c>
      <x:c r="M641" s="637"/>
      <x:c r="N641" s="637"/>
      <x:c r="O641" s="637"/>
      <x:c r="P641" s="637">
        <x:v>1434</x:v>
      </x:c>
      <x:c r="Q641" s="637"/>
      <x:c r="R641" s="635" t="s">
        <x:v>6664</x:v>
      </x:c>
      <x:c r="S641" s="299"/>
      <x:c r="T641" s="329"/>
      <x:c r="U641" s="329"/>
      <x:c r="V641" s="329"/>
      <x:c r="W641" s="329"/>
      <x:c r="X641" s="329"/>
      <x:c r="Y641" s="329"/>
      <x:c r="Z641" s="329"/>
      <x:c r="AA641" s="329"/>
      <x:c r="AB641" s="329"/>
      <x:c r="AC641" s="329"/>
      <x:c r="AD641" s="329"/>
      <x:c r="AE641" s="329"/>
      <x:c r="AF641" s="329"/>
      <x:c r="AG641" s="329"/>
      <x:c r="AH641" s="329"/>
      <x:c r="AI641" s="329"/>
      <x:c r="AJ641" s="329"/>
      <x:c r="AK641" s="329"/>
      <x:c r="AL641" s="329"/>
      <x:c r="AM641" s="329"/>
      <x:c r="AN641" s="329"/>
      <x:c r="AO641" s="329"/>
      <x:c r="AP641" s="329"/>
      <x:c r="AQ641" s="329"/>
      <x:c r="AR641" s="329"/>
      <x:c r="AS641" s="329"/>
      <x:c r="AT641" s="329"/>
      <x:c r="AU641" s="329"/>
      <x:c r="AV641" s="329"/>
      <x:c r="AW641" s="329"/>
      <x:c r="AX641" s="329"/>
      <x:c r="AY641" s="329"/>
      <x:c r="AZ641" s="329"/>
      <x:c r="BA641" s="329"/>
      <x:c r="BB641" s="329"/>
      <x:c r="BC641" s="329"/>
      <x:c r="BD641" s="329"/>
      <x:c r="BE641" s="329"/>
      <x:c r="BF641" s="329"/>
      <x:c r="BG641" s="329"/>
      <x:c r="BH641" s="329"/>
      <x:c r="BI641" s="329"/>
      <x:c r="BJ641" s="329"/>
      <x:c r="BK641" s="329"/>
      <x:c r="BL641" s="329"/>
      <x:c r="BM641" s="329"/>
      <x:c r="BN641" s="329"/>
      <x:c r="BO641" s="329"/>
      <x:c r="BP641" s="329"/>
      <x:c r="BQ641" s="329"/>
      <x:c r="BR641" s="329"/>
      <x:c r="BS641" s="329"/>
      <x:c r="BT641" s="329"/>
      <x:c r="BU641" s="329"/>
      <x:c r="BV641" s="329"/>
      <x:c r="BW641" s="329"/>
      <x:c r="BX641" s="329"/>
      <x:c r="BY641" s="329"/>
      <x:c r="BZ641" s="329"/>
      <x:c r="CA641" s="329"/>
      <x:c r="CB641" s="329"/>
      <x:c r="CC641" s="329"/>
      <x:c r="CD641" s="329"/>
      <x:c r="CE641" s="329"/>
      <x:c r="CF641" s="329"/>
      <x:c r="CG641" s="329"/>
      <x:c r="CH641" s="329"/>
      <x:c r="CI641" s="329"/>
      <x:c r="CJ641" s="329"/>
      <x:c r="CK641" s="329"/>
      <x:c r="CL641" s="329"/>
      <x:c r="CM641" s="329"/>
      <x:c r="CN641" s="329"/>
      <x:c r="CO641" s="329"/>
      <x:c r="CP641" s="329"/>
      <x:c r="CQ641" s="329"/>
      <x:c r="CR641" s="329"/>
      <x:c r="CS641" s="329"/>
      <x:c r="CT641" s="329"/>
      <x:c r="CU641" s="329"/>
      <x:c r="CV641" s="329"/>
      <x:c r="CW641" s="329"/>
      <x:c r="CX641" s="329"/>
      <x:c r="CY641" s="329"/>
      <x:c r="CZ641" s="329"/>
      <x:c r="DA641" s="329"/>
      <x:c r="DB641" s="329"/>
      <x:c r="DC641" s="329"/>
      <x:c r="DD641" s="329"/>
      <x:c r="DE641" s="329"/>
      <x:c r="DF641" s="329"/>
      <x:c r="DG641" s="329"/>
      <x:c r="DH641" s="329"/>
      <x:c r="DI641" s="329"/>
      <x:c r="DJ641" s="329"/>
      <x:c r="DK641" s="329"/>
      <x:c r="DL641" s="329"/>
      <x:c r="DM641" s="329"/>
      <x:c r="DN641" s="329"/>
      <x:c r="DO641" s="329"/>
      <x:c r="DP641" s="329"/>
      <x:c r="DQ641" s="329"/>
      <x:c r="DR641" s="329"/>
      <x:c r="DS641" s="329"/>
    </x:row>
    <x:row r="642" spans="1:123" s="273" customFormat="1" hidden="1" customHeight="1">
      <x:c r="A642" s="630" t="s">
        <x:v>38</x:v>
      </x:c>
      <x:c r="B642" s="631" t="s">
        <x:v>898</x:v>
      </x:c>
      <x:c r="C642" s="632" t="s">
        <x:v>3738</x:v>
      </x:c>
      <x:c r="D642" s="448">
        <x:f t="shared" si="42"/>
        <x:v>1053</x:v>
      </x:c>
      <x:c r="E642" s="633" t="s">
        <x:v>355</x:v>
      </x:c>
      <x:c r="F642" s="633" t="s">
        <x:v>5470</x:v>
      </x:c>
      <x:c r="G642" s="633"/>
      <x:c r="H642" s="633"/>
      <x:c r="I642" s="633"/>
      <x:c r="J642" s="637">
        <x:v>1053</x:v>
      </x:c>
      <x:c r="K642" s="637"/>
      <x:c r="L642" s="637">
        <x:v>1053</x:v>
      </x:c>
      <x:c r="M642" s="637"/>
      <x:c r="N642" s="637"/>
      <x:c r="O642" s="637"/>
      <x:c r="P642" s="637">
        <x:v>1053</x:v>
      </x:c>
      <x:c r="Q642" s="637"/>
      <x:c r="R642" s="635" t="s">
        <x:v>6664</x:v>
      </x:c>
      <x:c r="S642" s="299"/>
      <x:c r="T642" s="329"/>
      <x:c r="U642" s="329"/>
      <x:c r="V642" s="329"/>
      <x:c r="W642" s="329"/>
      <x:c r="X642" s="329"/>
      <x:c r="Y642" s="329"/>
      <x:c r="Z642" s="329"/>
      <x:c r="AA642" s="329"/>
      <x:c r="AB642" s="329"/>
      <x:c r="AC642" s="329"/>
      <x:c r="AD642" s="329"/>
      <x:c r="AE642" s="329"/>
      <x:c r="AF642" s="329"/>
      <x:c r="AG642" s="329"/>
      <x:c r="AH642" s="329"/>
      <x:c r="AI642" s="329"/>
      <x:c r="AJ642" s="329"/>
      <x:c r="AK642" s="329"/>
      <x:c r="AL642" s="329"/>
      <x:c r="AM642" s="329"/>
      <x:c r="AN642" s="329"/>
      <x:c r="AO642" s="329"/>
      <x:c r="AP642" s="329"/>
      <x:c r="AQ642" s="329"/>
      <x:c r="AR642" s="329"/>
      <x:c r="AS642" s="329"/>
      <x:c r="AT642" s="329"/>
      <x:c r="AU642" s="329"/>
      <x:c r="AV642" s="329"/>
      <x:c r="AW642" s="329"/>
      <x:c r="AX642" s="329"/>
      <x:c r="AY642" s="329"/>
      <x:c r="AZ642" s="329"/>
      <x:c r="BA642" s="329"/>
      <x:c r="BB642" s="329"/>
      <x:c r="BC642" s="329"/>
      <x:c r="BD642" s="329"/>
      <x:c r="BE642" s="329"/>
      <x:c r="BF642" s="329"/>
      <x:c r="BG642" s="329"/>
      <x:c r="BH642" s="329"/>
      <x:c r="BI642" s="329"/>
      <x:c r="BJ642" s="329"/>
      <x:c r="BK642" s="329"/>
      <x:c r="BL642" s="329"/>
      <x:c r="BM642" s="329"/>
      <x:c r="BN642" s="329"/>
      <x:c r="BO642" s="329"/>
      <x:c r="BP642" s="329"/>
      <x:c r="BQ642" s="329"/>
      <x:c r="BR642" s="329"/>
      <x:c r="BS642" s="329"/>
      <x:c r="BT642" s="329"/>
      <x:c r="BU642" s="329"/>
      <x:c r="BV642" s="329"/>
      <x:c r="BW642" s="329"/>
      <x:c r="BX642" s="329"/>
      <x:c r="BY642" s="329"/>
      <x:c r="BZ642" s="329"/>
      <x:c r="CA642" s="329"/>
      <x:c r="CB642" s="329"/>
      <x:c r="CC642" s="329"/>
      <x:c r="CD642" s="329"/>
      <x:c r="CE642" s="329"/>
      <x:c r="CF642" s="329"/>
      <x:c r="CG642" s="329"/>
      <x:c r="CH642" s="329"/>
      <x:c r="CI642" s="329"/>
      <x:c r="CJ642" s="329"/>
      <x:c r="CK642" s="329"/>
      <x:c r="CL642" s="329"/>
      <x:c r="CM642" s="329"/>
      <x:c r="CN642" s="329"/>
      <x:c r="CO642" s="329"/>
      <x:c r="CP642" s="329"/>
      <x:c r="CQ642" s="329"/>
      <x:c r="CR642" s="329"/>
      <x:c r="CS642" s="329"/>
      <x:c r="CT642" s="329"/>
      <x:c r="CU642" s="329"/>
      <x:c r="CV642" s="329"/>
      <x:c r="CW642" s="329"/>
      <x:c r="CX642" s="329"/>
      <x:c r="CY642" s="329"/>
      <x:c r="CZ642" s="329"/>
      <x:c r="DA642" s="329"/>
      <x:c r="DB642" s="329"/>
      <x:c r="DC642" s="329"/>
      <x:c r="DD642" s="329"/>
      <x:c r="DE642" s="329"/>
      <x:c r="DF642" s="329"/>
      <x:c r="DG642" s="329"/>
      <x:c r="DH642" s="329"/>
      <x:c r="DI642" s="329"/>
      <x:c r="DJ642" s="329"/>
      <x:c r="DK642" s="329"/>
      <x:c r="DL642" s="329"/>
      <x:c r="DM642" s="329"/>
      <x:c r="DN642" s="329"/>
      <x:c r="DO642" s="329"/>
      <x:c r="DP642" s="329"/>
      <x:c r="DQ642" s="329"/>
      <x:c r="DR642" s="329"/>
      <x:c r="DS642" s="329"/>
    </x:row>
    <x:row r="643" spans="1:123" s="273" customFormat="1" hidden="1" customHeight="1">
      <x:c r="A643" s="630" t="s">
        <x:v>38</x:v>
      </x:c>
      <x:c r="B643" s="631" t="s">
        <x:v>878</x:v>
      </x:c>
      <x:c r="C643" s="632" t="s">
        <x:v>3736</x:v>
      </x:c>
      <x:c r="D643" s="448">
        <x:f t="shared" si="42"/>
        <x:v>236</x:v>
      </x:c>
      <x:c r="E643" s="633" t="s">
        <x:v>355</x:v>
      </x:c>
      <x:c r="F643" s="633" t="s">
        <x:v>5470</x:v>
      </x:c>
      <x:c r="G643" s="633"/>
      <x:c r="H643" s="633"/>
      <x:c r="I643" s="633"/>
      <x:c r="J643" s="637">
        <x:v>236</x:v>
      </x:c>
      <x:c r="K643" s="637"/>
      <x:c r="L643" s="637">
        <x:v>236</x:v>
      </x:c>
      <x:c r="M643" s="637"/>
      <x:c r="N643" s="637"/>
      <x:c r="O643" s="637"/>
      <x:c r="P643" s="637">
        <x:v>236</x:v>
      </x:c>
      <x:c r="Q643" s="637"/>
      <x:c r="R643" s="635" t="s">
        <x:v>6664</x:v>
      </x:c>
      <x:c r="S643" s="299"/>
      <x:c r="T643" s="329"/>
      <x:c r="U643" s="329"/>
      <x:c r="V643" s="329"/>
      <x:c r="W643" s="329"/>
      <x:c r="X643" s="329"/>
      <x:c r="Y643" s="329"/>
      <x:c r="Z643" s="329"/>
      <x:c r="AA643" s="329"/>
      <x:c r="AB643" s="329"/>
      <x:c r="AC643" s="329"/>
      <x:c r="AD643" s="329"/>
      <x:c r="AE643" s="329"/>
      <x:c r="AF643" s="329"/>
      <x:c r="AG643" s="329"/>
      <x:c r="AH643" s="329"/>
      <x:c r="AI643" s="329"/>
      <x:c r="AJ643" s="329"/>
      <x:c r="AK643" s="329"/>
      <x:c r="AL643" s="329"/>
      <x:c r="AM643" s="329"/>
      <x:c r="AN643" s="329"/>
      <x:c r="AO643" s="329"/>
      <x:c r="AP643" s="329"/>
      <x:c r="AQ643" s="329"/>
      <x:c r="AR643" s="329"/>
      <x:c r="AS643" s="329"/>
      <x:c r="AT643" s="329"/>
      <x:c r="AU643" s="329"/>
      <x:c r="AV643" s="329"/>
      <x:c r="AW643" s="329"/>
      <x:c r="AX643" s="329"/>
      <x:c r="AY643" s="329"/>
      <x:c r="AZ643" s="329"/>
      <x:c r="BA643" s="329"/>
      <x:c r="BB643" s="329"/>
      <x:c r="BC643" s="329"/>
      <x:c r="BD643" s="329"/>
      <x:c r="BE643" s="329"/>
      <x:c r="BF643" s="329"/>
      <x:c r="BG643" s="329"/>
      <x:c r="BH643" s="329"/>
      <x:c r="BI643" s="329"/>
      <x:c r="BJ643" s="329"/>
      <x:c r="BK643" s="329"/>
      <x:c r="BL643" s="329"/>
      <x:c r="BM643" s="329"/>
      <x:c r="BN643" s="329"/>
      <x:c r="BO643" s="329"/>
      <x:c r="BP643" s="329"/>
      <x:c r="BQ643" s="329"/>
      <x:c r="BR643" s="329"/>
      <x:c r="BS643" s="329"/>
      <x:c r="BT643" s="329"/>
      <x:c r="BU643" s="329"/>
      <x:c r="BV643" s="329"/>
      <x:c r="BW643" s="329"/>
      <x:c r="BX643" s="329"/>
      <x:c r="BY643" s="329"/>
      <x:c r="BZ643" s="329"/>
      <x:c r="CA643" s="329"/>
      <x:c r="CB643" s="329"/>
      <x:c r="CC643" s="329"/>
      <x:c r="CD643" s="329"/>
      <x:c r="CE643" s="329"/>
      <x:c r="CF643" s="329"/>
      <x:c r="CG643" s="329"/>
      <x:c r="CH643" s="329"/>
      <x:c r="CI643" s="329"/>
      <x:c r="CJ643" s="329"/>
      <x:c r="CK643" s="329"/>
      <x:c r="CL643" s="329"/>
      <x:c r="CM643" s="329"/>
      <x:c r="CN643" s="329"/>
      <x:c r="CO643" s="329"/>
      <x:c r="CP643" s="329"/>
      <x:c r="CQ643" s="329"/>
      <x:c r="CR643" s="329"/>
      <x:c r="CS643" s="329"/>
      <x:c r="CT643" s="329"/>
      <x:c r="CU643" s="329"/>
      <x:c r="CV643" s="329"/>
      <x:c r="CW643" s="329"/>
      <x:c r="CX643" s="329"/>
      <x:c r="CY643" s="329"/>
      <x:c r="CZ643" s="329"/>
      <x:c r="DA643" s="329"/>
      <x:c r="DB643" s="329"/>
      <x:c r="DC643" s="329"/>
      <x:c r="DD643" s="329"/>
      <x:c r="DE643" s="329"/>
      <x:c r="DF643" s="329"/>
      <x:c r="DG643" s="329"/>
      <x:c r="DH643" s="329"/>
      <x:c r="DI643" s="329"/>
      <x:c r="DJ643" s="329"/>
      <x:c r="DK643" s="329"/>
      <x:c r="DL643" s="329"/>
      <x:c r="DM643" s="329"/>
      <x:c r="DN643" s="329"/>
      <x:c r="DO643" s="329"/>
      <x:c r="DP643" s="329"/>
      <x:c r="DQ643" s="329"/>
      <x:c r="DR643" s="329"/>
      <x:c r="DS643" s="329"/>
    </x:row>
    <x:row r="644" spans="1:123" s="273" customFormat="1" hidden="1" customHeight="1">
      <x:c r="A644" s="630" t="s">
        <x:v>38</x:v>
      </x:c>
      <x:c r="B644" s="631" t="s">
        <x:v>850</x:v>
      </x:c>
      <x:c r="C644" s="632" t="s">
        <x:v>944</x:v>
      </x:c>
      <x:c r="D644" s="448">
        <x:f t="shared" si="42"/>
        <x:v>388.19999999999999</x:v>
      </x:c>
      <x:c r="E644" s="633" t="s">
        <x:v>355</x:v>
      </x:c>
      <x:c r="F644" s="633" t="s">
        <x:v>2186</x:v>
      </x:c>
      <x:c r="G644" s="633"/>
      <x:c r="H644" s="633"/>
      <x:c r="I644" s="633"/>
      <x:c r="J644" s="637">
        <x:v>388.19999999999999</x:v>
      </x:c>
      <x:c r="K644" s="637"/>
      <x:c r="L644" s="637">
        <x:v>388.19999999999999</x:v>
      </x:c>
      <x:c r="M644" s="637"/>
      <x:c r="N644" s="637"/>
      <x:c r="O644" s="637"/>
      <x:c r="P644" s="637">
        <x:v>388.19999999999999</x:v>
      </x:c>
      <x:c r="Q644" s="637"/>
      <x:c r="R644" s="635" t="s">
        <x:v>3946</x:v>
      </x:c>
      <x:c r="S644" s="299"/>
      <x:c r="T644" s="329"/>
      <x:c r="U644" s="329"/>
      <x:c r="V644" s="329"/>
      <x:c r="W644" s="329"/>
      <x:c r="X644" s="329"/>
      <x:c r="Y644" s="329"/>
      <x:c r="Z644" s="329"/>
      <x:c r="AA644" s="329"/>
      <x:c r="AB644" s="329"/>
      <x:c r="AC644" s="329"/>
      <x:c r="AD644" s="329"/>
      <x:c r="AE644" s="329"/>
      <x:c r="AF644" s="329"/>
      <x:c r="AG644" s="329"/>
      <x:c r="AH644" s="329"/>
      <x:c r="AI644" s="329"/>
      <x:c r="AJ644" s="329"/>
      <x:c r="AK644" s="329"/>
      <x:c r="AL644" s="329"/>
      <x:c r="AM644" s="329"/>
      <x:c r="AN644" s="329"/>
      <x:c r="AO644" s="329"/>
      <x:c r="AP644" s="329"/>
      <x:c r="AQ644" s="329"/>
      <x:c r="AR644" s="329"/>
      <x:c r="AS644" s="329"/>
      <x:c r="AT644" s="329"/>
      <x:c r="AU644" s="329"/>
      <x:c r="AV644" s="329"/>
      <x:c r="AW644" s="329"/>
      <x:c r="AX644" s="329"/>
      <x:c r="AY644" s="329"/>
      <x:c r="AZ644" s="329"/>
      <x:c r="BA644" s="329"/>
      <x:c r="BB644" s="329"/>
      <x:c r="BC644" s="329"/>
      <x:c r="BD644" s="329"/>
      <x:c r="BE644" s="329"/>
      <x:c r="BF644" s="329"/>
      <x:c r="BG644" s="329"/>
      <x:c r="BH644" s="329"/>
      <x:c r="BI644" s="329"/>
      <x:c r="BJ644" s="329"/>
      <x:c r="BK644" s="329"/>
      <x:c r="BL644" s="329"/>
      <x:c r="BM644" s="329"/>
      <x:c r="BN644" s="329"/>
      <x:c r="BO644" s="329"/>
      <x:c r="BP644" s="329"/>
      <x:c r="BQ644" s="329"/>
      <x:c r="BR644" s="329"/>
      <x:c r="BS644" s="329"/>
      <x:c r="BT644" s="329"/>
      <x:c r="BU644" s="329"/>
      <x:c r="BV644" s="329"/>
      <x:c r="BW644" s="329"/>
      <x:c r="BX644" s="329"/>
      <x:c r="BY644" s="329"/>
      <x:c r="BZ644" s="329"/>
      <x:c r="CA644" s="329"/>
      <x:c r="CB644" s="329"/>
      <x:c r="CC644" s="329"/>
      <x:c r="CD644" s="329"/>
      <x:c r="CE644" s="329"/>
      <x:c r="CF644" s="329"/>
      <x:c r="CG644" s="329"/>
      <x:c r="CH644" s="329"/>
      <x:c r="CI644" s="329"/>
      <x:c r="CJ644" s="329"/>
      <x:c r="CK644" s="329"/>
      <x:c r="CL644" s="329"/>
      <x:c r="CM644" s="329"/>
      <x:c r="CN644" s="329"/>
      <x:c r="CO644" s="329"/>
      <x:c r="CP644" s="329"/>
      <x:c r="CQ644" s="329"/>
      <x:c r="CR644" s="329"/>
      <x:c r="CS644" s="329"/>
      <x:c r="CT644" s="329"/>
      <x:c r="CU644" s="329"/>
      <x:c r="CV644" s="329"/>
      <x:c r="CW644" s="329"/>
      <x:c r="CX644" s="329"/>
      <x:c r="CY644" s="329"/>
      <x:c r="CZ644" s="329"/>
      <x:c r="DA644" s="329"/>
      <x:c r="DB644" s="329"/>
      <x:c r="DC644" s="329"/>
      <x:c r="DD644" s="329"/>
      <x:c r="DE644" s="329"/>
      <x:c r="DF644" s="329"/>
      <x:c r="DG644" s="329"/>
      <x:c r="DH644" s="329"/>
      <x:c r="DI644" s="329"/>
      <x:c r="DJ644" s="329"/>
      <x:c r="DK644" s="329"/>
      <x:c r="DL644" s="329"/>
      <x:c r="DM644" s="329"/>
      <x:c r="DN644" s="329"/>
      <x:c r="DO644" s="329"/>
      <x:c r="DP644" s="329"/>
      <x:c r="DQ644" s="329"/>
      <x:c r="DR644" s="329"/>
      <x:c r="DS644" s="329"/>
    </x:row>
    <x:row r="645" spans="1:123" s="273" customFormat="1" hidden="1" customHeight="1">
      <x:c r="A645" s="630" t="s">
        <x:v>38</x:v>
      </x:c>
      <x:c r="B645" s="631" t="s">
        <x:v>2734</x:v>
      </x:c>
      <x:c r="C645" s="632" t="s">
        <x:v>3745</x:v>
      </x:c>
      <x:c r="D645" s="448">
        <x:f t="shared" si="42"/>
        <x:v>418</x:v>
      </x:c>
      <x:c r="E645" s="633" t="s">
        <x:v>355</x:v>
      </x:c>
      <x:c r="F645" s="633" t="s">
        <x:v>2186</x:v>
      </x:c>
      <x:c r="G645" s="633"/>
      <x:c r="H645" s="633"/>
      <x:c r="I645" s="633"/>
      <x:c r="J645" s="637">
        <x:v>418</x:v>
      </x:c>
      <x:c r="K645" s="637"/>
      <x:c r="L645" s="637">
        <x:v>418</x:v>
      </x:c>
      <x:c r="M645" s="637"/>
      <x:c r="N645" s="637"/>
      <x:c r="O645" s="637"/>
      <x:c r="P645" s="637">
        <x:v>418</x:v>
      </x:c>
      <x:c r="Q645" s="637"/>
      <x:c r="R645" s="635" t="s">
        <x:v>3946</x:v>
      </x:c>
      <x:c r="S645" s="299"/>
      <x:c r="T645" s="329"/>
      <x:c r="U645" s="329"/>
      <x:c r="V645" s="329"/>
      <x:c r="W645" s="329"/>
      <x:c r="X645" s="329"/>
      <x:c r="Y645" s="329"/>
      <x:c r="Z645" s="329"/>
      <x:c r="AA645" s="329"/>
      <x:c r="AB645" s="329"/>
      <x:c r="AC645" s="329"/>
      <x:c r="AD645" s="329"/>
      <x:c r="AE645" s="329"/>
      <x:c r="AF645" s="329"/>
      <x:c r="AG645" s="329"/>
      <x:c r="AH645" s="329"/>
      <x:c r="AI645" s="329"/>
      <x:c r="AJ645" s="329"/>
      <x:c r="AK645" s="329"/>
      <x:c r="AL645" s="329"/>
      <x:c r="AM645" s="329"/>
      <x:c r="AN645" s="329"/>
      <x:c r="AO645" s="329"/>
      <x:c r="AP645" s="329"/>
      <x:c r="AQ645" s="329"/>
      <x:c r="AR645" s="329"/>
      <x:c r="AS645" s="329"/>
      <x:c r="AT645" s="329"/>
      <x:c r="AU645" s="329"/>
      <x:c r="AV645" s="329"/>
      <x:c r="AW645" s="329"/>
      <x:c r="AX645" s="329"/>
      <x:c r="AY645" s="329"/>
      <x:c r="AZ645" s="329"/>
      <x:c r="BA645" s="329"/>
      <x:c r="BB645" s="329"/>
      <x:c r="BC645" s="329"/>
      <x:c r="BD645" s="329"/>
      <x:c r="BE645" s="329"/>
      <x:c r="BF645" s="329"/>
      <x:c r="BG645" s="329"/>
      <x:c r="BH645" s="329"/>
      <x:c r="BI645" s="329"/>
      <x:c r="BJ645" s="329"/>
      <x:c r="BK645" s="329"/>
      <x:c r="BL645" s="329"/>
      <x:c r="BM645" s="329"/>
      <x:c r="BN645" s="329"/>
      <x:c r="BO645" s="329"/>
      <x:c r="BP645" s="329"/>
      <x:c r="BQ645" s="329"/>
      <x:c r="BR645" s="329"/>
      <x:c r="BS645" s="329"/>
      <x:c r="BT645" s="329"/>
      <x:c r="BU645" s="329"/>
      <x:c r="BV645" s="329"/>
      <x:c r="BW645" s="329"/>
      <x:c r="BX645" s="329"/>
      <x:c r="BY645" s="329"/>
      <x:c r="BZ645" s="329"/>
      <x:c r="CA645" s="329"/>
      <x:c r="CB645" s="329"/>
      <x:c r="CC645" s="329"/>
      <x:c r="CD645" s="329"/>
      <x:c r="CE645" s="329"/>
      <x:c r="CF645" s="329"/>
      <x:c r="CG645" s="329"/>
      <x:c r="CH645" s="329"/>
      <x:c r="CI645" s="329"/>
      <x:c r="CJ645" s="329"/>
      <x:c r="CK645" s="329"/>
      <x:c r="CL645" s="329"/>
      <x:c r="CM645" s="329"/>
      <x:c r="CN645" s="329"/>
      <x:c r="CO645" s="329"/>
      <x:c r="CP645" s="329"/>
      <x:c r="CQ645" s="329"/>
      <x:c r="CR645" s="329"/>
      <x:c r="CS645" s="329"/>
      <x:c r="CT645" s="329"/>
      <x:c r="CU645" s="329"/>
      <x:c r="CV645" s="329"/>
      <x:c r="CW645" s="329"/>
      <x:c r="CX645" s="329"/>
      <x:c r="CY645" s="329"/>
      <x:c r="CZ645" s="329"/>
      <x:c r="DA645" s="329"/>
      <x:c r="DB645" s="329"/>
      <x:c r="DC645" s="329"/>
      <x:c r="DD645" s="329"/>
      <x:c r="DE645" s="329"/>
      <x:c r="DF645" s="329"/>
      <x:c r="DG645" s="329"/>
      <x:c r="DH645" s="329"/>
      <x:c r="DI645" s="329"/>
      <x:c r="DJ645" s="329"/>
      <x:c r="DK645" s="329"/>
      <x:c r="DL645" s="329"/>
      <x:c r="DM645" s="329"/>
      <x:c r="DN645" s="329"/>
      <x:c r="DO645" s="329"/>
      <x:c r="DP645" s="329"/>
      <x:c r="DQ645" s="329"/>
      <x:c r="DR645" s="329"/>
      <x:c r="DS645" s="329"/>
    </x:row>
    <x:row r="646" spans="1:123" s="273" customFormat="1" hidden="1" customHeight="1">
      <x:c r="A646" s="630" t="s">
        <x:v>38</x:v>
      </x:c>
      <x:c r="B646" s="631" t="s">
        <x:v>880</x:v>
      </x:c>
      <x:c r="C646" s="632" t="s">
        <x:v>940</x:v>
      </x:c>
      <x:c r="D646" s="448">
        <x:f t="shared" si="42"/>
        <x:v>1147.2</x:v>
      </x:c>
      <x:c r="E646" s="633" t="s">
        <x:v>355</x:v>
      </x:c>
      <x:c r="F646" s="633" t="s">
        <x:v>2186</x:v>
      </x:c>
      <x:c r="G646" s="633"/>
      <x:c r="H646" s="633"/>
      <x:c r="I646" s="633"/>
      <x:c r="J646" s="637">
        <x:v>1147.2</x:v>
      </x:c>
      <x:c r="K646" s="637"/>
      <x:c r="L646" s="637">
        <x:v>1147.2</x:v>
      </x:c>
      <x:c r="M646" s="637"/>
      <x:c r="N646" s="637"/>
      <x:c r="O646" s="637"/>
      <x:c r="P646" s="637">
        <x:v>1147.2</x:v>
      </x:c>
      <x:c r="Q646" s="637"/>
      <x:c r="R646" s="635" t="s">
        <x:v>3946</x:v>
      </x:c>
      <x:c r="S646" s="299"/>
      <x:c r="T646" s="329"/>
      <x:c r="U646" s="329"/>
      <x:c r="V646" s="329"/>
      <x:c r="W646" s="329"/>
      <x:c r="X646" s="329"/>
      <x:c r="Y646" s="329"/>
      <x:c r="Z646" s="329"/>
      <x:c r="AA646" s="329"/>
      <x:c r="AB646" s="329"/>
      <x:c r="AC646" s="329"/>
      <x:c r="AD646" s="329"/>
      <x:c r="AE646" s="329"/>
      <x:c r="AF646" s="329"/>
      <x:c r="AG646" s="329"/>
      <x:c r="AH646" s="329"/>
      <x:c r="AI646" s="329"/>
      <x:c r="AJ646" s="329"/>
      <x:c r="AK646" s="329"/>
      <x:c r="AL646" s="329"/>
      <x:c r="AM646" s="329"/>
      <x:c r="AN646" s="329"/>
      <x:c r="AO646" s="329"/>
      <x:c r="AP646" s="329"/>
      <x:c r="AQ646" s="329"/>
      <x:c r="AR646" s="329"/>
      <x:c r="AS646" s="329"/>
      <x:c r="AT646" s="329"/>
      <x:c r="AU646" s="329"/>
      <x:c r="AV646" s="329"/>
      <x:c r="AW646" s="329"/>
      <x:c r="AX646" s="329"/>
      <x:c r="AY646" s="329"/>
      <x:c r="AZ646" s="329"/>
      <x:c r="BA646" s="329"/>
      <x:c r="BB646" s="329"/>
      <x:c r="BC646" s="329"/>
      <x:c r="BD646" s="329"/>
      <x:c r="BE646" s="329"/>
      <x:c r="BF646" s="329"/>
      <x:c r="BG646" s="329"/>
      <x:c r="BH646" s="329"/>
      <x:c r="BI646" s="329"/>
      <x:c r="BJ646" s="329"/>
      <x:c r="BK646" s="329"/>
      <x:c r="BL646" s="329"/>
      <x:c r="BM646" s="329"/>
      <x:c r="BN646" s="329"/>
      <x:c r="BO646" s="329"/>
      <x:c r="BP646" s="329"/>
      <x:c r="BQ646" s="329"/>
      <x:c r="BR646" s="329"/>
      <x:c r="BS646" s="329"/>
      <x:c r="BT646" s="329"/>
      <x:c r="BU646" s="329"/>
      <x:c r="BV646" s="329"/>
      <x:c r="BW646" s="329"/>
      <x:c r="BX646" s="329"/>
      <x:c r="BY646" s="329"/>
      <x:c r="BZ646" s="329"/>
      <x:c r="CA646" s="329"/>
      <x:c r="CB646" s="329"/>
      <x:c r="CC646" s="329"/>
      <x:c r="CD646" s="329"/>
      <x:c r="CE646" s="329"/>
      <x:c r="CF646" s="329"/>
      <x:c r="CG646" s="329"/>
      <x:c r="CH646" s="329"/>
      <x:c r="CI646" s="329"/>
      <x:c r="CJ646" s="329"/>
      <x:c r="CK646" s="329"/>
      <x:c r="CL646" s="329"/>
      <x:c r="CM646" s="329"/>
      <x:c r="CN646" s="329"/>
      <x:c r="CO646" s="329"/>
      <x:c r="CP646" s="329"/>
      <x:c r="CQ646" s="329"/>
      <x:c r="CR646" s="329"/>
      <x:c r="CS646" s="329"/>
      <x:c r="CT646" s="329"/>
      <x:c r="CU646" s="329"/>
      <x:c r="CV646" s="329"/>
      <x:c r="CW646" s="329"/>
      <x:c r="CX646" s="329"/>
      <x:c r="CY646" s="329"/>
      <x:c r="CZ646" s="329"/>
      <x:c r="DA646" s="329"/>
      <x:c r="DB646" s="329"/>
      <x:c r="DC646" s="329"/>
      <x:c r="DD646" s="329"/>
      <x:c r="DE646" s="329"/>
      <x:c r="DF646" s="329"/>
      <x:c r="DG646" s="329"/>
      <x:c r="DH646" s="329"/>
      <x:c r="DI646" s="329"/>
      <x:c r="DJ646" s="329"/>
      <x:c r="DK646" s="329"/>
      <x:c r="DL646" s="329"/>
      <x:c r="DM646" s="329"/>
      <x:c r="DN646" s="329"/>
      <x:c r="DO646" s="329"/>
      <x:c r="DP646" s="329"/>
      <x:c r="DQ646" s="329"/>
      <x:c r="DR646" s="329"/>
      <x:c r="DS646" s="329"/>
    </x:row>
    <x:row r="647" spans="1:123" s="273" customFormat="1" hidden="1" customHeight="1">
      <x:c r="A647" s="630" t="s">
        <x:v>38</x:v>
      </x:c>
      <x:c r="B647" s="631" t="s">
        <x:v>886</x:v>
      </x:c>
      <x:c r="C647" s="632" t="s">
        <x:v>3779</x:v>
      </x:c>
      <x:c r="D647" s="448">
        <x:f t="shared" si="42"/>
        <x:v>106</x:v>
      </x:c>
      <x:c r="E647" s="633" t="s">
        <x:v>355</x:v>
      </x:c>
      <x:c r="F647" s="633" t="s">
        <x:v>2186</x:v>
      </x:c>
      <x:c r="G647" s="633"/>
      <x:c r="H647" s="633"/>
      <x:c r="I647" s="633"/>
      <x:c r="J647" s="637">
        <x:v>106</x:v>
      </x:c>
      <x:c r="K647" s="637"/>
      <x:c r="L647" s="637">
        <x:v>106</x:v>
      </x:c>
      <x:c r="M647" s="637"/>
      <x:c r="N647" s="637"/>
      <x:c r="O647" s="637"/>
      <x:c r="P647" s="637">
        <x:v>106</x:v>
      </x:c>
      <x:c r="Q647" s="637"/>
      <x:c r="R647" s="635" t="s">
        <x:v>3946</x:v>
      </x:c>
      <x:c r="S647" s="299"/>
      <x:c r="T647" s="329"/>
      <x:c r="U647" s="329"/>
      <x:c r="V647" s="329"/>
      <x:c r="W647" s="329"/>
      <x:c r="X647" s="329"/>
      <x:c r="Y647" s="329"/>
      <x:c r="Z647" s="329"/>
      <x:c r="AA647" s="329"/>
      <x:c r="AB647" s="329"/>
      <x:c r="AC647" s="329"/>
      <x:c r="AD647" s="329"/>
      <x:c r="AE647" s="329"/>
      <x:c r="AF647" s="329"/>
      <x:c r="AG647" s="329"/>
      <x:c r="AH647" s="329"/>
      <x:c r="AI647" s="329"/>
      <x:c r="AJ647" s="329"/>
      <x:c r="AK647" s="329"/>
      <x:c r="AL647" s="329"/>
      <x:c r="AM647" s="329"/>
      <x:c r="AN647" s="329"/>
      <x:c r="AO647" s="329"/>
      <x:c r="AP647" s="329"/>
      <x:c r="AQ647" s="329"/>
      <x:c r="AR647" s="329"/>
      <x:c r="AS647" s="329"/>
      <x:c r="AT647" s="329"/>
      <x:c r="AU647" s="329"/>
      <x:c r="AV647" s="329"/>
      <x:c r="AW647" s="329"/>
      <x:c r="AX647" s="329"/>
      <x:c r="AY647" s="329"/>
      <x:c r="AZ647" s="329"/>
      <x:c r="BA647" s="329"/>
      <x:c r="BB647" s="329"/>
      <x:c r="BC647" s="329"/>
      <x:c r="BD647" s="329"/>
      <x:c r="BE647" s="329"/>
      <x:c r="BF647" s="329"/>
      <x:c r="BG647" s="329"/>
      <x:c r="BH647" s="329"/>
      <x:c r="BI647" s="329"/>
      <x:c r="BJ647" s="329"/>
      <x:c r="BK647" s="329"/>
      <x:c r="BL647" s="329"/>
      <x:c r="BM647" s="329"/>
      <x:c r="BN647" s="329"/>
      <x:c r="BO647" s="329"/>
      <x:c r="BP647" s="329"/>
      <x:c r="BQ647" s="329"/>
      <x:c r="BR647" s="329"/>
      <x:c r="BS647" s="329"/>
      <x:c r="BT647" s="329"/>
      <x:c r="BU647" s="329"/>
      <x:c r="BV647" s="329"/>
      <x:c r="BW647" s="329"/>
      <x:c r="BX647" s="329"/>
      <x:c r="BY647" s="329"/>
      <x:c r="BZ647" s="329"/>
      <x:c r="CA647" s="329"/>
      <x:c r="CB647" s="329"/>
      <x:c r="CC647" s="329"/>
      <x:c r="CD647" s="329"/>
      <x:c r="CE647" s="329"/>
      <x:c r="CF647" s="329"/>
      <x:c r="CG647" s="329"/>
      <x:c r="CH647" s="329"/>
      <x:c r="CI647" s="329"/>
      <x:c r="CJ647" s="329"/>
      <x:c r="CK647" s="329"/>
      <x:c r="CL647" s="329"/>
      <x:c r="CM647" s="329"/>
      <x:c r="CN647" s="329"/>
      <x:c r="CO647" s="329"/>
      <x:c r="CP647" s="329"/>
      <x:c r="CQ647" s="329"/>
      <x:c r="CR647" s="329"/>
      <x:c r="CS647" s="329"/>
      <x:c r="CT647" s="329"/>
      <x:c r="CU647" s="329"/>
      <x:c r="CV647" s="329"/>
      <x:c r="CW647" s="329"/>
      <x:c r="CX647" s="329"/>
      <x:c r="CY647" s="329"/>
      <x:c r="CZ647" s="329"/>
      <x:c r="DA647" s="329"/>
      <x:c r="DB647" s="329"/>
      <x:c r="DC647" s="329"/>
      <x:c r="DD647" s="329"/>
      <x:c r="DE647" s="329"/>
      <x:c r="DF647" s="329"/>
      <x:c r="DG647" s="329"/>
      <x:c r="DH647" s="329"/>
      <x:c r="DI647" s="329"/>
      <x:c r="DJ647" s="329"/>
      <x:c r="DK647" s="329"/>
      <x:c r="DL647" s="329"/>
      <x:c r="DM647" s="329"/>
      <x:c r="DN647" s="329"/>
      <x:c r="DO647" s="329"/>
      <x:c r="DP647" s="329"/>
      <x:c r="DQ647" s="329"/>
      <x:c r="DR647" s="329"/>
      <x:c r="DS647" s="329"/>
    </x:row>
    <x:row r="648" spans="1:123" s="273" customFormat="1" hidden="1" customHeight="1">
      <x:c r="A648" s="630" t="s">
        <x:v>38</x:v>
      </x:c>
      <x:c r="B648" s="631" t="s">
        <x:v>899</x:v>
      </x:c>
      <x:c r="C648" s="632" t="s">
        <x:v>946</x:v>
      </x:c>
      <x:c r="D648" s="448">
        <x:f t="shared" si="42"/>
        <x:v>913.60000000000002</x:v>
      </x:c>
      <x:c r="E648" s="633" t="s">
        <x:v>355</x:v>
      </x:c>
      <x:c r="F648" s="633" t="s">
        <x:v>2186</x:v>
      </x:c>
      <x:c r="G648" s="633"/>
      <x:c r="H648" s="633"/>
      <x:c r="I648" s="633"/>
      <x:c r="J648" s="637">
        <x:v>913.60000000000002</x:v>
      </x:c>
      <x:c r="K648" s="637"/>
      <x:c r="L648" s="637">
        <x:v>913.60000000000002</x:v>
      </x:c>
      <x:c r="M648" s="637"/>
      <x:c r="N648" s="637"/>
      <x:c r="O648" s="637"/>
      <x:c r="P648" s="637">
        <x:v>913.60000000000002</x:v>
      </x:c>
      <x:c r="Q648" s="637"/>
      <x:c r="R648" s="635" t="s">
        <x:v>3946</x:v>
      </x:c>
      <x:c r="S648" s="299"/>
      <x:c r="T648" s="329"/>
      <x:c r="U648" s="329"/>
      <x:c r="V648" s="329"/>
      <x:c r="W648" s="329"/>
      <x:c r="X648" s="329"/>
      <x:c r="Y648" s="329"/>
      <x:c r="Z648" s="329"/>
      <x:c r="AA648" s="329"/>
      <x:c r="AB648" s="329"/>
      <x:c r="AC648" s="329"/>
      <x:c r="AD648" s="329"/>
      <x:c r="AE648" s="329"/>
      <x:c r="AF648" s="329"/>
      <x:c r="AG648" s="329"/>
      <x:c r="AH648" s="329"/>
      <x:c r="AI648" s="329"/>
      <x:c r="AJ648" s="329"/>
      <x:c r="AK648" s="329"/>
      <x:c r="AL648" s="329"/>
      <x:c r="AM648" s="329"/>
      <x:c r="AN648" s="329"/>
      <x:c r="AO648" s="329"/>
      <x:c r="AP648" s="329"/>
      <x:c r="AQ648" s="329"/>
      <x:c r="AR648" s="329"/>
      <x:c r="AS648" s="329"/>
      <x:c r="AT648" s="329"/>
      <x:c r="AU648" s="329"/>
      <x:c r="AV648" s="329"/>
      <x:c r="AW648" s="329"/>
      <x:c r="AX648" s="329"/>
      <x:c r="AY648" s="329"/>
      <x:c r="AZ648" s="329"/>
      <x:c r="BA648" s="329"/>
      <x:c r="BB648" s="329"/>
      <x:c r="BC648" s="329"/>
      <x:c r="BD648" s="329"/>
      <x:c r="BE648" s="329"/>
      <x:c r="BF648" s="329"/>
      <x:c r="BG648" s="329"/>
      <x:c r="BH648" s="329"/>
      <x:c r="BI648" s="329"/>
      <x:c r="BJ648" s="329"/>
      <x:c r="BK648" s="329"/>
      <x:c r="BL648" s="329"/>
      <x:c r="BM648" s="329"/>
      <x:c r="BN648" s="329"/>
      <x:c r="BO648" s="329"/>
      <x:c r="BP648" s="329"/>
      <x:c r="BQ648" s="329"/>
      <x:c r="BR648" s="329"/>
      <x:c r="BS648" s="329"/>
      <x:c r="BT648" s="329"/>
      <x:c r="BU648" s="329"/>
      <x:c r="BV648" s="329"/>
      <x:c r="BW648" s="329"/>
      <x:c r="BX648" s="329"/>
      <x:c r="BY648" s="329"/>
      <x:c r="BZ648" s="329"/>
      <x:c r="CA648" s="329"/>
      <x:c r="CB648" s="329"/>
      <x:c r="CC648" s="329"/>
      <x:c r="CD648" s="329"/>
      <x:c r="CE648" s="329"/>
      <x:c r="CF648" s="329"/>
      <x:c r="CG648" s="329"/>
      <x:c r="CH648" s="329"/>
      <x:c r="CI648" s="329"/>
      <x:c r="CJ648" s="329"/>
      <x:c r="CK648" s="329"/>
      <x:c r="CL648" s="329"/>
      <x:c r="CM648" s="329"/>
      <x:c r="CN648" s="329"/>
      <x:c r="CO648" s="329"/>
      <x:c r="CP648" s="329"/>
      <x:c r="CQ648" s="329"/>
      <x:c r="CR648" s="329"/>
      <x:c r="CS648" s="329"/>
      <x:c r="CT648" s="329"/>
      <x:c r="CU648" s="329"/>
      <x:c r="CV648" s="329"/>
      <x:c r="CW648" s="329"/>
      <x:c r="CX648" s="329"/>
      <x:c r="CY648" s="329"/>
      <x:c r="CZ648" s="329"/>
      <x:c r="DA648" s="329"/>
      <x:c r="DB648" s="329"/>
      <x:c r="DC648" s="329"/>
      <x:c r="DD648" s="329"/>
      <x:c r="DE648" s="329"/>
      <x:c r="DF648" s="329"/>
      <x:c r="DG648" s="329"/>
      <x:c r="DH648" s="329"/>
      <x:c r="DI648" s="329"/>
      <x:c r="DJ648" s="329"/>
      <x:c r="DK648" s="329"/>
      <x:c r="DL648" s="329"/>
      <x:c r="DM648" s="329"/>
      <x:c r="DN648" s="329"/>
      <x:c r="DO648" s="329"/>
      <x:c r="DP648" s="329"/>
      <x:c r="DQ648" s="329"/>
      <x:c r="DR648" s="329"/>
      <x:c r="DS648" s="329"/>
    </x:row>
    <x:row r="649" spans="1:123" s="273" customFormat="1" hidden="1" customHeight="1">
      <x:c r="A649" s="630" t="s">
        <x:v>38</x:v>
      </x:c>
      <x:c r="B649" s="631" t="s">
        <x:v>2769</x:v>
      </x:c>
      <x:c r="C649" s="632" t="s">
        <x:v>930</x:v>
      </x:c>
      <x:c r="D649" s="448">
        <x:f t="shared" si="42"/>
        <x:v>928.5</x:v>
      </x:c>
      <x:c r="E649" s="633" t="s">
        <x:v>355</x:v>
      </x:c>
      <x:c r="F649" s="633" t="s">
        <x:v>2186</x:v>
      </x:c>
      <x:c r="G649" s="633"/>
      <x:c r="H649" s="633"/>
      <x:c r="I649" s="633"/>
      <x:c r="J649" s="637">
        <x:v>928.5</x:v>
      </x:c>
      <x:c r="K649" s="637"/>
      <x:c r="L649" s="637">
        <x:v>928.5</x:v>
      </x:c>
      <x:c r="M649" s="637"/>
      <x:c r="N649" s="637"/>
      <x:c r="O649" s="637"/>
      <x:c r="P649" s="637">
        <x:v>928.5</x:v>
      </x:c>
      <x:c r="Q649" s="637"/>
      <x:c r="R649" s="635" t="s">
        <x:v>3946</x:v>
      </x:c>
      <x:c r="S649" s="299"/>
      <x:c r="T649" s="329"/>
      <x:c r="U649" s="329"/>
      <x:c r="V649" s="329"/>
      <x:c r="W649" s="329"/>
      <x:c r="X649" s="329"/>
      <x:c r="Y649" s="329"/>
      <x:c r="Z649" s="329"/>
      <x:c r="AA649" s="329"/>
      <x:c r="AB649" s="329"/>
      <x:c r="AC649" s="329"/>
      <x:c r="AD649" s="329"/>
      <x:c r="AE649" s="329"/>
      <x:c r="AF649" s="329"/>
      <x:c r="AG649" s="329"/>
      <x:c r="AH649" s="329"/>
      <x:c r="AI649" s="329"/>
      <x:c r="AJ649" s="329"/>
      <x:c r="AK649" s="329"/>
      <x:c r="AL649" s="329"/>
      <x:c r="AM649" s="329"/>
      <x:c r="AN649" s="329"/>
      <x:c r="AO649" s="329"/>
      <x:c r="AP649" s="329"/>
      <x:c r="AQ649" s="329"/>
      <x:c r="AR649" s="329"/>
      <x:c r="AS649" s="329"/>
      <x:c r="AT649" s="329"/>
      <x:c r="AU649" s="329"/>
      <x:c r="AV649" s="329"/>
      <x:c r="AW649" s="329"/>
      <x:c r="AX649" s="329"/>
      <x:c r="AY649" s="329"/>
      <x:c r="AZ649" s="329"/>
      <x:c r="BA649" s="329"/>
      <x:c r="BB649" s="329"/>
      <x:c r="BC649" s="329"/>
      <x:c r="BD649" s="329"/>
      <x:c r="BE649" s="329"/>
      <x:c r="BF649" s="329"/>
      <x:c r="BG649" s="329"/>
      <x:c r="BH649" s="329"/>
      <x:c r="BI649" s="329"/>
      <x:c r="BJ649" s="329"/>
      <x:c r="BK649" s="329"/>
      <x:c r="BL649" s="329"/>
      <x:c r="BM649" s="329"/>
      <x:c r="BN649" s="329"/>
      <x:c r="BO649" s="329"/>
      <x:c r="BP649" s="329"/>
      <x:c r="BQ649" s="329"/>
      <x:c r="BR649" s="329"/>
      <x:c r="BS649" s="329"/>
      <x:c r="BT649" s="329"/>
      <x:c r="BU649" s="329"/>
      <x:c r="BV649" s="329"/>
      <x:c r="BW649" s="329"/>
      <x:c r="BX649" s="329"/>
      <x:c r="BY649" s="329"/>
      <x:c r="BZ649" s="329"/>
      <x:c r="CA649" s="329"/>
      <x:c r="CB649" s="329"/>
      <x:c r="CC649" s="329"/>
      <x:c r="CD649" s="329"/>
      <x:c r="CE649" s="329"/>
      <x:c r="CF649" s="329"/>
      <x:c r="CG649" s="329"/>
      <x:c r="CH649" s="329"/>
      <x:c r="CI649" s="329"/>
      <x:c r="CJ649" s="329"/>
      <x:c r="CK649" s="329"/>
      <x:c r="CL649" s="329"/>
      <x:c r="CM649" s="329"/>
      <x:c r="CN649" s="329"/>
      <x:c r="CO649" s="329"/>
      <x:c r="CP649" s="329"/>
      <x:c r="CQ649" s="329"/>
      <x:c r="CR649" s="329"/>
      <x:c r="CS649" s="329"/>
      <x:c r="CT649" s="329"/>
      <x:c r="CU649" s="329"/>
      <x:c r="CV649" s="329"/>
      <x:c r="CW649" s="329"/>
      <x:c r="CX649" s="329"/>
      <x:c r="CY649" s="329"/>
      <x:c r="CZ649" s="329"/>
      <x:c r="DA649" s="329"/>
      <x:c r="DB649" s="329"/>
      <x:c r="DC649" s="329"/>
      <x:c r="DD649" s="329"/>
      <x:c r="DE649" s="329"/>
      <x:c r="DF649" s="329"/>
      <x:c r="DG649" s="329"/>
      <x:c r="DH649" s="329"/>
      <x:c r="DI649" s="329"/>
      <x:c r="DJ649" s="329"/>
      <x:c r="DK649" s="329"/>
      <x:c r="DL649" s="329"/>
      <x:c r="DM649" s="329"/>
      <x:c r="DN649" s="329"/>
      <x:c r="DO649" s="329"/>
      <x:c r="DP649" s="329"/>
      <x:c r="DQ649" s="329"/>
      <x:c r="DR649" s="329"/>
      <x:c r="DS649" s="329"/>
    </x:row>
    <x:row r="650" spans="1:123" s="273" customFormat="1" hidden="1" customHeight="1">
      <x:c r="A650" s="630" t="s">
        <x:v>38</x:v>
      </x:c>
      <x:c r="B650" s="631" t="s">
        <x:v>2752</x:v>
      </x:c>
      <x:c r="C650" s="632" t="s">
        <x:v>953</x:v>
      </x:c>
      <x:c r="D650" s="448">
        <x:f t="shared" si="42"/>
        <x:v>838.89999999999998</x:v>
      </x:c>
      <x:c r="E650" s="633" t="s">
        <x:v>355</x:v>
      </x:c>
      <x:c r="F650" s="633" t="s">
        <x:v>2186</x:v>
      </x:c>
      <x:c r="G650" s="633"/>
      <x:c r="H650" s="633"/>
      <x:c r="I650" s="633"/>
      <x:c r="J650" s="637">
        <x:v>838.89999999999998</x:v>
      </x:c>
      <x:c r="K650" s="637"/>
      <x:c r="L650" s="637">
        <x:v>838.89999999999998</x:v>
      </x:c>
      <x:c r="M650" s="637"/>
      <x:c r="N650" s="637"/>
      <x:c r="O650" s="637"/>
      <x:c r="P650" s="637">
        <x:v>838.89999999999998</x:v>
      </x:c>
      <x:c r="Q650" s="637"/>
      <x:c r="R650" s="635" t="s">
        <x:v>3946</x:v>
      </x:c>
      <x:c r="S650" s="299"/>
      <x:c r="T650" s="329"/>
      <x:c r="U650" s="329"/>
      <x:c r="V650" s="329"/>
      <x:c r="W650" s="329"/>
      <x:c r="X650" s="329"/>
      <x:c r="Y650" s="329"/>
      <x:c r="Z650" s="329"/>
      <x:c r="AA650" s="329"/>
      <x:c r="AB650" s="329"/>
      <x:c r="AC650" s="329"/>
      <x:c r="AD650" s="329"/>
      <x:c r="AE650" s="329"/>
      <x:c r="AF650" s="329"/>
      <x:c r="AG650" s="329"/>
      <x:c r="AH650" s="329"/>
      <x:c r="AI650" s="329"/>
      <x:c r="AJ650" s="329"/>
      <x:c r="AK650" s="329"/>
      <x:c r="AL650" s="329"/>
      <x:c r="AM650" s="329"/>
      <x:c r="AN650" s="329"/>
      <x:c r="AO650" s="329"/>
      <x:c r="AP650" s="329"/>
      <x:c r="AQ650" s="329"/>
      <x:c r="AR650" s="329"/>
      <x:c r="AS650" s="329"/>
      <x:c r="AT650" s="329"/>
      <x:c r="AU650" s="329"/>
      <x:c r="AV650" s="329"/>
      <x:c r="AW650" s="329"/>
      <x:c r="AX650" s="329"/>
      <x:c r="AY650" s="329"/>
      <x:c r="AZ650" s="329"/>
      <x:c r="BA650" s="329"/>
      <x:c r="BB650" s="329"/>
      <x:c r="BC650" s="329"/>
      <x:c r="BD650" s="329"/>
      <x:c r="BE650" s="329"/>
      <x:c r="BF650" s="329"/>
      <x:c r="BG650" s="329"/>
      <x:c r="BH650" s="329"/>
      <x:c r="BI650" s="329"/>
      <x:c r="BJ650" s="329"/>
      <x:c r="BK650" s="329"/>
      <x:c r="BL650" s="329"/>
      <x:c r="BM650" s="329"/>
      <x:c r="BN650" s="329"/>
      <x:c r="BO650" s="329"/>
      <x:c r="BP650" s="329"/>
      <x:c r="BQ650" s="329"/>
      <x:c r="BR650" s="329"/>
      <x:c r="BS650" s="329"/>
      <x:c r="BT650" s="329"/>
      <x:c r="BU650" s="329"/>
      <x:c r="BV650" s="329"/>
      <x:c r="BW650" s="329"/>
      <x:c r="BX650" s="329"/>
      <x:c r="BY650" s="329"/>
      <x:c r="BZ650" s="329"/>
      <x:c r="CA650" s="329"/>
      <x:c r="CB650" s="329"/>
      <x:c r="CC650" s="329"/>
      <x:c r="CD650" s="329"/>
      <x:c r="CE650" s="329"/>
      <x:c r="CF650" s="329"/>
      <x:c r="CG650" s="329"/>
      <x:c r="CH650" s="329"/>
      <x:c r="CI650" s="329"/>
      <x:c r="CJ650" s="329"/>
      <x:c r="CK650" s="329"/>
      <x:c r="CL650" s="329"/>
      <x:c r="CM650" s="329"/>
      <x:c r="CN650" s="329"/>
      <x:c r="CO650" s="329"/>
      <x:c r="CP650" s="329"/>
      <x:c r="CQ650" s="329"/>
      <x:c r="CR650" s="329"/>
      <x:c r="CS650" s="329"/>
      <x:c r="CT650" s="329"/>
      <x:c r="CU650" s="329"/>
      <x:c r="CV650" s="329"/>
      <x:c r="CW650" s="329"/>
      <x:c r="CX650" s="329"/>
      <x:c r="CY650" s="329"/>
      <x:c r="CZ650" s="329"/>
      <x:c r="DA650" s="329"/>
      <x:c r="DB650" s="329"/>
      <x:c r="DC650" s="329"/>
      <x:c r="DD650" s="329"/>
      <x:c r="DE650" s="329"/>
      <x:c r="DF650" s="329"/>
      <x:c r="DG650" s="329"/>
      <x:c r="DH650" s="329"/>
      <x:c r="DI650" s="329"/>
      <x:c r="DJ650" s="329"/>
      <x:c r="DK650" s="329"/>
      <x:c r="DL650" s="329"/>
      <x:c r="DM650" s="329"/>
      <x:c r="DN650" s="329"/>
      <x:c r="DO650" s="329"/>
      <x:c r="DP650" s="329"/>
      <x:c r="DQ650" s="329"/>
      <x:c r="DR650" s="329"/>
      <x:c r="DS650" s="329"/>
    </x:row>
    <x:row r="651" spans="1:123" s="273" customFormat="1" hidden="1" customHeight="1">
      <x:c r="A651" s="630" t="s">
        <x:v>38</x:v>
      </x:c>
      <x:c r="B651" s="631" t="s">
        <x:v>2747</x:v>
      </x:c>
      <x:c r="C651" s="632" t="s">
        <x:v>3728</x:v>
      </x:c>
      <x:c r="D651" s="448">
        <x:f t="shared" si="42"/>
        <x:v>374.80000000000001</x:v>
      </x:c>
      <x:c r="E651" s="633" t="s">
        <x:v>355</x:v>
      </x:c>
      <x:c r="F651" s="633" t="s">
        <x:v>2186</x:v>
      </x:c>
      <x:c r="G651" s="633"/>
      <x:c r="H651" s="633"/>
      <x:c r="I651" s="633"/>
      <x:c r="J651" s="637">
        <x:v>374.80000000000001</x:v>
      </x:c>
      <x:c r="K651" s="637"/>
      <x:c r="L651" s="637">
        <x:v>374.80000000000001</x:v>
      </x:c>
      <x:c r="M651" s="637"/>
      <x:c r="N651" s="637"/>
      <x:c r="O651" s="637"/>
      <x:c r="P651" s="637">
        <x:v>374.80000000000001</x:v>
      </x:c>
      <x:c r="Q651" s="637"/>
      <x:c r="R651" s="635" t="s">
        <x:v>3946</x:v>
      </x:c>
      <x:c r="S651" s="299"/>
      <x:c r="T651" s="329"/>
      <x:c r="U651" s="329"/>
      <x:c r="V651" s="329"/>
      <x:c r="W651" s="329"/>
      <x:c r="X651" s="329"/>
      <x:c r="Y651" s="329"/>
      <x:c r="Z651" s="329"/>
      <x:c r="AA651" s="329"/>
      <x:c r="AB651" s="329"/>
      <x:c r="AC651" s="329"/>
      <x:c r="AD651" s="329"/>
      <x:c r="AE651" s="329"/>
      <x:c r="AF651" s="329"/>
      <x:c r="AG651" s="329"/>
      <x:c r="AH651" s="329"/>
      <x:c r="AI651" s="329"/>
      <x:c r="AJ651" s="329"/>
      <x:c r="AK651" s="329"/>
      <x:c r="AL651" s="329"/>
      <x:c r="AM651" s="329"/>
      <x:c r="AN651" s="329"/>
      <x:c r="AO651" s="329"/>
      <x:c r="AP651" s="329"/>
      <x:c r="AQ651" s="329"/>
      <x:c r="AR651" s="329"/>
      <x:c r="AS651" s="329"/>
      <x:c r="AT651" s="329"/>
      <x:c r="AU651" s="329"/>
      <x:c r="AV651" s="329"/>
      <x:c r="AW651" s="329"/>
      <x:c r="AX651" s="329"/>
      <x:c r="AY651" s="329"/>
      <x:c r="AZ651" s="329"/>
      <x:c r="BA651" s="329"/>
      <x:c r="BB651" s="329"/>
      <x:c r="BC651" s="329"/>
      <x:c r="BD651" s="329"/>
      <x:c r="BE651" s="329"/>
      <x:c r="BF651" s="329"/>
      <x:c r="BG651" s="329"/>
      <x:c r="BH651" s="329"/>
      <x:c r="BI651" s="329"/>
      <x:c r="BJ651" s="329"/>
      <x:c r="BK651" s="329"/>
      <x:c r="BL651" s="329"/>
      <x:c r="BM651" s="329"/>
      <x:c r="BN651" s="329"/>
      <x:c r="BO651" s="329"/>
      <x:c r="BP651" s="329"/>
      <x:c r="BQ651" s="329"/>
      <x:c r="BR651" s="329"/>
      <x:c r="BS651" s="329"/>
      <x:c r="BT651" s="329"/>
      <x:c r="BU651" s="329"/>
      <x:c r="BV651" s="329"/>
      <x:c r="BW651" s="329"/>
      <x:c r="BX651" s="329"/>
      <x:c r="BY651" s="329"/>
      <x:c r="BZ651" s="329"/>
      <x:c r="CA651" s="329"/>
      <x:c r="CB651" s="329"/>
      <x:c r="CC651" s="329"/>
      <x:c r="CD651" s="329"/>
      <x:c r="CE651" s="329"/>
      <x:c r="CF651" s="329"/>
      <x:c r="CG651" s="329"/>
      <x:c r="CH651" s="329"/>
      <x:c r="CI651" s="329"/>
      <x:c r="CJ651" s="329"/>
      <x:c r="CK651" s="329"/>
      <x:c r="CL651" s="329"/>
      <x:c r="CM651" s="329"/>
      <x:c r="CN651" s="329"/>
      <x:c r="CO651" s="329"/>
      <x:c r="CP651" s="329"/>
      <x:c r="CQ651" s="329"/>
      <x:c r="CR651" s="329"/>
      <x:c r="CS651" s="329"/>
      <x:c r="CT651" s="329"/>
      <x:c r="CU651" s="329"/>
      <x:c r="CV651" s="329"/>
      <x:c r="CW651" s="329"/>
      <x:c r="CX651" s="329"/>
      <x:c r="CY651" s="329"/>
      <x:c r="CZ651" s="329"/>
      <x:c r="DA651" s="329"/>
      <x:c r="DB651" s="329"/>
      <x:c r="DC651" s="329"/>
      <x:c r="DD651" s="329"/>
      <x:c r="DE651" s="329"/>
      <x:c r="DF651" s="329"/>
      <x:c r="DG651" s="329"/>
      <x:c r="DH651" s="329"/>
      <x:c r="DI651" s="329"/>
      <x:c r="DJ651" s="329"/>
      <x:c r="DK651" s="329"/>
      <x:c r="DL651" s="329"/>
      <x:c r="DM651" s="329"/>
      <x:c r="DN651" s="329"/>
      <x:c r="DO651" s="329"/>
      <x:c r="DP651" s="329"/>
      <x:c r="DQ651" s="329"/>
      <x:c r="DR651" s="329"/>
      <x:c r="DS651" s="329"/>
    </x:row>
    <x:row r="652" spans="1:123" s="273" customFormat="1" hidden="1" customHeight="1">
      <x:c r="A652" s="630" t="s">
        <x:v>38</x:v>
      </x:c>
      <x:c r="B652" s="631" t="s">
        <x:v>2737</x:v>
      </x:c>
      <x:c r="C652" s="632" t="s">
        <x:v>947</x:v>
      </x:c>
      <x:c r="D652" s="448">
        <x:f t="shared" si="42"/>
        <x:v>801.10000000000002</x:v>
      </x:c>
      <x:c r="E652" s="633" t="s">
        <x:v>355</x:v>
      </x:c>
      <x:c r="F652" s="633" t="s">
        <x:v>2186</x:v>
      </x:c>
      <x:c r="G652" s="633"/>
      <x:c r="H652" s="633"/>
      <x:c r="I652" s="633"/>
      <x:c r="J652" s="637">
        <x:v>801.10000000000002</x:v>
      </x:c>
      <x:c r="K652" s="637"/>
      <x:c r="L652" s="637">
        <x:v>801.10000000000002</x:v>
      </x:c>
      <x:c r="M652" s="637"/>
      <x:c r="N652" s="637"/>
      <x:c r="O652" s="637"/>
      <x:c r="P652" s="637">
        <x:v>801.10000000000002</x:v>
      </x:c>
      <x:c r="Q652" s="637"/>
      <x:c r="R652" s="635" t="s">
        <x:v>3946</x:v>
      </x:c>
      <x:c r="S652" s="299"/>
      <x:c r="T652" s="329"/>
      <x:c r="U652" s="329"/>
      <x:c r="V652" s="329"/>
      <x:c r="W652" s="329"/>
      <x:c r="X652" s="329"/>
      <x:c r="Y652" s="329"/>
      <x:c r="Z652" s="329"/>
      <x:c r="AA652" s="329"/>
      <x:c r="AB652" s="329"/>
      <x:c r="AC652" s="329"/>
      <x:c r="AD652" s="329"/>
      <x:c r="AE652" s="329"/>
      <x:c r="AF652" s="329"/>
      <x:c r="AG652" s="329"/>
      <x:c r="AH652" s="329"/>
      <x:c r="AI652" s="329"/>
      <x:c r="AJ652" s="329"/>
      <x:c r="AK652" s="329"/>
      <x:c r="AL652" s="329"/>
      <x:c r="AM652" s="329"/>
      <x:c r="AN652" s="329"/>
      <x:c r="AO652" s="329"/>
      <x:c r="AP652" s="329"/>
      <x:c r="AQ652" s="329"/>
      <x:c r="AR652" s="329"/>
      <x:c r="AS652" s="329"/>
      <x:c r="AT652" s="329"/>
      <x:c r="AU652" s="329"/>
      <x:c r="AV652" s="329"/>
      <x:c r="AW652" s="329"/>
      <x:c r="AX652" s="329"/>
      <x:c r="AY652" s="329"/>
      <x:c r="AZ652" s="329"/>
      <x:c r="BA652" s="329"/>
      <x:c r="BB652" s="329"/>
      <x:c r="BC652" s="329"/>
      <x:c r="BD652" s="329"/>
      <x:c r="BE652" s="329"/>
      <x:c r="BF652" s="329"/>
      <x:c r="BG652" s="329"/>
      <x:c r="BH652" s="329"/>
      <x:c r="BI652" s="329"/>
      <x:c r="BJ652" s="329"/>
      <x:c r="BK652" s="329"/>
      <x:c r="BL652" s="329"/>
      <x:c r="BM652" s="329"/>
      <x:c r="BN652" s="329"/>
      <x:c r="BO652" s="329"/>
      <x:c r="BP652" s="329"/>
      <x:c r="BQ652" s="329"/>
      <x:c r="BR652" s="329"/>
      <x:c r="BS652" s="329"/>
      <x:c r="BT652" s="329"/>
      <x:c r="BU652" s="329"/>
      <x:c r="BV652" s="329"/>
      <x:c r="BW652" s="329"/>
      <x:c r="BX652" s="329"/>
      <x:c r="BY652" s="329"/>
      <x:c r="BZ652" s="329"/>
      <x:c r="CA652" s="329"/>
      <x:c r="CB652" s="329"/>
      <x:c r="CC652" s="329"/>
      <x:c r="CD652" s="329"/>
      <x:c r="CE652" s="329"/>
      <x:c r="CF652" s="329"/>
      <x:c r="CG652" s="329"/>
      <x:c r="CH652" s="329"/>
      <x:c r="CI652" s="329"/>
      <x:c r="CJ652" s="329"/>
      <x:c r="CK652" s="329"/>
      <x:c r="CL652" s="329"/>
      <x:c r="CM652" s="329"/>
      <x:c r="CN652" s="329"/>
      <x:c r="CO652" s="329"/>
      <x:c r="CP652" s="329"/>
      <x:c r="CQ652" s="329"/>
      <x:c r="CR652" s="329"/>
      <x:c r="CS652" s="329"/>
      <x:c r="CT652" s="329"/>
      <x:c r="CU652" s="329"/>
      <x:c r="CV652" s="329"/>
      <x:c r="CW652" s="329"/>
      <x:c r="CX652" s="329"/>
      <x:c r="CY652" s="329"/>
      <x:c r="CZ652" s="329"/>
      <x:c r="DA652" s="329"/>
      <x:c r="DB652" s="329"/>
      <x:c r="DC652" s="329"/>
      <x:c r="DD652" s="329"/>
      <x:c r="DE652" s="329"/>
      <x:c r="DF652" s="329"/>
      <x:c r="DG652" s="329"/>
      <x:c r="DH652" s="329"/>
      <x:c r="DI652" s="329"/>
      <x:c r="DJ652" s="329"/>
      <x:c r="DK652" s="329"/>
      <x:c r="DL652" s="329"/>
      <x:c r="DM652" s="329"/>
      <x:c r="DN652" s="329"/>
      <x:c r="DO652" s="329"/>
      <x:c r="DP652" s="329"/>
      <x:c r="DQ652" s="329"/>
      <x:c r="DR652" s="329"/>
      <x:c r="DS652" s="329"/>
    </x:row>
    <x:row r="653" spans="1:123" s="273" customFormat="1" hidden="1" customHeight="1">
      <x:c r="A653" s="630" t="s">
        <x:v>38</x:v>
      </x:c>
      <x:c r="B653" s="631" t="s">
        <x:v>2766</x:v>
      </x:c>
      <x:c r="C653" s="632" t="s">
        <x:v>3734</x:v>
      </x:c>
      <x:c r="D653" s="448">
        <x:f t="shared" si="42"/>
        <x:v>942.39999999999998</x:v>
      </x:c>
      <x:c r="E653" s="633" t="s">
        <x:v>355</x:v>
      </x:c>
      <x:c r="F653" s="633" t="s">
        <x:v>2186</x:v>
      </x:c>
      <x:c r="G653" s="633"/>
      <x:c r="H653" s="633"/>
      <x:c r="I653" s="633"/>
      <x:c r="J653" s="637">
        <x:v>942.39999999999998</x:v>
      </x:c>
      <x:c r="K653" s="637"/>
      <x:c r="L653" s="637">
        <x:v>942.39999999999998</x:v>
      </x:c>
      <x:c r="M653" s="637"/>
      <x:c r="N653" s="637"/>
      <x:c r="O653" s="637"/>
      <x:c r="P653" s="637">
        <x:v>942.39999999999998</x:v>
      </x:c>
      <x:c r="Q653" s="637"/>
      <x:c r="R653" s="635" t="s">
        <x:v>3946</x:v>
      </x:c>
      <x:c r="S653" s="299"/>
      <x:c r="T653" s="329"/>
      <x:c r="U653" s="329"/>
      <x:c r="V653" s="329"/>
      <x:c r="W653" s="329"/>
      <x:c r="X653" s="329"/>
      <x:c r="Y653" s="329"/>
      <x:c r="Z653" s="329"/>
      <x:c r="AA653" s="329"/>
      <x:c r="AB653" s="329"/>
      <x:c r="AC653" s="329"/>
      <x:c r="AD653" s="329"/>
      <x:c r="AE653" s="329"/>
      <x:c r="AF653" s="329"/>
      <x:c r="AG653" s="329"/>
      <x:c r="AH653" s="329"/>
      <x:c r="AI653" s="329"/>
      <x:c r="AJ653" s="329"/>
      <x:c r="AK653" s="329"/>
      <x:c r="AL653" s="329"/>
      <x:c r="AM653" s="329"/>
      <x:c r="AN653" s="329"/>
      <x:c r="AO653" s="329"/>
      <x:c r="AP653" s="329"/>
      <x:c r="AQ653" s="329"/>
      <x:c r="AR653" s="329"/>
      <x:c r="AS653" s="329"/>
      <x:c r="AT653" s="329"/>
      <x:c r="AU653" s="329"/>
      <x:c r="AV653" s="329"/>
      <x:c r="AW653" s="329"/>
      <x:c r="AX653" s="329"/>
      <x:c r="AY653" s="329"/>
      <x:c r="AZ653" s="329"/>
      <x:c r="BA653" s="329"/>
      <x:c r="BB653" s="329"/>
      <x:c r="BC653" s="329"/>
      <x:c r="BD653" s="329"/>
      <x:c r="BE653" s="329"/>
      <x:c r="BF653" s="329"/>
      <x:c r="BG653" s="329"/>
      <x:c r="BH653" s="329"/>
      <x:c r="BI653" s="329"/>
      <x:c r="BJ653" s="329"/>
      <x:c r="BK653" s="329"/>
      <x:c r="BL653" s="329"/>
      <x:c r="BM653" s="329"/>
      <x:c r="BN653" s="329"/>
      <x:c r="BO653" s="329"/>
      <x:c r="BP653" s="329"/>
      <x:c r="BQ653" s="329"/>
      <x:c r="BR653" s="329"/>
      <x:c r="BS653" s="329"/>
      <x:c r="BT653" s="329"/>
      <x:c r="BU653" s="329"/>
      <x:c r="BV653" s="329"/>
      <x:c r="BW653" s="329"/>
      <x:c r="BX653" s="329"/>
      <x:c r="BY653" s="329"/>
      <x:c r="BZ653" s="329"/>
      <x:c r="CA653" s="329"/>
      <x:c r="CB653" s="329"/>
      <x:c r="CC653" s="329"/>
      <x:c r="CD653" s="329"/>
      <x:c r="CE653" s="329"/>
      <x:c r="CF653" s="329"/>
      <x:c r="CG653" s="329"/>
      <x:c r="CH653" s="329"/>
      <x:c r="CI653" s="329"/>
      <x:c r="CJ653" s="329"/>
      <x:c r="CK653" s="329"/>
      <x:c r="CL653" s="329"/>
      <x:c r="CM653" s="329"/>
      <x:c r="CN653" s="329"/>
      <x:c r="CO653" s="329"/>
      <x:c r="CP653" s="329"/>
      <x:c r="CQ653" s="329"/>
      <x:c r="CR653" s="329"/>
      <x:c r="CS653" s="329"/>
      <x:c r="CT653" s="329"/>
      <x:c r="CU653" s="329"/>
      <x:c r="CV653" s="329"/>
      <x:c r="CW653" s="329"/>
      <x:c r="CX653" s="329"/>
      <x:c r="CY653" s="329"/>
      <x:c r="CZ653" s="329"/>
      <x:c r="DA653" s="329"/>
      <x:c r="DB653" s="329"/>
      <x:c r="DC653" s="329"/>
      <x:c r="DD653" s="329"/>
      <x:c r="DE653" s="329"/>
      <x:c r="DF653" s="329"/>
      <x:c r="DG653" s="329"/>
      <x:c r="DH653" s="329"/>
      <x:c r="DI653" s="329"/>
      <x:c r="DJ653" s="329"/>
      <x:c r="DK653" s="329"/>
      <x:c r="DL653" s="329"/>
      <x:c r="DM653" s="329"/>
      <x:c r="DN653" s="329"/>
      <x:c r="DO653" s="329"/>
      <x:c r="DP653" s="329"/>
      <x:c r="DQ653" s="329"/>
      <x:c r="DR653" s="329"/>
      <x:c r="DS653" s="329"/>
    </x:row>
    <x:row r="654" spans="1:123" s="273" customFormat="1" hidden="1" customHeight="1">
      <x:c r="A654" s="630" t="s">
        <x:v>38</x:v>
      </x:c>
      <x:c r="B654" s="631" t="s">
        <x:v>2756</x:v>
      </x:c>
      <x:c r="C654" s="632" t="s">
        <x:v>578</x:v>
      </x:c>
      <x:c r="D654" s="448">
        <x:f t="shared" si="42"/>
        <x:v>170.30000000000001</x:v>
      </x:c>
      <x:c r="E654" s="633" t="s">
        <x:v>355</x:v>
      </x:c>
      <x:c r="F654" s="633" t="s">
        <x:v>2186</x:v>
      </x:c>
      <x:c r="G654" s="633"/>
      <x:c r="H654" s="633"/>
      <x:c r="I654" s="633"/>
      <x:c r="J654" s="637">
        <x:v>170.30000000000001</x:v>
      </x:c>
      <x:c r="K654" s="637"/>
      <x:c r="L654" s="637">
        <x:v>170.30000000000001</x:v>
      </x:c>
      <x:c r="M654" s="637"/>
      <x:c r="N654" s="637"/>
      <x:c r="O654" s="637"/>
      <x:c r="P654" s="637">
        <x:v>170.30000000000001</x:v>
      </x:c>
      <x:c r="Q654" s="637"/>
      <x:c r="R654" s="635" t="s">
        <x:v>3946</x:v>
      </x:c>
      <x:c r="S654" s="299"/>
      <x:c r="T654" s="329"/>
      <x:c r="U654" s="329"/>
      <x:c r="V654" s="329"/>
      <x:c r="W654" s="329"/>
      <x:c r="X654" s="329"/>
      <x:c r="Y654" s="329"/>
      <x:c r="Z654" s="329"/>
      <x:c r="AA654" s="329"/>
      <x:c r="AB654" s="329"/>
      <x:c r="AC654" s="329"/>
      <x:c r="AD654" s="329"/>
      <x:c r="AE654" s="329"/>
      <x:c r="AF654" s="329"/>
      <x:c r="AG654" s="329"/>
      <x:c r="AH654" s="329"/>
      <x:c r="AI654" s="329"/>
      <x:c r="AJ654" s="329"/>
      <x:c r="AK654" s="329"/>
      <x:c r="AL654" s="329"/>
      <x:c r="AM654" s="329"/>
      <x:c r="AN654" s="329"/>
      <x:c r="AO654" s="329"/>
      <x:c r="AP654" s="329"/>
      <x:c r="AQ654" s="329"/>
      <x:c r="AR654" s="329"/>
      <x:c r="AS654" s="329"/>
      <x:c r="AT654" s="329"/>
      <x:c r="AU654" s="329"/>
      <x:c r="AV654" s="329"/>
      <x:c r="AW654" s="329"/>
      <x:c r="AX654" s="329"/>
      <x:c r="AY654" s="329"/>
      <x:c r="AZ654" s="329"/>
      <x:c r="BA654" s="329"/>
      <x:c r="BB654" s="329"/>
      <x:c r="BC654" s="329"/>
      <x:c r="BD654" s="329"/>
      <x:c r="BE654" s="329"/>
      <x:c r="BF654" s="329"/>
      <x:c r="BG654" s="329"/>
      <x:c r="BH654" s="329"/>
      <x:c r="BI654" s="329"/>
      <x:c r="BJ654" s="329"/>
      <x:c r="BK654" s="329"/>
      <x:c r="BL654" s="329"/>
      <x:c r="BM654" s="329"/>
      <x:c r="BN654" s="329"/>
      <x:c r="BO654" s="329"/>
      <x:c r="BP654" s="329"/>
      <x:c r="BQ654" s="329"/>
      <x:c r="BR654" s="329"/>
      <x:c r="BS654" s="329"/>
      <x:c r="BT654" s="329"/>
      <x:c r="BU654" s="329"/>
      <x:c r="BV654" s="329"/>
      <x:c r="BW654" s="329"/>
      <x:c r="BX654" s="329"/>
      <x:c r="BY654" s="329"/>
      <x:c r="BZ654" s="329"/>
      <x:c r="CA654" s="329"/>
      <x:c r="CB654" s="329"/>
      <x:c r="CC654" s="329"/>
      <x:c r="CD654" s="329"/>
      <x:c r="CE654" s="329"/>
      <x:c r="CF654" s="329"/>
      <x:c r="CG654" s="329"/>
      <x:c r="CH654" s="329"/>
      <x:c r="CI654" s="329"/>
      <x:c r="CJ654" s="329"/>
      <x:c r="CK654" s="329"/>
      <x:c r="CL654" s="329"/>
      <x:c r="CM654" s="329"/>
      <x:c r="CN654" s="329"/>
      <x:c r="CO654" s="329"/>
      <x:c r="CP654" s="329"/>
      <x:c r="CQ654" s="329"/>
      <x:c r="CR654" s="329"/>
      <x:c r="CS654" s="329"/>
      <x:c r="CT654" s="329"/>
      <x:c r="CU654" s="329"/>
      <x:c r="CV654" s="329"/>
      <x:c r="CW654" s="329"/>
      <x:c r="CX654" s="329"/>
      <x:c r="CY654" s="329"/>
      <x:c r="CZ654" s="329"/>
      <x:c r="DA654" s="329"/>
      <x:c r="DB654" s="329"/>
      <x:c r="DC654" s="329"/>
      <x:c r="DD654" s="329"/>
      <x:c r="DE654" s="329"/>
      <x:c r="DF654" s="329"/>
      <x:c r="DG654" s="329"/>
      <x:c r="DH654" s="329"/>
      <x:c r="DI654" s="329"/>
      <x:c r="DJ654" s="329"/>
      <x:c r="DK654" s="329"/>
      <x:c r="DL654" s="329"/>
      <x:c r="DM654" s="329"/>
      <x:c r="DN654" s="329"/>
      <x:c r="DO654" s="329"/>
      <x:c r="DP654" s="329"/>
      <x:c r="DQ654" s="329"/>
      <x:c r="DR654" s="329"/>
      <x:c r="DS654" s="329"/>
    </x:row>
    <x:row r="655" spans="1:123" s="273" customFormat="1" hidden="1" customHeight="1">
      <x:c r="A655" s="630" t="s">
        <x:v>38</x:v>
      </x:c>
      <x:c r="B655" s="631" t="s">
        <x:v>883</x:v>
      </x:c>
      <x:c r="C655" s="632" t="s">
        <x:v>2735</x:v>
      </x:c>
      <x:c r="D655" s="448">
        <x:f t="shared" si="42"/>
        <x:v>539</x:v>
      </x:c>
      <x:c r="E655" s="633" t="s">
        <x:v>355</x:v>
      </x:c>
      <x:c r="F655" s="633" t="s">
        <x:v>2186</x:v>
      </x:c>
      <x:c r="G655" s="633"/>
      <x:c r="H655" s="633"/>
      <x:c r="I655" s="633"/>
      <x:c r="J655" s="637">
        <x:v>539</x:v>
      </x:c>
      <x:c r="K655" s="637"/>
      <x:c r="L655" s="637">
        <x:v>539</x:v>
      </x:c>
      <x:c r="M655" s="637"/>
      <x:c r="N655" s="637"/>
      <x:c r="O655" s="637"/>
      <x:c r="P655" s="637">
        <x:v>539</x:v>
      </x:c>
      <x:c r="Q655" s="637"/>
      <x:c r="R655" s="635" t="s">
        <x:v>3946</x:v>
      </x:c>
      <x:c r="S655" s="299"/>
      <x:c r="T655" s="329"/>
      <x:c r="U655" s="329"/>
      <x:c r="V655" s="329"/>
      <x:c r="W655" s="329"/>
      <x:c r="X655" s="329"/>
      <x:c r="Y655" s="329"/>
      <x:c r="Z655" s="329"/>
      <x:c r="AA655" s="329"/>
      <x:c r="AB655" s="329"/>
      <x:c r="AC655" s="329"/>
      <x:c r="AD655" s="329"/>
      <x:c r="AE655" s="329"/>
      <x:c r="AF655" s="329"/>
      <x:c r="AG655" s="329"/>
      <x:c r="AH655" s="329"/>
      <x:c r="AI655" s="329"/>
      <x:c r="AJ655" s="329"/>
      <x:c r="AK655" s="329"/>
      <x:c r="AL655" s="329"/>
      <x:c r="AM655" s="329"/>
      <x:c r="AN655" s="329"/>
      <x:c r="AO655" s="329"/>
      <x:c r="AP655" s="329"/>
      <x:c r="AQ655" s="329"/>
      <x:c r="AR655" s="329"/>
      <x:c r="AS655" s="329"/>
      <x:c r="AT655" s="329"/>
      <x:c r="AU655" s="329"/>
      <x:c r="AV655" s="329"/>
      <x:c r="AW655" s="329"/>
      <x:c r="AX655" s="329"/>
      <x:c r="AY655" s="329"/>
      <x:c r="AZ655" s="329"/>
      <x:c r="BA655" s="329"/>
      <x:c r="BB655" s="329"/>
      <x:c r="BC655" s="329"/>
      <x:c r="BD655" s="329"/>
      <x:c r="BE655" s="329"/>
      <x:c r="BF655" s="329"/>
      <x:c r="BG655" s="329"/>
      <x:c r="BH655" s="329"/>
      <x:c r="BI655" s="329"/>
      <x:c r="BJ655" s="329"/>
      <x:c r="BK655" s="329"/>
      <x:c r="BL655" s="329"/>
      <x:c r="BM655" s="329"/>
      <x:c r="BN655" s="329"/>
      <x:c r="BO655" s="329"/>
      <x:c r="BP655" s="329"/>
      <x:c r="BQ655" s="329"/>
      <x:c r="BR655" s="329"/>
      <x:c r="BS655" s="329"/>
      <x:c r="BT655" s="329"/>
      <x:c r="BU655" s="329"/>
      <x:c r="BV655" s="329"/>
      <x:c r="BW655" s="329"/>
      <x:c r="BX655" s="329"/>
      <x:c r="BY655" s="329"/>
      <x:c r="BZ655" s="329"/>
      <x:c r="CA655" s="329"/>
      <x:c r="CB655" s="329"/>
      <x:c r="CC655" s="329"/>
      <x:c r="CD655" s="329"/>
      <x:c r="CE655" s="329"/>
      <x:c r="CF655" s="329"/>
      <x:c r="CG655" s="329"/>
      <x:c r="CH655" s="329"/>
      <x:c r="CI655" s="329"/>
      <x:c r="CJ655" s="329"/>
      <x:c r="CK655" s="329"/>
      <x:c r="CL655" s="329"/>
      <x:c r="CM655" s="329"/>
      <x:c r="CN655" s="329"/>
      <x:c r="CO655" s="329"/>
      <x:c r="CP655" s="329"/>
      <x:c r="CQ655" s="329"/>
      <x:c r="CR655" s="329"/>
      <x:c r="CS655" s="329"/>
      <x:c r="CT655" s="329"/>
      <x:c r="CU655" s="329"/>
      <x:c r="CV655" s="329"/>
      <x:c r="CW655" s="329"/>
      <x:c r="CX655" s="329"/>
      <x:c r="CY655" s="329"/>
      <x:c r="CZ655" s="329"/>
      <x:c r="DA655" s="329"/>
      <x:c r="DB655" s="329"/>
      <x:c r="DC655" s="329"/>
      <x:c r="DD655" s="329"/>
      <x:c r="DE655" s="329"/>
      <x:c r="DF655" s="329"/>
      <x:c r="DG655" s="329"/>
      <x:c r="DH655" s="329"/>
      <x:c r="DI655" s="329"/>
      <x:c r="DJ655" s="329"/>
      <x:c r="DK655" s="329"/>
      <x:c r="DL655" s="329"/>
      <x:c r="DM655" s="329"/>
      <x:c r="DN655" s="329"/>
      <x:c r="DO655" s="329"/>
      <x:c r="DP655" s="329"/>
      <x:c r="DQ655" s="329"/>
      <x:c r="DR655" s="329"/>
      <x:c r="DS655" s="329"/>
    </x:row>
    <x:row r="656" spans="1:123" s="273" customFormat="1" hidden="1" customHeight="1">
      <x:c r="A656" s="630" t="s">
        <x:v>38</x:v>
      </x:c>
      <x:c r="B656" s="631" t="s">
        <x:v>2757</x:v>
      </x:c>
      <x:c r="C656" s="632" t="s">
        <x:v>941</x:v>
      </x:c>
      <x:c r="D656" s="448">
        <x:f t="shared" si="42"/>
        <x:v>675.39999999999998</x:v>
      </x:c>
      <x:c r="E656" s="633" t="s">
        <x:v>355</x:v>
      </x:c>
      <x:c r="F656" s="633" t="s">
        <x:v>2186</x:v>
      </x:c>
      <x:c r="G656" s="633"/>
      <x:c r="H656" s="633"/>
      <x:c r="I656" s="633"/>
      <x:c r="J656" s="637">
        <x:v>675.39999999999998</x:v>
      </x:c>
      <x:c r="K656" s="637"/>
      <x:c r="L656" s="637">
        <x:v>675.39999999999998</x:v>
      </x:c>
      <x:c r="M656" s="637"/>
      <x:c r="N656" s="637"/>
      <x:c r="O656" s="637"/>
      <x:c r="P656" s="637">
        <x:v>675.39999999999998</x:v>
      </x:c>
      <x:c r="Q656" s="637"/>
      <x:c r="R656" s="635" t="s">
        <x:v>3946</x:v>
      </x:c>
      <x:c r="S656" s="299"/>
      <x:c r="T656" s="329"/>
      <x:c r="U656" s="329"/>
      <x:c r="V656" s="329"/>
      <x:c r="W656" s="329"/>
      <x:c r="X656" s="329"/>
      <x:c r="Y656" s="329"/>
      <x:c r="Z656" s="329"/>
      <x:c r="AA656" s="329"/>
      <x:c r="AB656" s="329"/>
      <x:c r="AC656" s="329"/>
      <x:c r="AD656" s="329"/>
      <x:c r="AE656" s="329"/>
      <x:c r="AF656" s="329"/>
      <x:c r="AG656" s="329"/>
      <x:c r="AH656" s="329"/>
      <x:c r="AI656" s="329"/>
      <x:c r="AJ656" s="329"/>
      <x:c r="AK656" s="329"/>
      <x:c r="AL656" s="329"/>
      <x:c r="AM656" s="329"/>
      <x:c r="AN656" s="329"/>
      <x:c r="AO656" s="329"/>
      <x:c r="AP656" s="329"/>
      <x:c r="AQ656" s="329"/>
      <x:c r="AR656" s="329"/>
      <x:c r="AS656" s="329"/>
      <x:c r="AT656" s="329"/>
      <x:c r="AU656" s="329"/>
      <x:c r="AV656" s="329"/>
      <x:c r="AW656" s="329"/>
      <x:c r="AX656" s="329"/>
      <x:c r="AY656" s="329"/>
      <x:c r="AZ656" s="329"/>
      <x:c r="BA656" s="329"/>
      <x:c r="BB656" s="329"/>
      <x:c r="BC656" s="329"/>
      <x:c r="BD656" s="329"/>
      <x:c r="BE656" s="329"/>
      <x:c r="BF656" s="329"/>
      <x:c r="BG656" s="329"/>
      <x:c r="BH656" s="329"/>
      <x:c r="BI656" s="329"/>
      <x:c r="BJ656" s="329"/>
      <x:c r="BK656" s="329"/>
      <x:c r="BL656" s="329"/>
      <x:c r="BM656" s="329"/>
      <x:c r="BN656" s="329"/>
      <x:c r="BO656" s="329"/>
      <x:c r="BP656" s="329"/>
      <x:c r="BQ656" s="329"/>
      <x:c r="BR656" s="329"/>
      <x:c r="BS656" s="329"/>
      <x:c r="BT656" s="329"/>
      <x:c r="BU656" s="329"/>
      <x:c r="BV656" s="329"/>
      <x:c r="BW656" s="329"/>
      <x:c r="BX656" s="329"/>
      <x:c r="BY656" s="329"/>
      <x:c r="BZ656" s="329"/>
      <x:c r="CA656" s="329"/>
      <x:c r="CB656" s="329"/>
      <x:c r="CC656" s="329"/>
      <x:c r="CD656" s="329"/>
      <x:c r="CE656" s="329"/>
      <x:c r="CF656" s="329"/>
      <x:c r="CG656" s="329"/>
      <x:c r="CH656" s="329"/>
      <x:c r="CI656" s="329"/>
      <x:c r="CJ656" s="329"/>
      <x:c r="CK656" s="329"/>
      <x:c r="CL656" s="329"/>
      <x:c r="CM656" s="329"/>
      <x:c r="CN656" s="329"/>
      <x:c r="CO656" s="329"/>
      <x:c r="CP656" s="329"/>
      <x:c r="CQ656" s="329"/>
      <x:c r="CR656" s="329"/>
      <x:c r="CS656" s="329"/>
      <x:c r="CT656" s="329"/>
      <x:c r="CU656" s="329"/>
      <x:c r="CV656" s="329"/>
      <x:c r="CW656" s="329"/>
      <x:c r="CX656" s="329"/>
      <x:c r="CY656" s="329"/>
      <x:c r="CZ656" s="329"/>
      <x:c r="DA656" s="329"/>
      <x:c r="DB656" s="329"/>
      <x:c r="DC656" s="329"/>
      <x:c r="DD656" s="329"/>
      <x:c r="DE656" s="329"/>
      <x:c r="DF656" s="329"/>
      <x:c r="DG656" s="329"/>
      <x:c r="DH656" s="329"/>
      <x:c r="DI656" s="329"/>
      <x:c r="DJ656" s="329"/>
      <x:c r="DK656" s="329"/>
      <x:c r="DL656" s="329"/>
      <x:c r="DM656" s="329"/>
      <x:c r="DN656" s="329"/>
      <x:c r="DO656" s="329"/>
      <x:c r="DP656" s="329"/>
      <x:c r="DQ656" s="329"/>
      <x:c r="DR656" s="329"/>
      <x:c r="DS656" s="329"/>
    </x:row>
    <x:row r="657" spans="1:123" s="273" customFormat="1" hidden="1" customHeight="1">
      <x:c r="A657" s="630" t="s">
        <x:v>38</x:v>
      </x:c>
      <x:c r="B657" s="631" t="s">
        <x:v>1541</x:v>
      </x:c>
      <x:c r="C657" s="632" t="s">
        <x:v>3729</x:v>
      </x:c>
      <x:c r="D657" s="448">
        <x:f t="shared" si="42"/>
        <x:v>919</x:v>
      </x:c>
      <x:c r="E657" s="633" t="s">
        <x:v>355</x:v>
      </x:c>
      <x:c r="F657" s="633" t="s">
        <x:v>2186</x:v>
      </x:c>
      <x:c r="G657" s="633"/>
      <x:c r="H657" s="633"/>
      <x:c r="I657" s="633"/>
      <x:c r="J657" s="637">
        <x:v>919</x:v>
      </x:c>
      <x:c r="K657" s="637"/>
      <x:c r="L657" s="637">
        <x:v>919</x:v>
      </x:c>
      <x:c r="M657" s="637"/>
      <x:c r="N657" s="637"/>
      <x:c r="O657" s="637"/>
      <x:c r="P657" s="637">
        <x:v>919</x:v>
      </x:c>
      <x:c r="Q657" s="637"/>
      <x:c r="R657" s="635" t="s">
        <x:v>3946</x:v>
      </x:c>
      <x:c r="S657" s="299"/>
      <x:c r="T657" s="329"/>
      <x:c r="U657" s="329"/>
      <x:c r="V657" s="329"/>
      <x:c r="W657" s="329"/>
      <x:c r="X657" s="329"/>
      <x:c r="Y657" s="329"/>
      <x:c r="Z657" s="329"/>
      <x:c r="AA657" s="329"/>
      <x:c r="AB657" s="329"/>
      <x:c r="AC657" s="329"/>
      <x:c r="AD657" s="329"/>
      <x:c r="AE657" s="329"/>
      <x:c r="AF657" s="329"/>
      <x:c r="AG657" s="329"/>
      <x:c r="AH657" s="329"/>
      <x:c r="AI657" s="329"/>
      <x:c r="AJ657" s="329"/>
      <x:c r="AK657" s="329"/>
      <x:c r="AL657" s="329"/>
      <x:c r="AM657" s="329"/>
      <x:c r="AN657" s="329"/>
      <x:c r="AO657" s="329"/>
      <x:c r="AP657" s="329"/>
      <x:c r="AQ657" s="329"/>
      <x:c r="AR657" s="329"/>
      <x:c r="AS657" s="329"/>
      <x:c r="AT657" s="329"/>
      <x:c r="AU657" s="329"/>
      <x:c r="AV657" s="329"/>
      <x:c r="AW657" s="329"/>
      <x:c r="AX657" s="329"/>
      <x:c r="AY657" s="329"/>
      <x:c r="AZ657" s="329"/>
      <x:c r="BA657" s="329"/>
      <x:c r="BB657" s="329"/>
      <x:c r="BC657" s="329"/>
      <x:c r="BD657" s="329"/>
      <x:c r="BE657" s="329"/>
      <x:c r="BF657" s="329"/>
      <x:c r="BG657" s="329"/>
      <x:c r="BH657" s="329"/>
      <x:c r="BI657" s="329"/>
      <x:c r="BJ657" s="329"/>
      <x:c r="BK657" s="329"/>
      <x:c r="BL657" s="329"/>
      <x:c r="BM657" s="329"/>
      <x:c r="BN657" s="329"/>
      <x:c r="BO657" s="329"/>
      <x:c r="BP657" s="329"/>
      <x:c r="BQ657" s="329"/>
      <x:c r="BR657" s="329"/>
      <x:c r="BS657" s="329"/>
      <x:c r="BT657" s="329"/>
      <x:c r="BU657" s="329"/>
      <x:c r="BV657" s="329"/>
      <x:c r="BW657" s="329"/>
      <x:c r="BX657" s="329"/>
      <x:c r="BY657" s="329"/>
      <x:c r="BZ657" s="329"/>
      <x:c r="CA657" s="329"/>
      <x:c r="CB657" s="329"/>
      <x:c r="CC657" s="329"/>
      <x:c r="CD657" s="329"/>
      <x:c r="CE657" s="329"/>
      <x:c r="CF657" s="329"/>
      <x:c r="CG657" s="329"/>
      <x:c r="CH657" s="329"/>
      <x:c r="CI657" s="329"/>
      <x:c r="CJ657" s="329"/>
      <x:c r="CK657" s="329"/>
      <x:c r="CL657" s="329"/>
      <x:c r="CM657" s="329"/>
      <x:c r="CN657" s="329"/>
      <x:c r="CO657" s="329"/>
      <x:c r="CP657" s="329"/>
      <x:c r="CQ657" s="329"/>
      <x:c r="CR657" s="329"/>
      <x:c r="CS657" s="329"/>
      <x:c r="CT657" s="329"/>
      <x:c r="CU657" s="329"/>
      <x:c r="CV657" s="329"/>
      <x:c r="CW657" s="329"/>
      <x:c r="CX657" s="329"/>
      <x:c r="CY657" s="329"/>
      <x:c r="CZ657" s="329"/>
      <x:c r="DA657" s="329"/>
      <x:c r="DB657" s="329"/>
      <x:c r="DC657" s="329"/>
      <x:c r="DD657" s="329"/>
      <x:c r="DE657" s="329"/>
      <x:c r="DF657" s="329"/>
      <x:c r="DG657" s="329"/>
      <x:c r="DH657" s="329"/>
      <x:c r="DI657" s="329"/>
      <x:c r="DJ657" s="329"/>
      <x:c r="DK657" s="329"/>
      <x:c r="DL657" s="329"/>
      <x:c r="DM657" s="329"/>
      <x:c r="DN657" s="329"/>
      <x:c r="DO657" s="329"/>
      <x:c r="DP657" s="329"/>
      <x:c r="DQ657" s="329"/>
      <x:c r="DR657" s="329"/>
      <x:c r="DS657" s="329"/>
    </x:row>
    <x:row r="658" spans="1:123" s="273" customFormat="1" hidden="1" customHeight="1">
      <x:c r="A658" s="630" t="s">
        <x:v>38</x:v>
      </x:c>
      <x:c r="B658" s="631" t="s">
        <x:v>2754</x:v>
      </x:c>
      <x:c r="C658" s="632" t="s">
        <x:v>951</x:v>
      </x:c>
      <x:c r="D658" s="448">
        <x:f t="shared" si="42"/>
        <x:v>4417.6999999999998</x:v>
      </x:c>
      <x:c r="E658" s="633" t="s">
        <x:v>5593</x:v>
      </x:c>
      <x:c r="F658" s="633" t="s">
        <x:v>4513</x:v>
      </x:c>
      <x:c r="G658" s="633"/>
      <x:c r="H658" s="633"/>
      <x:c r="I658" s="633"/>
      <x:c r="J658" s="637">
        <x:v>4417.6999999999998</x:v>
      </x:c>
      <x:c r="K658" s="637"/>
      <x:c r="L658" s="637">
        <x:v>4417.6999999999998</x:v>
      </x:c>
      <x:c r="M658" s="637"/>
      <x:c r="N658" s="637"/>
      <x:c r="O658" s="637"/>
      <x:c r="P658" s="637">
        <x:v>4417.6999999999998</x:v>
      </x:c>
      <x:c r="Q658" s="637"/>
      <x:c r="R658" s="635" t="s">
        <x:v>4556</x:v>
      </x:c>
      <x:c r="S658" s="299"/>
      <x:c r="T658" s="329"/>
      <x:c r="U658" s="329"/>
      <x:c r="V658" s="329"/>
      <x:c r="W658" s="329"/>
      <x:c r="X658" s="329"/>
      <x:c r="Y658" s="329"/>
      <x:c r="Z658" s="329"/>
      <x:c r="AA658" s="329"/>
      <x:c r="AB658" s="329"/>
      <x:c r="AC658" s="329"/>
      <x:c r="AD658" s="329"/>
      <x:c r="AE658" s="329"/>
      <x:c r="AF658" s="329"/>
      <x:c r="AG658" s="329"/>
      <x:c r="AH658" s="329"/>
      <x:c r="AI658" s="329"/>
      <x:c r="AJ658" s="329"/>
      <x:c r="AK658" s="329"/>
      <x:c r="AL658" s="329"/>
      <x:c r="AM658" s="329"/>
      <x:c r="AN658" s="329"/>
      <x:c r="AO658" s="329"/>
      <x:c r="AP658" s="329"/>
      <x:c r="AQ658" s="329"/>
      <x:c r="AR658" s="329"/>
      <x:c r="AS658" s="329"/>
      <x:c r="AT658" s="329"/>
      <x:c r="AU658" s="329"/>
      <x:c r="AV658" s="329"/>
      <x:c r="AW658" s="329"/>
      <x:c r="AX658" s="329"/>
      <x:c r="AY658" s="329"/>
      <x:c r="AZ658" s="329"/>
      <x:c r="BA658" s="329"/>
      <x:c r="BB658" s="329"/>
      <x:c r="BC658" s="329"/>
      <x:c r="BD658" s="329"/>
      <x:c r="BE658" s="329"/>
      <x:c r="BF658" s="329"/>
      <x:c r="BG658" s="329"/>
      <x:c r="BH658" s="329"/>
      <x:c r="BI658" s="329"/>
      <x:c r="BJ658" s="329"/>
      <x:c r="BK658" s="329"/>
      <x:c r="BL658" s="329"/>
      <x:c r="BM658" s="329"/>
      <x:c r="BN658" s="329"/>
      <x:c r="BO658" s="329"/>
      <x:c r="BP658" s="329"/>
      <x:c r="BQ658" s="329"/>
      <x:c r="BR658" s="329"/>
      <x:c r="BS658" s="329"/>
      <x:c r="BT658" s="329"/>
      <x:c r="BU658" s="329"/>
      <x:c r="BV658" s="329"/>
      <x:c r="BW658" s="329"/>
      <x:c r="BX658" s="329"/>
      <x:c r="BY658" s="329"/>
      <x:c r="BZ658" s="329"/>
      <x:c r="CA658" s="329"/>
      <x:c r="CB658" s="329"/>
      <x:c r="CC658" s="329"/>
      <x:c r="CD658" s="329"/>
      <x:c r="CE658" s="329"/>
      <x:c r="CF658" s="329"/>
      <x:c r="CG658" s="329"/>
      <x:c r="CH658" s="329"/>
      <x:c r="CI658" s="329"/>
      <x:c r="CJ658" s="329"/>
      <x:c r="CK658" s="329"/>
      <x:c r="CL658" s="329"/>
      <x:c r="CM658" s="329"/>
      <x:c r="CN658" s="329"/>
      <x:c r="CO658" s="329"/>
      <x:c r="CP658" s="329"/>
      <x:c r="CQ658" s="329"/>
      <x:c r="CR658" s="329"/>
      <x:c r="CS658" s="329"/>
      <x:c r="CT658" s="329"/>
      <x:c r="CU658" s="329"/>
      <x:c r="CV658" s="329"/>
      <x:c r="CW658" s="329"/>
      <x:c r="CX658" s="329"/>
      <x:c r="CY658" s="329"/>
      <x:c r="CZ658" s="329"/>
      <x:c r="DA658" s="329"/>
      <x:c r="DB658" s="329"/>
      <x:c r="DC658" s="329"/>
      <x:c r="DD658" s="329"/>
      <x:c r="DE658" s="329"/>
      <x:c r="DF658" s="329"/>
      <x:c r="DG658" s="329"/>
      <x:c r="DH658" s="329"/>
      <x:c r="DI658" s="329"/>
      <x:c r="DJ658" s="329"/>
      <x:c r="DK658" s="329"/>
      <x:c r="DL658" s="329"/>
      <x:c r="DM658" s="329"/>
      <x:c r="DN658" s="329"/>
      <x:c r="DO658" s="329"/>
      <x:c r="DP658" s="329"/>
      <x:c r="DQ658" s="329"/>
      <x:c r="DR658" s="329"/>
      <x:c r="DS658" s="329"/>
    </x:row>
    <x:row r="659" spans="1:123" s="273" customFormat="1" hidden="1" customHeight="1">
      <x:c r="A659" s="630" t="s">
        <x:v>38</x:v>
      </x:c>
      <x:c r="B659" s="631" t="s">
        <x:v>2746</x:v>
      </x:c>
      <x:c r="C659" s="632" t="s">
        <x:v>3750</x:v>
      </x:c>
      <x:c r="D659" s="448">
        <x:f t="shared" si="42"/>
        <x:v>4728.3000000000002</x:v>
      </x:c>
      <x:c r="E659" s="633" t="s">
        <x:v>355</x:v>
      </x:c>
      <x:c r="F659" s="633" t="s">
        <x:v>4513</x:v>
      </x:c>
      <x:c r="G659" s="633"/>
      <x:c r="H659" s="633"/>
      <x:c r="I659" s="633"/>
      <x:c r="J659" s="637">
        <x:v>4728.3000000000002</x:v>
      </x:c>
      <x:c r="K659" s="637"/>
      <x:c r="L659" s="637">
        <x:v>4728.3000000000002</x:v>
      </x:c>
      <x:c r="M659" s="637"/>
      <x:c r="N659" s="637"/>
      <x:c r="O659" s="637"/>
      <x:c r="P659" s="637">
        <x:v>4728.3000000000002</x:v>
      </x:c>
      <x:c r="Q659" s="637"/>
      <x:c r="R659" s="635" t="s">
        <x:v>4556</x:v>
      </x:c>
      <x:c r="S659" s="299"/>
      <x:c r="T659" s="329"/>
      <x:c r="U659" s="329"/>
      <x:c r="V659" s="329"/>
      <x:c r="W659" s="329"/>
      <x:c r="X659" s="329"/>
      <x:c r="Y659" s="329"/>
      <x:c r="Z659" s="329"/>
      <x:c r="AA659" s="329"/>
      <x:c r="AB659" s="329"/>
      <x:c r="AC659" s="329"/>
      <x:c r="AD659" s="329"/>
      <x:c r="AE659" s="329"/>
      <x:c r="AF659" s="329"/>
      <x:c r="AG659" s="329"/>
      <x:c r="AH659" s="329"/>
      <x:c r="AI659" s="329"/>
      <x:c r="AJ659" s="329"/>
      <x:c r="AK659" s="329"/>
      <x:c r="AL659" s="329"/>
      <x:c r="AM659" s="329"/>
      <x:c r="AN659" s="329"/>
      <x:c r="AO659" s="329"/>
      <x:c r="AP659" s="329"/>
      <x:c r="AQ659" s="329"/>
      <x:c r="AR659" s="329"/>
      <x:c r="AS659" s="329"/>
      <x:c r="AT659" s="329"/>
      <x:c r="AU659" s="329"/>
      <x:c r="AV659" s="329"/>
      <x:c r="AW659" s="329"/>
      <x:c r="AX659" s="329"/>
      <x:c r="AY659" s="329"/>
      <x:c r="AZ659" s="329"/>
      <x:c r="BA659" s="329"/>
      <x:c r="BB659" s="329"/>
      <x:c r="BC659" s="329"/>
      <x:c r="BD659" s="329"/>
      <x:c r="BE659" s="329"/>
      <x:c r="BF659" s="329"/>
      <x:c r="BG659" s="329"/>
      <x:c r="BH659" s="329"/>
      <x:c r="BI659" s="329"/>
      <x:c r="BJ659" s="329"/>
      <x:c r="BK659" s="329"/>
      <x:c r="BL659" s="329"/>
      <x:c r="BM659" s="329"/>
      <x:c r="BN659" s="329"/>
      <x:c r="BO659" s="329"/>
      <x:c r="BP659" s="329"/>
      <x:c r="BQ659" s="329"/>
      <x:c r="BR659" s="329"/>
      <x:c r="BS659" s="329"/>
      <x:c r="BT659" s="329"/>
      <x:c r="BU659" s="329"/>
      <x:c r="BV659" s="329"/>
      <x:c r="BW659" s="329"/>
      <x:c r="BX659" s="329"/>
      <x:c r="BY659" s="329"/>
      <x:c r="BZ659" s="329"/>
      <x:c r="CA659" s="329"/>
      <x:c r="CB659" s="329"/>
      <x:c r="CC659" s="329"/>
      <x:c r="CD659" s="329"/>
      <x:c r="CE659" s="329"/>
      <x:c r="CF659" s="329"/>
      <x:c r="CG659" s="329"/>
      <x:c r="CH659" s="329"/>
      <x:c r="CI659" s="329"/>
      <x:c r="CJ659" s="329"/>
      <x:c r="CK659" s="329"/>
      <x:c r="CL659" s="329"/>
      <x:c r="CM659" s="329"/>
      <x:c r="CN659" s="329"/>
      <x:c r="CO659" s="329"/>
      <x:c r="CP659" s="329"/>
      <x:c r="CQ659" s="329"/>
      <x:c r="CR659" s="329"/>
      <x:c r="CS659" s="329"/>
      <x:c r="CT659" s="329"/>
      <x:c r="CU659" s="329"/>
      <x:c r="CV659" s="329"/>
      <x:c r="CW659" s="329"/>
      <x:c r="CX659" s="329"/>
      <x:c r="CY659" s="329"/>
      <x:c r="CZ659" s="329"/>
      <x:c r="DA659" s="329"/>
      <x:c r="DB659" s="329"/>
      <x:c r="DC659" s="329"/>
      <x:c r="DD659" s="329"/>
      <x:c r="DE659" s="329"/>
      <x:c r="DF659" s="329"/>
      <x:c r="DG659" s="329"/>
      <x:c r="DH659" s="329"/>
      <x:c r="DI659" s="329"/>
      <x:c r="DJ659" s="329"/>
      <x:c r="DK659" s="329"/>
      <x:c r="DL659" s="329"/>
      <x:c r="DM659" s="329"/>
      <x:c r="DN659" s="329"/>
      <x:c r="DO659" s="329"/>
      <x:c r="DP659" s="329"/>
      <x:c r="DQ659" s="329"/>
      <x:c r="DR659" s="329"/>
      <x:c r="DS659" s="329"/>
    </x:row>
    <x:row r="660" spans="1:123" s="273" customFormat="1" hidden="1" customHeight="1">
      <x:c r="A660" s="630" t="s">
        <x:v>38</x:v>
      </x:c>
      <x:c r="B660" s="631" t="s">
        <x:v>907</x:v>
      </x:c>
      <x:c r="C660" s="632" t="s">
        <x:v>950</x:v>
      </x:c>
      <x:c r="D660" s="448">
        <x:f t="shared" si="42"/>
        <x:v>2301.5999999999999</x:v>
      </x:c>
      <x:c r="E660" s="633" t="s">
        <x:v>355</x:v>
      </x:c>
      <x:c r="F660" s="633" t="s">
        <x:v>4513</x:v>
      </x:c>
      <x:c r="G660" s="633"/>
      <x:c r="H660" s="633"/>
      <x:c r="I660" s="633"/>
      <x:c r="J660" s="637">
        <x:v>2301.5999999999999</x:v>
      </x:c>
      <x:c r="K660" s="637"/>
      <x:c r="L660" s="637">
        <x:v>2301.5999999999999</x:v>
      </x:c>
      <x:c r="M660" s="637"/>
      <x:c r="N660" s="637"/>
      <x:c r="O660" s="637"/>
      <x:c r="P660" s="637">
        <x:v>2301.5999999999999</x:v>
      </x:c>
      <x:c r="Q660" s="637"/>
      <x:c r="R660" s="635" t="s">
        <x:v>4556</x:v>
      </x:c>
      <x:c r="S660" s="299"/>
      <x:c r="T660" s="329"/>
      <x:c r="U660" s="329"/>
      <x:c r="V660" s="329"/>
      <x:c r="W660" s="329"/>
      <x:c r="X660" s="329"/>
      <x:c r="Y660" s="329"/>
      <x:c r="Z660" s="329"/>
      <x:c r="AA660" s="329"/>
      <x:c r="AB660" s="329"/>
      <x:c r="AC660" s="329"/>
      <x:c r="AD660" s="329"/>
      <x:c r="AE660" s="329"/>
      <x:c r="AF660" s="329"/>
      <x:c r="AG660" s="329"/>
      <x:c r="AH660" s="329"/>
      <x:c r="AI660" s="329"/>
      <x:c r="AJ660" s="329"/>
      <x:c r="AK660" s="329"/>
      <x:c r="AL660" s="329"/>
      <x:c r="AM660" s="329"/>
      <x:c r="AN660" s="329"/>
      <x:c r="AO660" s="329"/>
      <x:c r="AP660" s="329"/>
      <x:c r="AQ660" s="329"/>
      <x:c r="AR660" s="329"/>
      <x:c r="AS660" s="329"/>
      <x:c r="AT660" s="329"/>
      <x:c r="AU660" s="329"/>
      <x:c r="AV660" s="329"/>
      <x:c r="AW660" s="329"/>
      <x:c r="AX660" s="329"/>
      <x:c r="AY660" s="329"/>
      <x:c r="AZ660" s="329"/>
      <x:c r="BA660" s="329"/>
      <x:c r="BB660" s="329"/>
      <x:c r="BC660" s="329"/>
      <x:c r="BD660" s="329"/>
      <x:c r="BE660" s="329"/>
      <x:c r="BF660" s="329"/>
      <x:c r="BG660" s="329"/>
      <x:c r="BH660" s="329"/>
      <x:c r="BI660" s="329"/>
      <x:c r="BJ660" s="329"/>
      <x:c r="BK660" s="329"/>
      <x:c r="BL660" s="329"/>
      <x:c r="BM660" s="329"/>
      <x:c r="BN660" s="329"/>
      <x:c r="BO660" s="329"/>
      <x:c r="BP660" s="329"/>
      <x:c r="BQ660" s="329"/>
      <x:c r="BR660" s="329"/>
      <x:c r="BS660" s="329"/>
      <x:c r="BT660" s="329"/>
      <x:c r="BU660" s="329"/>
      <x:c r="BV660" s="329"/>
      <x:c r="BW660" s="329"/>
      <x:c r="BX660" s="329"/>
      <x:c r="BY660" s="329"/>
      <x:c r="BZ660" s="329"/>
      <x:c r="CA660" s="329"/>
      <x:c r="CB660" s="329"/>
      <x:c r="CC660" s="329"/>
      <x:c r="CD660" s="329"/>
      <x:c r="CE660" s="329"/>
      <x:c r="CF660" s="329"/>
      <x:c r="CG660" s="329"/>
      <x:c r="CH660" s="329"/>
      <x:c r="CI660" s="329"/>
      <x:c r="CJ660" s="329"/>
      <x:c r="CK660" s="329"/>
      <x:c r="CL660" s="329"/>
      <x:c r="CM660" s="329"/>
      <x:c r="CN660" s="329"/>
      <x:c r="CO660" s="329"/>
      <x:c r="CP660" s="329"/>
      <x:c r="CQ660" s="329"/>
      <x:c r="CR660" s="329"/>
      <x:c r="CS660" s="329"/>
      <x:c r="CT660" s="329"/>
      <x:c r="CU660" s="329"/>
      <x:c r="CV660" s="329"/>
      <x:c r="CW660" s="329"/>
      <x:c r="CX660" s="329"/>
      <x:c r="CY660" s="329"/>
      <x:c r="CZ660" s="329"/>
      <x:c r="DA660" s="329"/>
      <x:c r="DB660" s="329"/>
      <x:c r="DC660" s="329"/>
      <x:c r="DD660" s="329"/>
      <x:c r="DE660" s="329"/>
      <x:c r="DF660" s="329"/>
      <x:c r="DG660" s="329"/>
      <x:c r="DH660" s="329"/>
      <x:c r="DI660" s="329"/>
      <x:c r="DJ660" s="329"/>
      <x:c r="DK660" s="329"/>
      <x:c r="DL660" s="329"/>
      <x:c r="DM660" s="329"/>
      <x:c r="DN660" s="329"/>
      <x:c r="DO660" s="329"/>
      <x:c r="DP660" s="329"/>
      <x:c r="DQ660" s="329"/>
      <x:c r="DR660" s="329"/>
      <x:c r="DS660" s="329"/>
    </x:row>
    <x:row r="661" spans="1:123" s="273" customFormat="1" hidden="1" customHeight="1">
      <x:c r="A661" s="630" t="s">
        <x:v>38</x:v>
      </x:c>
      <x:c r="B661" s="631" t="s">
        <x:v>901</x:v>
      </x:c>
      <x:c r="C661" s="632" t="s">
        <x:v>3741</x:v>
      </x:c>
      <x:c r="D661" s="448">
        <x:f t="shared" si="42"/>
        <x:v>3660.0999999999999</x:v>
      </x:c>
      <x:c r="E661" s="633" t="s">
        <x:v>355</x:v>
      </x:c>
      <x:c r="F661" s="633" t="s">
        <x:v>4513</x:v>
      </x:c>
      <x:c r="G661" s="633"/>
      <x:c r="H661" s="633"/>
      <x:c r="I661" s="633"/>
      <x:c r="J661" s="637">
        <x:v>3660.0999999999999</x:v>
      </x:c>
      <x:c r="K661" s="637"/>
      <x:c r="L661" s="637">
        <x:v>3660.0999999999999</x:v>
      </x:c>
      <x:c r="M661" s="637"/>
      <x:c r="N661" s="637"/>
      <x:c r="O661" s="637"/>
      <x:c r="P661" s="637">
        <x:v>3660.0999999999999</x:v>
      </x:c>
      <x:c r="Q661" s="637"/>
      <x:c r="R661" s="635" t="s">
        <x:v>4556</x:v>
      </x:c>
      <x:c r="S661" s="299"/>
      <x:c r="T661" s="329"/>
      <x:c r="U661" s="329"/>
      <x:c r="V661" s="329"/>
      <x:c r="W661" s="329"/>
      <x:c r="X661" s="329"/>
      <x:c r="Y661" s="329"/>
      <x:c r="Z661" s="329"/>
      <x:c r="AA661" s="329"/>
      <x:c r="AB661" s="329"/>
      <x:c r="AC661" s="329"/>
      <x:c r="AD661" s="329"/>
      <x:c r="AE661" s="329"/>
      <x:c r="AF661" s="329"/>
      <x:c r="AG661" s="329"/>
      <x:c r="AH661" s="329"/>
      <x:c r="AI661" s="329"/>
      <x:c r="AJ661" s="329"/>
      <x:c r="AK661" s="329"/>
      <x:c r="AL661" s="329"/>
      <x:c r="AM661" s="329"/>
      <x:c r="AN661" s="329"/>
      <x:c r="AO661" s="329"/>
      <x:c r="AP661" s="329"/>
      <x:c r="AQ661" s="329"/>
      <x:c r="AR661" s="329"/>
      <x:c r="AS661" s="329"/>
      <x:c r="AT661" s="329"/>
      <x:c r="AU661" s="329"/>
      <x:c r="AV661" s="329"/>
      <x:c r="AW661" s="329"/>
      <x:c r="AX661" s="329"/>
      <x:c r="AY661" s="329"/>
      <x:c r="AZ661" s="329"/>
      <x:c r="BA661" s="329"/>
      <x:c r="BB661" s="329"/>
      <x:c r="BC661" s="329"/>
      <x:c r="BD661" s="329"/>
      <x:c r="BE661" s="329"/>
      <x:c r="BF661" s="329"/>
      <x:c r="BG661" s="329"/>
      <x:c r="BH661" s="329"/>
      <x:c r="BI661" s="329"/>
      <x:c r="BJ661" s="329"/>
      <x:c r="BK661" s="329"/>
      <x:c r="BL661" s="329"/>
      <x:c r="BM661" s="329"/>
      <x:c r="BN661" s="329"/>
      <x:c r="BO661" s="329"/>
      <x:c r="BP661" s="329"/>
      <x:c r="BQ661" s="329"/>
      <x:c r="BR661" s="329"/>
      <x:c r="BS661" s="329"/>
      <x:c r="BT661" s="329"/>
      <x:c r="BU661" s="329"/>
      <x:c r="BV661" s="329"/>
      <x:c r="BW661" s="329"/>
      <x:c r="BX661" s="329"/>
      <x:c r="BY661" s="329"/>
      <x:c r="BZ661" s="329"/>
      <x:c r="CA661" s="329"/>
      <x:c r="CB661" s="329"/>
      <x:c r="CC661" s="329"/>
      <x:c r="CD661" s="329"/>
      <x:c r="CE661" s="329"/>
      <x:c r="CF661" s="329"/>
      <x:c r="CG661" s="329"/>
      <x:c r="CH661" s="329"/>
      <x:c r="CI661" s="329"/>
      <x:c r="CJ661" s="329"/>
      <x:c r="CK661" s="329"/>
      <x:c r="CL661" s="329"/>
      <x:c r="CM661" s="329"/>
      <x:c r="CN661" s="329"/>
      <x:c r="CO661" s="329"/>
      <x:c r="CP661" s="329"/>
      <x:c r="CQ661" s="329"/>
      <x:c r="CR661" s="329"/>
      <x:c r="CS661" s="329"/>
      <x:c r="CT661" s="329"/>
      <x:c r="CU661" s="329"/>
      <x:c r="CV661" s="329"/>
      <x:c r="CW661" s="329"/>
      <x:c r="CX661" s="329"/>
      <x:c r="CY661" s="329"/>
      <x:c r="CZ661" s="329"/>
      <x:c r="DA661" s="329"/>
      <x:c r="DB661" s="329"/>
      <x:c r="DC661" s="329"/>
      <x:c r="DD661" s="329"/>
      <x:c r="DE661" s="329"/>
      <x:c r="DF661" s="329"/>
      <x:c r="DG661" s="329"/>
      <x:c r="DH661" s="329"/>
      <x:c r="DI661" s="329"/>
      <x:c r="DJ661" s="329"/>
      <x:c r="DK661" s="329"/>
      <x:c r="DL661" s="329"/>
      <x:c r="DM661" s="329"/>
      <x:c r="DN661" s="329"/>
      <x:c r="DO661" s="329"/>
      <x:c r="DP661" s="329"/>
      <x:c r="DQ661" s="329"/>
      <x:c r="DR661" s="329"/>
      <x:c r="DS661" s="329"/>
    </x:row>
    <x:row r="662" spans="1:123" s="273" customFormat="1" hidden="1" customHeight="1">
      <x:c r="A662" s="630" t="s">
        <x:v>38</x:v>
      </x:c>
      <x:c r="B662" s="631" t="s">
        <x:v>1546</x:v>
      </x:c>
      <x:c r="C662" s="632" t="s">
        <x:v>3753</x:v>
      </x:c>
      <x:c r="D662" s="448">
        <x:f t="shared" si="42"/>
        <x:v>4155.3999999999996</x:v>
      </x:c>
      <x:c r="E662" s="633" t="s">
        <x:v>5382</x:v>
      </x:c>
      <x:c r="F662" s="633" t="s">
        <x:v>4513</x:v>
      </x:c>
      <x:c r="G662" s="633"/>
      <x:c r="H662" s="633"/>
      <x:c r="I662" s="633"/>
      <x:c r="J662" s="637">
        <x:v>4155.3999999999996</x:v>
      </x:c>
      <x:c r="K662" s="637"/>
      <x:c r="L662" s="637">
        <x:v>4155.3999999999996</x:v>
      </x:c>
      <x:c r="M662" s="637"/>
      <x:c r="N662" s="637"/>
      <x:c r="O662" s="637"/>
      <x:c r="P662" s="637">
        <x:v>4155.3999999999996</x:v>
      </x:c>
      <x:c r="Q662" s="637"/>
      <x:c r="R662" s="635" t="s">
        <x:v>4556</x:v>
      </x:c>
      <x:c r="S662" s="299"/>
      <x:c r="T662" s="329"/>
      <x:c r="U662" s="329"/>
      <x:c r="V662" s="329"/>
      <x:c r="W662" s="329"/>
      <x:c r="X662" s="329"/>
      <x:c r="Y662" s="329"/>
      <x:c r="Z662" s="329"/>
      <x:c r="AA662" s="329"/>
      <x:c r="AB662" s="329"/>
      <x:c r="AC662" s="329"/>
      <x:c r="AD662" s="329"/>
      <x:c r="AE662" s="329"/>
      <x:c r="AF662" s="329"/>
      <x:c r="AG662" s="329"/>
      <x:c r="AH662" s="329"/>
      <x:c r="AI662" s="329"/>
      <x:c r="AJ662" s="329"/>
      <x:c r="AK662" s="329"/>
      <x:c r="AL662" s="329"/>
      <x:c r="AM662" s="329"/>
      <x:c r="AN662" s="329"/>
      <x:c r="AO662" s="329"/>
      <x:c r="AP662" s="329"/>
      <x:c r="AQ662" s="329"/>
      <x:c r="AR662" s="329"/>
      <x:c r="AS662" s="329"/>
      <x:c r="AT662" s="329"/>
      <x:c r="AU662" s="329"/>
      <x:c r="AV662" s="329"/>
      <x:c r="AW662" s="329"/>
      <x:c r="AX662" s="329"/>
      <x:c r="AY662" s="329"/>
      <x:c r="AZ662" s="329"/>
      <x:c r="BA662" s="329"/>
      <x:c r="BB662" s="329"/>
      <x:c r="BC662" s="329"/>
      <x:c r="BD662" s="329"/>
      <x:c r="BE662" s="329"/>
      <x:c r="BF662" s="329"/>
      <x:c r="BG662" s="329"/>
      <x:c r="BH662" s="329"/>
      <x:c r="BI662" s="329"/>
      <x:c r="BJ662" s="329"/>
      <x:c r="BK662" s="329"/>
      <x:c r="BL662" s="329"/>
      <x:c r="BM662" s="329"/>
      <x:c r="BN662" s="329"/>
      <x:c r="BO662" s="329"/>
      <x:c r="BP662" s="329"/>
      <x:c r="BQ662" s="329"/>
      <x:c r="BR662" s="329"/>
      <x:c r="BS662" s="329"/>
      <x:c r="BT662" s="329"/>
      <x:c r="BU662" s="329"/>
      <x:c r="BV662" s="329"/>
      <x:c r="BW662" s="329"/>
      <x:c r="BX662" s="329"/>
      <x:c r="BY662" s="329"/>
      <x:c r="BZ662" s="329"/>
      <x:c r="CA662" s="329"/>
      <x:c r="CB662" s="329"/>
      <x:c r="CC662" s="329"/>
      <x:c r="CD662" s="329"/>
      <x:c r="CE662" s="329"/>
      <x:c r="CF662" s="329"/>
      <x:c r="CG662" s="329"/>
      <x:c r="CH662" s="329"/>
      <x:c r="CI662" s="329"/>
      <x:c r="CJ662" s="329"/>
      <x:c r="CK662" s="329"/>
      <x:c r="CL662" s="329"/>
      <x:c r="CM662" s="329"/>
      <x:c r="CN662" s="329"/>
      <x:c r="CO662" s="329"/>
      <x:c r="CP662" s="329"/>
      <x:c r="CQ662" s="329"/>
      <x:c r="CR662" s="329"/>
      <x:c r="CS662" s="329"/>
      <x:c r="CT662" s="329"/>
      <x:c r="CU662" s="329"/>
      <x:c r="CV662" s="329"/>
      <x:c r="CW662" s="329"/>
      <x:c r="CX662" s="329"/>
      <x:c r="CY662" s="329"/>
      <x:c r="CZ662" s="329"/>
      <x:c r="DA662" s="329"/>
      <x:c r="DB662" s="329"/>
      <x:c r="DC662" s="329"/>
      <x:c r="DD662" s="329"/>
      <x:c r="DE662" s="329"/>
      <x:c r="DF662" s="329"/>
      <x:c r="DG662" s="329"/>
      <x:c r="DH662" s="329"/>
      <x:c r="DI662" s="329"/>
      <x:c r="DJ662" s="329"/>
      <x:c r="DK662" s="329"/>
      <x:c r="DL662" s="329"/>
      <x:c r="DM662" s="329"/>
      <x:c r="DN662" s="329"/>
      <x:c r="DO662" s="329"/>
      <x:c r="DP662" s="329"/>
      <x:c r="DQ662" s="329"/>
      <x:c r="DR662" s="329"/>
      <x:c r="DS662" s="329"/>
    </x:row>
    <x:row r="663" spans="1:123" s="273" customFormat="1" hidden="1" customHeight="1">
      <x:c r="A663" s="630" t="s">
        <x:v>38</x:v>
      </x:c>
      <x:c r="B663" s="631" t="s">
        <x:v>2741</x:v>
      </x:c>
      <x:c r="C663" s="632" t="s">
        <x:v>3749</x:v>
      </x:c>
      <x:c r="D663" s="448">
        <x:f t="shared" si="42"/>
        <x:v>1465.8</x:v>
      </x:c>
      <x:c r="E663" s="633" t="s">
        <x:v>5382</x:v>
      </x:c>
      <x:c r="F663" s="633" t="s">
        <x:v>4513</x:v>
      </x:c>
      <x:c r="G663" s="633"/>
      <x:c r="H663" s="633"/>
      <x:c r="I663" s="633"/>
      <x:c r="J663" s="637">
        <x:v>1465.8</x:v>
      </x:c>
      <x:c r="K663" s="637"/>
      <x:c r="L663" s="637">
        <x:v>1465.8</x:v>
      </x:c>
      <x:c r="M663" s="637"/>
      <x:c r="N663" s="637"/>
      <x:c r="O663" s="637"/>
      <x:c r="P663" s="637">
        <x:v>1465.8</x:v>
      </x:c>
      <x:c r="Q663" s="637"/>
      <x:c r="R663" s="635" t="s">
        <x:v>4556</x:v>
      </x:c>
      <x:c r="S663" s="299"/>
      <x:c r="T663" s="329"/>
      <x:c r="U663" s="329"/>
      <x:c r="V663" s="329"/>
      <x:c r="W663" s="329"/>
      <x:c r="X663" s="329"/>
      <x:c r="Y663" s="329"/>
      <x:c r="Z663" s="329"/>
      <x:c r="AA663" s="329"/>
      <x:c r="AB663" s="329"/>
      <x:c r="AC663" s="329"/>
      <x:c r="AD663" s="329"/>
      <x:c r="AE663" s="329"/>
      <x:c r="AF663" s="329"/>
      <x:c r="AG663" s="329"/>
      <x:c r="AH663" s="329"/>
      <x:c r="AI663" s="329"/>
      <x:c r="AJ663" s="329"/>
      <x:c r="AK663" s="329"/>
      <x:c r="AL663" s="329"/>
      <x:c r="AM663" s="329"/>
      <x:c r="AN663" s="329"/>
      <x:c r="AO663" s="329"/>
      <x:c r="AP663" s="329"/>
      <x:c r="AQ663" s="329"/>
      <x:c r="AR663" s="329"/>
      <x:c r="AS663" s="329"/>
      <x:c r="AT663" s="329"/>
      <x:c r="AU663" s="329"/>
      <x:c r="AV663" s="329"/>
      <x:c r="AW663" s="329"/>
      <x:c r="AX663" s="329"/>
      <x:c r="AY663" s="329"/>
      <x:c r="AZ663" s="329"/>
      <x:c r="BA663" s="329"/>
      <x:c r="BB663" s="329"/>
      <x:c r="BC663" s="329"/>
      <x:c r="BD663" s="329"/>
      <x:c r="BE663" s="329"/>
      <x:c r="BF663" s="329"/>
      <x:c r="BG663" s="329"/>
      <x:c r="BH663" s="329"/>
      <x:c r="BI663" s="329"/>
      <x:c r="BJ663" s="329"/>
      <x:c r="BK663" s="329"/>
      <x:c r="BL663" s="329"/>
      <x:c r="BM663" s="329"/>
      <x:c r="BN663" s="329"/>
      <x:c r="BO663" s="329"/>
      <x:c r="BP663" s="329"/>
      <x:c r="BQ663" s="329"/>
      <x:c r="BR663" s="329"/>
      <x:c r="BS663" s="329"/>
      <x:c r="BT663" s="329"/>
      <x:c r="BU663" s="329"/>
      <x:c r="BV663" s="329"/>
      <x:c r="BW663" s="329"/>
      <x:c r="BX663" s="329"/>
      <x:c r="BY663" s="329"/>
      <x:c r="BZ663" s="329"/>
      <x:c r="CA663" s="329"/>
      <x:c r="CB663" s="329"/>
      <x:c r="CC663" s="329"/>
      <x:c r="CD663" s="329"/>
      <x:c r="CE663" s="329"/>
      <x:c r="CF663" s="329"/>
      <x:c r="CG663" s="329"/>
      <x:c r="CH663" s="329"/>
      <x:c r="CI663" s="329"/>
      <x:c r="CJ663" s="329"/>
      <x:c r="CK663" s="329"/>
      <x:c r="CL663" s="329"/>
      <x:c r="CM663" s="329"/>
      <x:c r="CN663" s="329"/>
      <x:c r="CO663" s="329"/>
      <x:c r="CP663" s="329"/>
      <x:c r="CQ663" s="329"/>
      <x:c r="CR663" s="329"/>
      <x:c r="CS663" s="329"/>
      <x:c r="CT663" s="329"/>
      <x:c r="CU663" s="329"/>
      <x:c r="CV663" s="329"/>
      <x:c r="CW663" s="329"/>
      <x:c r="CX663" s="329"/>
      <x:c r="CY663" s="329"/>
      <x:c r="CZ663" s="329"/>
      <x:c r="DA663" s="329"/>
      <x:c r="DB663" s="329"/>
      <x:c r="DC663" s="329"/>
      <x:c r="DD663" s="329"/>
      <x:c r="DE663" s="329"/>
      <x:c r="DF663" s="329"/>
      <x:c r="DG663" s="329"/>
      <x:c r="DH663" s="329"/>
      <x:c r="DI663" s="329"/>
      <x:c r="DJ663" s="329"/>
      <x:c r="DK663" s="329"/>
      <x:c r="DL663" s="329"/>
      <x:c r="DM663" s="329"/>
      <x:c r="DN663" s="329"/>
      <x:c r="DO663" s="329"/>
      <x:c r="DP663" s="329"/>
      <x:c r="DQ663" s="329"/>
      <x:c r="DR663" s="329"/>
      <x:c r="DS663" s="329"/>
    </x:row>
    <x:row r="664" spans="1:123" s="273" customFormat="1" hidden="1" customHeight="1">
      <x:c r="A664" s="630" t="s">
        <x:v>38</x:v>
      </x:c>
      <x:c r="B664" s="631" t="s">
        <x:v>848</x:v>
      </x:c>
      <x:c r="C664" s="632" t="s">
        <x:v>6318</x:v>
      </x:c>
      <x:c r="D664" s="448">
        <x:f t="shared" si="42"/>
        <x:v>3393.9000000000001</x:v>
      </x:c>
      <x:c r="E664" s="633" t="s">
        <x:v>5382</x:v>
      </x:c>
      <x:c r="F664" s="633" t="s">
        <x:v>4513</x:v>
      </x:c>
      <x:c r="G664" s="633"/>
      <x:c r="H664" s="633"/>
      <x:c r="I664" s="633"/>
      <x:c r="J664" s="637">
        <x:v>3393.9000000000001</x:v>
      </x:c>
      <x:c r="K664" s="637"/>
      <x:c r="L664" s="637">
        <x:v>3393.9000000000001</x:v>
      </x:c>
      <x:c r="M664" s="637"/>
      <x:c r="N664" s="637"/>
      <x:c r="O664" s="637"/>
      <x:c r="P664" s="637">
        <x:v>3393.9000000000001</x:v>
      </x:c>
      <x:c r="Q664" s="637"/>
      <x:c r="R664" s="635" t="s">
        <x:v>4556</x:v>
      </x:c>
      <x:c r="S664" s="299"/>
      <x:c r="T664" s="329"/>
      <x:c r="U664" s="329"/>
      <x:c r="V664" s="329"/>
      <x:c r="W664" s="329"/>
      <x:c r="X664" s="329"/>
      <x:c r="Y664" s="329"/>
      <x:c r="Z664" s="329"/>
      <x:c r="AA664" s="329"/>
      <x:c r="AB664" s="329"/>
      <x:c r="AC664" s="329"/>
      <x:c r="AD664" s="329"/>
      <x:c r="AE664" s="329"/>
      <x:c r="AF664" s="329"/>
      <x:c r="AG664" s="329"/>
      <x:c r="AH664" s="329"/>
      <x:c r="AI664" s="329"/>
      <x:c r="AJ664" s="329"/>
      <x:c r="AK664" s="329"/>
      <x:c r="AL664" s="329"/>
      <x:c r="AM664" s="329"/>
      <x:c r="AN664" s="329"/>
      <x:c r="AO664" s="329"/>
      <x:c r="AP664" s="329"/>
      <x:c r="AQ664" s="329"/>
      <x:c r="AR664" s="329"/>
      <x:c r="AS664" s="329"/>
      <x:c r="AT664" s="329"/>
      <x:c r="AU664" s="329"/>
      <x:c r="AV664" s="329"/>
      <x:c r="AW664" s="329"/>
      <x:c r="AX664" s="329"/>
      <x:c r="AY664" s="329"/>
      <x:c r="AZ664" s="329"/>
      <x:c r="BA664" s="329"/>
      <x:c r="BB664" s="329"/>
      <x:c r="BC664" s="329"/>
      <x:c r="BD664" s="329"/>
      <x:c r="BE664" s="329"/>
      <x:c r="BF664" s="329"/>
      <x:c r="BG664" s="329"/>
      <x:c r="BH664" s="329"/>
      <x:c r="BI664" s="329"/>
      <x:c r="BJ664" s="329"/>
      <x:c r="BK664" s="329"/>
      <x:c r="BL664" s="329"/>
      <x:c r="BM664" s="329"/>
      <x:c r="BN664" s="329"/>
      <x:c r="BO664" s="329"/>
      <x:c r="BP664" s="329"/>
      <x:c r="BQ664" s="329"/>
      <x:c r="BR664" s="329"/>
      <x:c r="BS664" s="329"/>
      <x:c r="BT664" s="329"/>
      <x:c r="BU664" s="329"/>
      <x:c r="BV664" s="329"/>
      <x:c r="BW664" s="329"/>
      <x:c r="BX664" s="329"/>
      <x:c r="BY664" s="329"/>
      <x:c r="BZ664" s="329"/>
      <x:c r="CA664" s="329"/>
      <x:c r="CB664" s="329"/>
      <x:c r="CC664" s="329"/>
      <x:c r="CD664" s="329"/>
      <x:c r="CE664" s="329"/>
      <x:c r="CF664" s="329"/>
      <x:c r="CG664" s="329"/>
      <x:c r="CH664" s="329"/>
      <x:c r="CI664" s="329"/>
      <x:c r="CJ664" s="329"/>
      <x:c r="CK664" s="329"/>
      <x:c r="CL664" s="329"/>
      <x:c r="CM664" s="329"/>
      <x:c r="CN664" s="329"/>
      <x:c r="CO664" s="329"/>
      <x:c r="CP664" s="329"/>
      <x:c r="CQ664" s="329"/>
      <x:c r="CR664" s="329"/>
      <x:c r="CS664" s="329"/>
      <x:c r="CT664" s="329"/>
      <x:c r="CU664" s="329"/>
      <x:c r="CV664" s="329"/>
      <x:c r="CW664" s="329"/>
      <x:c r="CX664" s="329"/>
      <x:c r="CY664" s="329"/>
      <x:c r="CZ664" s="329"/>
      <x:c r="DA664" s="329"/>
      <x:c r="DB664" s="329"/>
      <x:c r="DC664" s="329"/>
      <x:c r="DD664" s="329"/>
      <x:c r="DE664" s="329"/>
      <x:c r="DF664" s="329"/>
      <x:c r="DG664" s="329"/>
      <x:c r="DH664" s="329"/>
      <x:c r="DI664" s="329"/>
      <x:c r="DJ664" s="329"/>
      <x:c r="DK664" s="329"/>
      <x:c r="DL664" s="329"/>
      <x:c r="DM664" s="329"/>
      <x:c r="DN664" s="329"/>
      <x:c r="DO664" s="329"/>
      <x:c r="DP664" s="329"/>
      <x:c r="DQ664" s="329"/>
      <x:c r="DR664" s="329"/>
      <x:c r="DS664" s="329"/>
    </x:row>
    <x:row r="665" spans="1:123" s="273" customFormat="1" hidden="1" customHeight="1">
      <x:c r="A665" s="630" t="s">
        <x:v>38</x:v>
      </x:c>
      <x:c r="B665" s="631" t="s">
        <x:v>1545</x:v>
      </x:c>
      <x:c r="C665" s="632" t="s">
        <x:v>3733</x:v>
      </x:c>
      <x:c r="D665" s="448">
        <x:f t="shared" si="42"/>
        <x:v>1533.0999999999999</x:v>
      </x:c>
      <x:c r="E665" s="633" t="s">
        <x:v>5382</x:v>
      </x:c>
      <x:c r="F665" s="633" t="s">
        <x:v>4513</x:v>
      </x:c>
      <x:c r="G665" s="633"/>
      <x:c r="H665" s="633"/>
      <x:c r="I665" s="633"/>
      <x:c r="J665" s="637">
        <x:v>1533.0999999999999</x:v>
      </x:c>
      <x:c r="K665" s="637"/>
      <x:c r="L665" s="637">
        <x:v>1533.0999999999999</x:v>
      </x:c>
      <x:c r="M665" s="637"/>
      <x:c r="N665" s="637"/>
      <x:c r="O665" s="637"/>
      <x:c r="P665" s="637">
        <x:v>1533.0999999999999</x:v>
      </x:c>
      <x:c r="Q665" s="637"/>
      <x:c r="R665" s="635" t="s">
        <x:v>4556</x:v>
      </x:c>
      <x:c r="S665" s="299"/>
      <x:c r="T665" s="329"/>
      <x:c r="U665" s="329"/>
      <x:c r="V665" s="329"/>
      <x:c r="W665" s="329"/>
      <x:c r="X665" s="329"/>
      <x:c r="Y665" s="329"/>
      <x:c r="Z665" s="329"/>
      <x:c r="AA665" s="329"/>
      <x:c r="AB665" s="329"/>
      <x:c r="AC665" s="329"/>
      <x:c r="AD665" s="329"/>
      <x:c r="AE665" s="329"/>
      <x:c r="AF665" s="329"/>
      <x:c r="AG665" s="329"/>
      <x:c r="AH665" s="329"/>
      <x:c r="AI665" s="329"/>
      <x:c r="AJ665" s="329"/>
      <x:c r="AK665" s="329"/>
      <x:c r="AL665" s="329"/>
      <x:c r="AM665" s="329"/>
      <x:c r="AN665" s="329"/>
      <x:c r="AO665" s="329"/>
      <x:c r="AP665" s="329"/>
      <x:c r="AQ665" s="329"/>
      <x:c r="AR665" s="329"/>
      <x:c r="AS665" s="329"/>
      <x:c r="AT665" s="329"/>
      <x:c r="AU665" s="329"/>
      <x:c r="AV665" s="329"/>
      <x:c r="AW665" s="329"/>
      <x:c r="AX665" s="329"/>
      <x:c r="AY665" s="329"/>
      <x:c r="AZ665" s="329"/>
      <x:c r="BA665" s="329"/>
      <x:c r="BB665" s="329"/>
      <x:c r="BC665" s="329"/>
      <x:c r="BD665" s="329"/>
      <x:c r="BE665" s="329"/>
      <x:c r="BF665" s="329"/>
      <x:c r="BG665" s="329"/>
      <x:c r="BH665" s="329"/>
      <x:c r="BI665" s="329"/>
      <x:c r="BJ665" s="329"/>
      <x:c r="BK665" s="329"/>
      <x:c r="BL665" s="329"/>
      <x:c r="BM665" s="329"/>
      <x:c r="BN665" s="329"/>
      <x:c r="BO665" s="329"/>
      <x:c r="BP665" s="329"/>
      <x:c r="BQ665" s="329"/>
      <x:c r="BR665" s="329"/>
      <x:c r="BS665" s="329"/>
      <x:c r="BT665" s="329"/>
      <x:c r="BU665" s="329"/>
      <x:c r="BV665" s="329"/>
      <x:c r="BW665" s="329"/>
      <x:c r="BX665" s="329"/>
      <x:c r="BY665" s="329"/>
      <x:c r="BZ665" s="329"/>
      <x:c r="CA665" s="329"/>
      <x:c r="CB665" s="329"/>
      <x:c r="CC665" s="329"/>
      <x:c r="CD665" s="329"/>
      <x:c r="CE665" s="329"/>
      <x:c r="CF665" s="329"/>
      <x:c r="CG665" s="329"/>
      <x:c r="CH665" s="329"/>
      <x:c r="CI665" s="329"/>
      <x:c r="CJ665" s="329"/>
      <x:c r="CK665" s="329"/>
      <x:c r="CL665" s="329"/>
      <x:c r="CM665" s="329"/>
      <x:c r="CN665" s="329"/>
      <x:c r="CO665" s="329"/>
      <x:c r="CP665" s="329"/>
      <x:c r="CQ665" s="329"/>
      <x:c r="CR665" s="329"/>
      <x:c r="CS665" s="329"/>
      <x:c r="CT665" s="329"/>
      <x:c r="CU665" s="329"/>
      <x:c r="CV665" s="329"/>
      <x:c r="CW665" s="329"/>
      <x:c r="CX665" s="329"/>
      <x:c r="CY665" s="329"/>
      <x:c r="CZ665" s="329"/>
      <x:c r="DA665" s="329"/>
      <x:c r="DB665" s="329"/>
      <x:c r="DC665" s="329"/>
      <x:c r="DD665" s="329"/>
      <x:c r="DE665" s="329"/>
      <x:c r="DF665" s="329"/>
      <x:c r="DG665" s="329"/>
      <x:c r="DH665" s="329"/>
      <x:c r="DI665" s="329"/>
      <x:c r="DJ665" s="329"/>
      <x:c r="DK665" s="329"/>
      <x:c r="DL665" s="329"/>
      <x:c r="DM665" s="329"/>
      <x:c r="DN665" s="329"/>
      <x:c r="DO665" s="329"/>
      <x:c r="DP665" s="329"/>
      <x:c r="DQ665" s="329"/>
      <x:c r="DR665" s="329"/>
      <x:c r="DS665" s="329"/>
    </x:row>
    <x:row r="666" spans="1:123" s="273" customFormat="1" hidden="1" customHeight="1">
      <x:c r="A666" s="630" t="s">
        <x:v>38</x:v>
      </x:c>
      <x:c r="B666" s="631" t="s">
        <x:v>2727</x:v>
      </x:c>
      <x:c r="C666" s="632" t="s">
        <x:v>3735</x:v>
      </x:c>
      <x:c r="D666" s="448">
        <x:f t="shared" si="42"/>
        <x:v>1186.9000000000001</x:v>
      </x:c>
      <x:c r="E666" s="633" t="s">
        <x:v>5382</x:v>
      </x:c>
      <x:c r="F666" s="633" t="s">
        <x:v>4513</x:v>
      </x:c>
      <x:c r="G666" s="633"/>
      <x:c r="H666" s="633"/>
      <x:c r="I666" s="633"/>
      <x:c r="J666" s="637">
        <x:v>1186.9000000000001</x:v>
      </x:c>
      <x:c r="K666" s="637"/>
      <x:c r="L666" s="637">
        <x:v>1186.9000000000001</x:v>
      </x:c>
      <x:c r="M666" s="637"/>
      <x:c r="N666" s="637"/>
      <x:c r="O666" s="637"/>
      <x:c r="P666" s="637">
        <x:v>1186.9000000000001</x:v>
      </x:c>
      <x:c r="Q666" s="637"/>
      <x:c r="R666" s="635" t="s">
        <x:v>4556</x:v>
      </x:c>
      <x:c r="S666" s="299"/>
      <x:c r="T666" s="329"/>
      <x:c r="U666" s="329"/>
      <x:c r="V666" s="329"/>
      <x:c r="W666" s="329"/>
      <x:c r="X666" s="329"/>
      <x:c r="Y666" s="329"/>
      <x:c r="Z666" s="329"/>
      <x:c r="AA666" s="329"/>
      <x:c r="AB666" s="329"/>
      <x:c r="AC666" s="329"/>
      <x:c r="AD666" s="329"/>
      <x:c r="AE666" s="329"/>
      <x:c r="AF666" s="329"/>
      <x:c r="AG666" s="329"/>
      <x:c r="AH666" s="329"/>
      <x:c r="AI666" s="329"/>
      <x:c r="AJ666" s="329"/>
      <x:c r="AK666" s="329"/>
      <x:c r="AL666" s="329"/>
      <x:c r="AM666" s="329"/>
      <x:c r="AN666" s="329"/>
      <x:c r="AO666" s="329"/>
      <x:c r="AP666" s="329"/>
      <x:c r="AQ666" s="329"/>
      <x:c r="AR666" s="329"/>
      <x:c r="AS666" s="329"/>
      <x:c r="AT666" s="329"/>
      <x:c r="AU666" s="329"/>
      <x:c r="AV666" s="329"/>
      <x:c r="AW666" s="329"/>
      <x:c r="AX666" s="329"/>
      <x:c r="AY666" s="329"/>
      <x:c r="AZ666" s="329"/>
      <x:c r="BA666" s="329"/>
      <x:c r="BB666" s="329"/>
      <x:c r="BC666" s="329"/>
      <x:c r="BD666" s="329"/>
      <x:c r="BE666" s="329"/>
      <x:c r="BF666" s="329"/>
      <x:c r="BG666" s="329"/>
      <x:c r="BH666" s="329"/>
      <x:c r="BI666" s="329"/>
      <x:c r="BJ666" s="329"/>
      <x:c r="BK666" s="329"/>
      <x:c r="BL666" s="329"/>
      <x:c r="BM666" s="329"/>
      <x:c r="BN666" s="329"/>
      <x:c r="BO666" s="329"/>
      <x:c r="BP666" s="329"/>
      <x:c r="BQ666" s="329"/>
      <x:c r="BR666" s="329"/>
      <x:c r="BS666" s="329"/>
      <x:c r="BT666" s="329"/>
      <x:c r="BU666" s="329"/>
      <x:c r="BV666" s="329"/>
      <x:c r="BW666" s="329"/>
      <x:c r="BX666" s="329"/>
      <x:c r="BY666" s="329"/>
      <x:c r="BZ666" s="329"/>
      <x:c r="CA666" s="329"/>
      <x:c r="CB666" s="329"/>
      <x:c r="CC666" s="329"/>
      <x:c r="CD666" s="329"/>
      <x:c r="CE666" s="329"/>
      <x:c r="CF666" s="329"/>
      <x:c r="CG666" s="329"/>
      <x:c r="CH666" s="329"/>
      <x:c r="CI666" s="329"/>
      <x:c r="CJ666" s="329"/>
      <x:c r="CK666" s="329"/>
      <x:c r="CL666" s="329"/>
      <x:c r="CM666" s="329"/>
      <x:c r="CN666" s="329"/>
      <x:c r="CO666" s="329"/>
      <x:c r="CP666" s="329"/>
      <x:c r="CQ666" s="329"/>
      <x:c r="CR666" s="329"/>
      <x:c r="CS666" s="329"/>
      <x:c r="CT666" s="329"/>
      <x:c r="CU666" s="329"/>
      <x:c r="CV666" s="329"/>
      <x:c r="CW666" s="329"/>
      <x:c r="CX666" s="329"/>
      <x:c r="CY666" s="329"/>
      <x:c r="CZ666" s="329"/>
      <x:c r="DA666" s="329"/>
      <x:c r="DB666" s="329"/>
      <x:c r="DC666" s="329"/>
      <x:c r="DD666" s="329"/>
      <x:c r="DE666" s="329"/>
      <x:c r="DF666" s="329"/>
      <x:c r="DG666" s="329"/>
      <x:c r="DH666" s="329"/>
      <x:c r="DI666" s="329"/>
      <x:c r="DJ666" s="329"/>
      <x:c r="DK666" s="329"/>
      <x:c r="DL666" s="329"/>
      <x:c r="DM666" s="329"/>
      <x:c r="DN666" s="329"/>
      <x:c r="DO666" s="329"/>
      <x:c r="DP666" s="329"/>
      <x:c r="DQ666" s="329"/>
      <x:c r="DR666" s="329"/>
      <x:c r="DS666" s="329"/>
    </x:row>
    <x:row r="667" spans="1:123" s="273" customFormat="1" hidden="1" customHeight="1">
      <x:c r="A667" s="630" t="s">
        <x:v>38</x:v>
      </x:c>
      <x:c r="B667" s="631" t="s">
        <x:v>2730</x:v>
      </x:c>
      <x:c r="C667" s="632" t="s">
        <x:v>6314</x:v>
      </x:c>
      <x:c r="D667" s="448">
        <x:f t="shared" si="42"/>
        <x:v>697.79999999999995</x:v>
      </x:c>
      <x:c r="E667" s="633" t="s">
        <x:v>5382</x:v>
      </x:c>
      <x:c r="F667" s="633" t="s">
        <x:v>4513</x:v>
      </x:c>
      <x:c r="G667" s="633"/>
      <x:c r="H667" s="633"/>
      <x:c r="I667" s="633"/>
      <x:c r="J667" s="637">
        <x:v>697.79999999999995</x:v>
      </x:c>
      <x:c r="K667" s="637"/>
      <x:c r="L667" s="637">
        <x:v>697.79999999999995</x:v>
      </x:c>
      <x:c r="M667" s="637"/>
      <x:c r="N667" s="637"/>
      <x:c r="O667" s="637"/>
      <x:c r="P667" s="637">
        <x:v>697.79999999999995</x:v>
      </x:c>
      <x:c r="Q667" s="637"/>
      <x:c r="R667" s="635" t="s">
        <x:v>4556</x:v>
      </x:c>
      <x:c r="S667" s="299"/>
      <x:c r="T667" s="329"/>
      <x:c r="U667" s="329"/>
      <x:c r="V667" s="329"/>
      <x:c r="W667" s="329"/>
      <x:c r="X667" s="329"/>
      <x:c r="Y667" s="329"/>
      <x:c r="Z667" s="329"/>
      <x:c r="AA667" s="329"/>
      <x:c r="AB667" s="329"/>
      <x:c r="AC667" s="329"/>
      <x:c r="AD667" s="329"/>
      <x:c r="AE667" s="329"/>
      <x:c r="AF667" s="329"/>
      <x:c r="AG667" s="329"/>
      <x:c r="AH667" s="329"/>
      <x:c r="AI667" s="329"/>
      <x:c r="AJ667" s="329"/>
      <x:c r="AK667" s="329"/>
      <x:c r="AL667" s="329"/>
      <x:c r="AM667" s="329"/>
      <x:c r="AN667" s="329"/>
      <x:c r="AO667" s="329"/>
      <x:c r="AP667" s="329"/>
      <x:c r="AQ667" s="329"/>
      <x:c r="AR667" s="329"/>
      <x:c r="AS667" s="329"/>
      <x:c r="AT667" s="329"/>
      <x:c r="AU667" s="329"/>
      <x:c r="AV667" s="329"/>
      <x:c r="AW667" s="329"/>
      <x:c r="AX667" s="329"/>
      <x:c r="AY667" s="329"/>
      <x:c r="AZ667" s="329"/>
      <x:c r="BA667" s="329"/>
      <x:c r="BB667" s="329"/>
      <x:c r="BC667" s="329"/>
      <x:c r="BD667" s="329"/>
      <x:c r="BE667" s="329"/>
      <x:c r="BF667" s="329"/>
      <x:c r="BG667" s="329"/>
      <x:c r="BH667" s="329"/>
      <x:c r="BI667" s="329"/>
      <x:c r="BJ667" s="329"/>
      <x:c r="BK667" s="329"/>
      <x:c r="BL667" s="329"/>
      <x:c r="BM667" s="329"/>
      <x:c r="BN667" s="329"/>
      <x:c r="BO667" s="329"/>
      <x:c r="BP667" s="329"/>
      <x:c r="BQ667" s="329"/>
      <x:c r="BR667" s="329"/>
      <x:c r="BS667" s="329"/>
      <x:c r="BT667" s="329"/>
      <x:c r="BU667" s="329"/>
      <x:c r="BV667" s="329"/>
      <x:c r="BW667" s="329"/>
      <x:c r="BX667" s="329"/>
      <x:c r="BY667" s="329"/>
      <x:c r="BZ667" s="329"/>
      <x:c r="CA667" s="329"/>
      <x:c r="CB667" s="329"/>
      <x:c r="CC667" s="329"/>
      <x:c r="CD667" s="329"/>
      <x:c r="CE667" s="329"/>
      <x:c r="CF667" s="329"/>
      <x:c r="CG667" s="329"/>
      <x:c r="CH667" s="329"/>
      <x:c r="CI667" s="329"/>
      <x:c r="CJ667" s="329"/>
      <x:c r="CK667" s="329"/>
      <x:c r="CL667" s="329"/>
      <x:c r="CM667" s="329"/>
      <x:c r="CN667" s="329"/>
      <x:c r="CO667" s="329"/>
      <x:c r="CP667" s="329"/>
      <x:c r="CQ667" s="329"/>
      <x:c r="CR667" s="329"/>
      <x:c r="CS667" s="329"/>
      <x:c r="CT667" s="329"/>
      <x:c r="CU667" s="329"/>
      <x:c r="CV667" s="329"/>
      <x:c r="CW667" s="329"/>
      <x:c r="CX667" s="329"/>
      <x:c r="CY667" s="329"/>
      <x:c r="CZ667" s="329"/>
      <x:c r="DA667" s="329"/>
      <x:c r="DB667" s="329"/>
      <x:c r="DC667" s="329"/>
      <x:c r="DD667" s="329"/>
      <x:c r="DE667" s="329"/>
      <x:c r="DF667" s="329"/>
      <x:c r="DG667" s="329"/>
      <x:c r="DH667" s="329"/>
      <x:c r="DI667" s="329"/>
      <x:c r="DJ667" s="329"/>
      <x:c r="DK667" s="329"/>
      <x:c r="DL667" s="329"/>
      <x:c r="DM667" s="329"/>
      <x:c r="DN667" s="329"/>
      <x:c r="DO667" s="329"/>
      <x:c r="DP667" s="329"/>
      <x:c r="DQ667" s="329"/>
      <x:c r="DR667" s="329"/>
      <x:c r="DS667" s="329"/>
    </x:row>
    <x:row r="668" spans="1:123" s="273" customFormat="1" hidden="1" customHeight="1">
      <x:c r="A668" s="630" t="s">
        <x:v>38</x:v>
      </x:c>
      <x:c r="B668" s="631" t="s">
        <x:v>2745</x:v>
      </x:c>
      <x:c r="C668" s="632" t="s">
        <x:v>1675</x:v>
      </x:c>
      <x:c r="D668" s="448">
        <x:f t="shared" si="42"/>
        <x:v>199.80000000000001</x:v>
      </x:c>
      <x:c r="E668" s="633" t="s">
        <x:v>5222</x:v>
      </x:c>
      <x:c r="F668" s="633" t="s">
        <x:v>4513</x:v>
      </x:c>
      <x:c r="G668" s="633"/>
      <x:c r="H668" s="633"/>
      <x:c r="I668" s="633"/>
      <x:c r="J668" s="637">
        <x:v>199.80000000000001</x:v>
      </x:c>
      <x:c r="K668" s="637"/>
      <x:c r="L668" s="637">
        <x:v>199.80000000000001</x:v>
      </x:c>
      <x:c r="M668" s="637"/>
      <x:c r="N668" s="637"/>
      <x:c r="O668" s="637"/>
      <x:c r="P668" s="637">
        <x:v>199.80000000000001</x:v>
      </x:c>
      <x:c r="Q668" s="637"/>
      <x:c r="R668" s="635" t="s">
        <x:v>1683</x:v>
      </x:c>
      <x:c r="S668" s="299"/>
      <x:c r="T668" s="329"/>
      <x:c r="U668" s="329"/>
      <x:c r="V668" s="329"/>
      <x:c r="W668" s="329"/>
      <x:c r="X668" s="329"/>
      <x:c r="Y668" s="329"/>
      <x:c r="Z668" s="329"/>
      <x:c r="AA668" s="329"/>
      <x:c r="AB668" s="329"/>
      <x:c r="AC668" s="329"/>
      <x:c r="AD668" s="329"/>
      <x:c r="AE668" s="329"/>
      <x:c r="AF668" s="329"/>
      <x:c r="AG668" s="329"/>
      <x:c r="AH668" s="329"/>
      <x:c r="AI668" s="329"/>
      <x:c r="AJ668" s="329"/>
      <x:c r="AK668" s="329"/>
      <x:c r="AL668" s="329"/>
      <x:c r="AM668" s="329"/>
      <x:c r="AN668" s="329"/>
      <x:c r="AO668" s="329"/>
      <x:c r="AP668" s="329"/>
      <x:c r="AQ668" s="329"/>
      <x:c r="AR668" s="329"/>
      <x:c r="AS668" s="329"/>
      <x:c r="AT668" s="329"/>
      <x:c r="AU668" s="329"/>
      <x:c r="AV668" s="329"/>
      <x:c r="AW668" s="329"/>
      <x:c r="AX668" s="329"/>
      <x:c r="AY668" s="329"/>
      <x:c r="AZ668" s="329"/>
      <x:c r="BA668" s="329"/>
      <x:c r="BB668" s="329"/>
      <x:c r="BC668" s="329"/>
      <x:c r="BD668" s="329"/>
      <x:c r="BE668" s="329"/>
      <x:c r="BF668" s="329"/>
      <x:c r="BG668" s="329"/>
      <x:c r="BH668" s="329"/>
      <x:c r="BI668" s="329"/>
      <x:c r="BJ668" s="329"/>
      <x:c r="BK668" s="329"/>
      <x:c r="BL668" s="329"/>
      <x:c r="BM668" s="329"/>
      <x:c r="BN668" s="329"/>
      <x:c r="BO668" s="329"/>
      <x:c r="BP668" s="329"/>
      <x:c r="BQ668" s="329"/>
      <x:c r="BR668" s="329"/>
      <x:c r="BS668" s="329"/>
      <x:c r="BT668" s="329"/>
      <x:c r="BU668" s="329"/>
      <x:c r="BV668" s="329"/>
      <x:c r="BW668" s="329"/>
      <x:c r="BX668" s="329"/>
      <x:c r="BY668" s="329"/>
      <x:c r="BZ668" s="329"/>
      <x:c r="CA668" s="329"/>
      <x:c r="CB668" s="329"/>
      <x:c r="CC668" s="329"/>
      <x:c r="CD668" s="329"/>
      <x:c r="CE668" s="329"/>
      <x:c r="CF668" s="329"/>
      <x:c r="CG668" s="329"/>
      <x:c r="CH668" s="329"/>
      <x:c r="CI668" s="329"/>
      <x:c r="CJ668" s="329"/>
      <x:c r="CK668" s="329"/>
      <x:c r="CL668" s="329"/>
      <x:c r="CM668" s="329"/>
      <x:c r="CN668" s="329"/>
      <x:c r="CO668" s="329"/>
      <x:c r="CP668" s="329"/>
      <x:c r="CQ668" s="329"/>
      <x:c r="CR668" s="329"/>
      <x:c r="CS668" s="329"/>
      <x:c r="CT668" s="329"/>
      <x:c r="CU668" s="329"/>
      <x:c r="CV668" s="329"/>
      <x:c r="CW668" s="329"/>
      <x:c r="CX668" s="329"/>
      <x:c r="CY668" s="329"/>
      <x:c r="CZ668" s="329"/>
      <x:c r="DA668" s="329"/>
      <x:c r="DB668" s="329"/>
      <x:c r="DC668" s="329"/>
      <x:c r="DD668" s="329"/>
      <x:c r="DE668" s="329"/>
      <x:c r="DF668" s="329"/>
      <x:c r="DG668" s="329"/>
      <x:c r="DH668" s="329"/>
      <x:c r="DI668" s="329"/>
      <x:c r="DJ668" s="329"/>
      <x:c r="DK668" s="329"/>
      <x:c r="DL668" s="329"/>
      <x:c r="DM668" s="329"/>
      <x:c r="DN668" s="329"/>
      <x:c r="DO668" s="329"/>
      <x:c r="DP668" s="329"/>
      <x:c r="DQ668" s="329"/>
      <x:c r="DR668" s="329"/>
      <x:c r="DS668" s="329"/>
    </x:row>
    <x:row r="669" spans="1:123" s="273" customFormat="1" hidden="1" customHeight="1">
      <x:c r="A669" s="630" t="s">
        <x:v>38</x:v>
      </x:c>
      <x:c r="B669" s="631" t="s">
        <x:v>2736</x:v>
      </x:c>
      <x:c r="C669" s="632" t="s">
        <x:v>1734</x:v>
      </x:c>
      <x:c r="D669" s="448">
        <x:f t="shared" si="42"/>
        <x:v>190.09999999999999</x:v>
      </x:c>
      <x:c r="E669" s="633" t="s">
        <x:v>5222</x:v>
      </x:c>
      <x:c r="F669" s="633" t="s">
        <x:v>4513</x:v>
      </x:c>
      <x:c r="G669" s="633"/>
      <x:c r="H669" s="633"/>
      <x:c r="I669" s="633"/>
      <x:c r="J669" s="637">
        <x:v>190.09999999999999</x:v>
      </x:c>
      <x:c r="K669" s="637"/>
      <x:c r="L669" s="637">
        <x:v>190.09999999999999</x:v>
      </x:c>
      <x:c r="M669" s="637"/>
      <x:c r="N669" s="637"/>
      <x:c r="O669" s="637"/>
      <x:c r="P669" s="637">
        <x:v>190.09999999999999</x:v>
      </x:c>
      <x:c r="Q669" s="637"/>
      <x:c r="R669" s="635" t="s">
        <x:v>1683</x:v>
      </x:c>
      <x:c r="S669" s="299"/>
      <x:c r="T669" s="329"/>
      <x:c r="U669" s="329"/>
      <x:c r="V669" s="329"/>
      <x:c r="W669" s="329"/>
      <x:c r="X669" s="329"/>
      <x:c r="Y669" s="329"/>
      <x:c r="Z669" s="329"/>
      <x:c r="AA669" s="329"/>
      <x:c r="AB669" s="329"/>
      <x:c r="AC669" s="329"/>
      <x:c r="AD669" s="329"/>
      <x:c r="AE669" s="329"/>
      <x:c r="AF669" s="329"/>
      <x:c r="AG669" s="329"/>
      <x:c r="AH669" s="329"/>
      <x:c r="AI669" s="329"/>
      <x:c r="AJ669" s="329"/>
      <x:c r="AK669" s="329"/>
      <x:c r="AL669" s="329"/>
      <x:c r="AM669" s="329"/>
      <x:c r="AN669" s="329"/>
      <x:c r="AO669" s="329"/>
      <x:c r="AP669" s="329"/>
      <x:c r="AQ669" s="329"/>
      <x:c r="AR669" s="329"/>
      <x:c r="AS669" s="329"/>
      <x:c r="AT669" s="329"/>
      <x:c r="AU669" s="329"/>
      <x:c r="AV669" s="329"/>
      <x:c r="AW669" s="329"/>
      <x:c r="AX669" s="329"/>
      <x:c r="AY669" s="329"/>
      <x:c r="AZ669" s="329"/>
      <x:c r="BA669" s="329"/>
      <x:c r="BB669" s="329"/>
      <x:c r="BC669" s="329"/>
      <x:c r="BD669" s="329"/>
      <x:c r="BE669" s="329"/>
      <x:c r="BF669" s="329"/>
      <x:c r="BG669" s="329"/>
      <x:c r="BH669" s="329"/>
      <x:c r="BI669" s="329"/>
      <x:c r="BJ669" s="329"/>
      <x:c r="BK669" s="329"/>
      <x:c r="BL669" s="329"/>
      <x:c r="BM669" s="329"/>
      <x:c r="BN669" s="329"/>
      <x:c r="BO669" s="329"/>
      <x:c r="BP669" s="329"/>
      <x:c r="BQ669" s="329"/>
      <x:c r="BR669" s="329"/>
      <x:c r="BS669" s="329"/>
      <x:c r="BT669" s="329"/>
      <x:c r="BU669" s="329"/>
      <x:c r="BV669" s="329"/>
      <x:c r="BW669" s="329"/>
      <x:c r="BX669" s="329"/>
      <x:c r="BY669" s="329"/>
      <x:c r="BZ669" s="329"/>
      <x:c r="CA669" s="329"/>
      <x:c r="CB669" s="329"/>
      <x:c r="CC669" s="329"/>
      <x:c r="CD669" s="329"/>
      <x:c r="CE669" s="329"/>
      <x:c r="CF669" s="329"/>
      <x:c r="CG669" s="329"/>
      <x:c r="CH669" s="329"/>
      <x:c r="CI669" s="329"/>
      <x:c r="CJ669" s="329"/>
      <x:c r="CK669" s="329"/>
      <x:c r="CL669" s="329"/>
      <x:c r="CM669" s="329"/>
      <x:c r="CN669" s="329"/>
      <x:c r="CO669" s="329"/>
      <x:c r="CP669" s="329"/>
      <x:c r="CQ669" s="329"/>
      <x:c r="CR669" s="329"/>
      <x:c r="CS669" s="329"/>
      <x:c r="CT669" s="329"/>
      <x:c r="CU669" s="329"/>
      <x:c r="CV669" s="329"/>
      <x:c r="CW669" s="329"/>
      <x:c r="CX669" s="329"/>
      <x:c r="CY669" s="329"/>
      <x:c r="CZ669" s="329"/>
      <x:c r="DA669" s="329"/>
      <x:c r="DB669" s="329"/>
      <x:c r="DC669" s="329"/>
      <x:c r="DD669" s="329"/>
      <x:c r="DE669" s="329"/>
      <x:c r="DF669" s="329"/>
      <x:c r="DG669" s="329"/>
      <x:c r="DH669" s="329"/>
      <x:c r="DI669" s="329"/>
      <x:c r="DJ669" s="329"/>
      <x:c r="DK669" s="329"/>
      <x:c r="DL669" s="329"/>
      <x:c r="DM669" s="329"/>
      <x:c r="DN669" s="329"/>
      <x:c r="DO669" s="329"/>
      <x:c r="DP669" s="329"/>
      <x:c r="DQ669" s="329"/>
      <x:c r="DR669" s="329"/>
      <x:c r="DS669" s="329"/>
    </x:row>
    <x:row r="670" spans="1:123" s="273" customFormat="1" hidden="1" customHeight="1">
      <x:c r="A670" s="630" t="s">
        <x:v>38</x:v>
      </x:c>
      <x:c r="B670" s="631" t="s">
        <x:v>2719</x:v>
      </x:c>
      <x:c r="C670" s="632" t="s">
        <x:v>1735</x:v>
      </x:c>
      <x:c r="D670" s="448">
        <x:f t="shared" si="42"/>
        <x:v>409</x:v>
      </x:c>
      <x:c r="E670" s="633" t="s">
        <x:v>5640</x:v>
      </x:c>
      <x:c r="F670" s="633" t="s">
        <x:v>4513</x:v>
      </x:c>
      <x:c r="G670" s="633"/>
      <x:c r="H670" s="633"/>
      <x:c r="I670" s="633"/>
      <x:c r="J670" s="637">
        <x:v>409</x:v>
      </x:c>
      <x:c r="K670" s="637"/>
      <x:c r="L670" s="637">
        <x:v>409</x:v>
      </x:c>
      <x:c r="M670" s="637"/>
      <x:c r="N670" s="637"/>
      <x:c r="O670" s="637"/>
      <x:c r="P670" s="637">
        <x:v>409</x:v>
      </x:c>
      <x:c r="Q670" s="637"/>
      <x:c r="R670" s="635" t="s">
        <x:v>1683</x:v>
      </x:c>
      <x:c r="S670" s="299"/>
      <x:c r="T670" s="329"/>
      <x:c r="U670" s="329"/>
      <x:c r="V670" s="329"/>
      <x:c r="W670" s="329"/>
      <x:c r="X670" s="329"/>
      <x:c r="Y670" s="329"/>
      <x:c r="Z670" s="329"/>
      <x:c r="AA670" s="329"/>
      <x:c r="AB670" s="329"/>
      <x:c r="AC670" s="329"/>
      <x:c r="AD670" s="329"/>
      <x:c r="AE670" s="329"/>
      <x:c r="AF670" s="329"/>
      <x:c r="AG670" s="329"/>
      <x:c r="AH670" s="329"/>
      <x:c r="AI670" s="329"/>
      <x:c r="AJ670" s="329"/>
      <x:c r="AK670" s="329"/>
      <x:c r="AL670" s="329"/>
      <x:c r="AM670" s="329"/>
      <x:c r="AN670" s="329"/>
      <x:c r="AO670" s="329"/>
      <x:c r="AP670" s="329"/>
      <x:c r="AQ670" s="329"/>
      <x:c r="AR670" s="329"/>
      <x:c r="AS670" s="329"/>
      <x:c r="AT670" s="329"/>
      <x:c r="AU670" s="329"/>
      <x:c r="AV670" s="329"/>
      <x:c r="AW670" s="329"/>
      <x:c r="AX670" s="329"/>
      <x:c r="AY670" s="329"/>
      <x:c r="AZ670" s="329"/>
      <x:c r="BA670" s="329"/>
      <x:c r="BB670" s="329"/>
      <x:c r="BC670" s="329"/>
      <x:c r="BD670" s="329"/>
      <x:c r="BE670" s="329"/>
      <x:c r="BF670" s="329"/>
      <x:c r="BG670" s="329"/>
      <x:c r="BH670" s="329"/>
      <x:c r="BI670" s="329"/>
      <x:c r="BJ670" s="329"/>
      <x:c r="BK670" s="329"/>
      <x:c r="BL670" s="329"/>
      <x:c r="BM670" s="329"/>
      <x:c r="BN670" s="329"/>
      <x:c r="BO670" s="329"/>
      <x:c r="BP670" s="329"/>
      <x:c r="BQ670" s="329"/>
      <x:c r="BR670" s="329"/>
      <x:c r="BS670" s="329"/>
      <x:c r="BT670" s="329"/>
      <x:c r="BU670" s="329"/>
      <x:c r="BV670" s="329"/>
      <x:c r="BW670" s="329"/>
      <x:c r="BX670" s="329"/>
      <x:c r="BY670" s="329"/>
      <x:c r="BZ670" s="329"/>
      <x:c r="CA670" s="329"/>
      <x:c r="CB670" s="329"/>
      <x:c r="CC670" s="329"/>
      <x:c r="CD670" s="329"/>
      <x:c r="CE670" s="329"/>
      <x:c r="CF670" s="329"/>
      <x:c r="CG670" s="329"/>
      <x:c r="CH670" s="329"/>
      <x:c r="CI670" s="329"/>
      <x:c r="CJ670" s="329"/>
      <x:c r="CK670" s="329"/>
      <x:c r="CL670" s="329"/>
      <x:c r="CM670" s="329"/>
      <x:c r="CN670" s="329"/>
      <x:c r="CO670" s="329"/>
      <x:c r="CP670" s="329"/>
      <x:c r="CQ670" s="329"/>
      <x:c r="CR670" s="329"/>
      <x:c r="CS670" s="329"/>
      <x:c r="CT670" s="329"/>
      <x:c r="CU670" s="329"/>
      <x:c r="CV670" s="329"/>
      <x:c r="CW670" s="329"/>
      <x:c r="CX670" s="329"/>
      <x:c r="CY670" s="329"/>
      <x:c r="CZ670" s="329"/>
      <x:c r="DA670" s="329"/>
      <x:c r="DB670" s="329"/>
      <x:c r="DC670" s="329"/>
      <x:c r="DD670" s="329"/>
      <x:c r="DE670" s="329"/>
      <x:c r="DF670" s="329"/>
      <x:c r="DG670" s="329"/>
      <x:c r="DH670" s="329"/>
      <x:c r="DI670" s="329"/>
      <x:c r="DJ670" s="329"/>
      <x:c r="DK670" s="329"/>
      <x:c r="DL670" s="329"/>
      <x:c r="DM670" s="329"/>
      <x:c r="DN670" s="329"/>
      <x:c r="DO670" s="329"/>
      <x:c r="DP670" s="329"/>
      <x:c r="DQ670" s="329"/>
      <x:c r="DR670" s="329"/>
      <x:c r="DS670" s="329"/>
    </x:row>
    <x:row r="671" spans="1:123" s="273" customFormat="1" hidden="1" customHeight="1">
      <x:c r="A671" s="630" t="s">
        <x:v>38</x:v>
      </x:c>
      <x:c r="B671" s="631" t="s">
        <x:v>903</x:v>
      </x:c>
      <x:c r="C671" s="632" t="s">
        <x:v>3731</x:v>
      </x:c>
      <x:c r="D671" s="448">
        <x:f t="shared" si="42"/>
        <x:v>1473</x:v>
      </x:c>
      <x:c r="E671" s="633" t="s">
        <x:v>355</x:v>
      </x:c>
      <x:c r="F671" s="633" t="s">
        <x:v>1714</x:v>
      </x:c>
      <x:c r="G671" s="633"/>
      <x:c r="H671" s="633"/>
      <x:c r="I671" s="633"/>
      <x:c r="J671" s="637">
        <x:v>1473</x:v>
      </x:c>
      <x:c r="K671" s="637"/>
      <x:c r="L671" s="637">
        <x:v>1473</x:v>
      </x:c>
      <x:c r="M671" s="637"/>
      <x:c r="N671" s="637"/>
      <x:c r="O671" s="637"/>
      <x:c r="P671" s="637">
        <x:v>1473</x:v>
      </x:c>
      <x:c r="Q671" s="637"/>
      <x:c r="R671" s="635" t="s">
        <x:v>4767</x:v>
      </x:c>
      <x:c r="S671" s="299"/>
      <x:c r="T671" s="329"/>
      <x:c r="U671" s="329"/>
      <x:c r="V671" s="329"/>
      <x:c r="W671" s="329"/>
      <x:c r="X671" s="329"/>
      <x:c r="Y671" s="329"/>
      <x:c r="Z671" s="329"/>
      <x:c r="AA671" s="329"/>
      <x:c r="AB671" s="329"/>
      <x:c r="AC671" s="329"/>
      <x:c r="AD671" s="329"/>
      <x:c r="AE671" s="329"/>
      <x:c r="AF671" s="329"/>
      <x:c r="AG671" s="329"/>
      <x:c r="AH671" s="329"/>
      <x:c r="AI671" s="329"/>
      <x:c r="AJ671" s="329"/>
      <x:c r="AK671" s="329"/>
      <x:c r="AL671" s="329"/>
      <x:c r="AM671" s="329"/>
      <x:c r="AN671" s="329"/>
      <x:c r="AO671" s="329"/>
      <x:c r="AP671" s="329"/>
      <x:c r="AQ671" s="329"/>
      <x:c r="AR671" s="329"/>
      <x:c r="AS671" s="329"/>
      <x:c r="AT671" s="329"/>
      <x:c r="AU671" s="329"/>
      <x:c r="AV671" s="329"/>
      <x:c r="AW671" s="329"/>
      <x:c r="AX671" s="329"/>
      <x:c r="AY671" s="329"/>
      <x:c r="AZ671" s="329"/>
      <x:c r="BA671" s="329"/>
      <x:c r="BB671" s="329"/>
      <x:c r="BC671" s="329"/>
      <x:c r="BD671" s="329"/>
      <x:c r="BE671" s="329"/>
      <x:c r="BF671" s="329"/>
      <x:c r="BG671" s="329"/>
      <x:c r="BH671" s="329"/>
      <x:c r="BI671" s="329"/>
      <x:c r="BJ671" s="329"/>
      <x:c r="BK671" s="329"/>
      <x:c r="BL671" s="329"/>
      <x:c r="BM671" s="329"/>
      <x:c r="BN671" s="329"/>
      <x:c r="BO671" s="329"/>
      <x:c r="BP671" s="329"/>
      <x:c r="BQ671" s="329"/>
      <x:c r="BR671" s="329"/>
      <x:c r="BS671" s="329"/>
      <x:c r="BT671" s="329"/>
      <x:c r="BU671" s="329"/>
      <x:c r="BV671" s="329"/>
      <x:c r="BW671" s="329"/>
      <x:c r="BX671" s="329"/>
      <x:c r="BY671" s="329"/>
      <x:c r="BZ671" s="329"/>
      <x:c r="CA671" s="329"/>
      <x:c r="CB671" s="329"/>
      <x:c r="CC671" s="329"/>
      <x:c r="CD671" s="329"/>
      <x:c r="CE671" s="329"/>
      <x:c r="CF671" s="329"/>
      <x:c r="CG671" s="329"/>
      <x:c r="CH671" s="329"/>
      <x:c r="CI671" s="329"/>
      <x:c r="CJ671" s="329"/>
      <x:c r="CK671" s="329"/>
      <x:c r="CL671" s="329"/>
      <x:c r="CM671" s="329"/>
      <x:c r="CN671" s="329"/>
      <x:c r="CO671" s="329"/>
      <x:c r="CP671" s="329"/>
      <x:c r="CQ671" s="329"/>
      <x:c r="CR671" s="329"/>
      <x:c r="CS671" s="329"/>
      <x:c r="CT671" s="329"/>
      <x:c r="CU671" s="329"/>
      <x:c r="CV671" s="329"/>
      <x:c r="CW671" s="329"/>
      <x:c r="CX671" s="329"/>
      <x:c r="CY671" s="329"/>
      <x:c r="CZ671" s="329"/>
      <x:c r="DA671" s="329"/>
      <x:c r="DB671" s="329"/>
      <x:c r="DC671" s="329"/>
      <x:c r="DD671" s="329"/>
      <x:c r="DE671" s="329"/>
      <x:c r="DF671" s="329"/>
      <x:c r="DG671" s="329"/>
      <x:c r="DH671" s="329"/>
      <x:c r="DI671" s="329"/>
      <x:c r="DJ671" s="329"/>
      <x:c r="DK671" s="329"/>
      <x:c r="DL671" s="329"/>
      <x:c r="DM671" s="329"/>
      <x:c r="DN671" s="329"/>
      <x:c r="DO671" s="329"/>
      <x:c r="DP671" s="329"/>
      <x:c r="DQ671" s="329"/>
      <x:c r="DR671" s="329"/>
      <x:c r="DS671" s="329"/>
    </x:row>
    <x:row r="672" spans="1:123" s="273" customFormat="1" hidden="1" customHeight="1">
      <x:c r="A672" s="630" t="s">
        <x:v>38</x:v>
      </x:c>
      <x:c r="B672" s="631" t="s">
        <x:v>905</x:v>
      </x:c>
      <x:c r="C672" s="632" t="s">
        <x:v>3742</x:v>
      </x:c>
      <x:c r="D672" s="448">
        <x:f t="shared" si="42"/>
        <x:v>1029.8</x:v>
      </x:c>
      <x:c r="E672" s="633" t="s">
        <x:v>355</x:v>
      </x:c>
      <x:c r="F672" s="633" t="s">
        <x:v>1714</x:v>
      </x:c>
      <x:c r="G672" s="633"/>
      <x:c r="H672" s="633"/>
      <x:c r="I672" s="633"/>
      <x:c r="J672" s="636">
        <x:v>1029.8</x:v>
      </x:c>
      <x:c r="K672" s="637"/>
      <x:c r="L672" s="636">
        <x:v>1029.8</x:v>
      </x:c>
      <x:c r="M672" s="637"/>
      <x:c r="N672" s="637"/>
      <x:c r="O672" s="637"/>
      <x:c r="P672" s="636">
        <x:v>1029.8</x:v>
      </x:c>
      <x:c r="Q672" s="637"/>
      <x:c r="R672" s="635" t="s">
        <x:v>4767</x:v>
      </x:c>
      <x:c r="S672" s="299"/>
      <x:c r="T672" s="329"/>
      <x:c r="U672" s="329"/>
      <x:c r="V672" s="329"/>
      <x:c r="W672" s="329"/>
      <x:c r="X672" s="329"/>
      <x:c r="Y672" s="329"/>
      <x:c r="Z672" s="329"/>
      <x:c r="AA672" s="329"/>
      <x:c r="AB672" s="329"/>
      <x:c r="AC672" s="329"/>
      <x:c r="AD672" s="329"/>
      <x:c r="AE672" s="329"/>
      <x:c r="AF672" s="329"/>
      <x:c r="AG672" s="329"/>
      <x:c r="AH672" s="329"/>
      <x:c r="AI672" s="329"/>
      <x:c r="AJ672" s="329"/>
      <x:c r="AK672" s="329"/>
      <x:c r="AL672" s="329"/>
      <x:c r="AM672" s="329"/>
      <x:c r="AN672" s="329"/>
      <x:c r="AO672" s="329"/>
      <x:c r="AP672" s="329"/>
      <x:c r="AQ672" s="329"/>
      <x:c r="AR672" s="329"/>
      <x:c r="AS672" s="329"/>
      <x:c r="AT672" s="329"/>
      <x:c r="AU672" s="329"/>
      <x:c r="AV672" s="329"/>
      <x:c r="AW672" s="329"/>
      <x:c r="AX672" s="329"/>
      <x:c r="AY672" s="329"/>
      <x:c r="AZ672" s="329"/>
      <x:c r="BA672" s="329"/>
      <x:c r="BB672" s="329"/>
      <x:c r="BC672" s="329"/>
      <x:c r="BD672" s="329"/>
      <x:c r="BE672" s="329"/>
      <x:c r="BF672" s="329"/>
      <x:c r="BG672" s="329"/>
      <x:c r="BH672" s="329"/>
      <x:c r="BI672" s="329"/>
      <x:c r="BJ672" s="329"/>
      <x:c r="BK672" s="329"/>
      <x:c r="BL672" s="329"/>
      <x:c r="BM672" s="329"/>
      <x:c r="BN672" s="329"/>
      <x:c r="BO672" s="329"/>
      <x:c r="BP672" s="329"/>
      <x:c r="BQ672" s="329"/>
      <x:c r="BR672" s="329"/>
      <x:c r="BS672" s="329"/>
      <x:c r="BT672" s="329"/>
      <x:c r="BU672" s="329"/>
      <x:c r="BV672" s="329"/>
      <x:c r="BW672" s="329"/>
      <x:c r="BX672" s="329"/>
      <x:c r="BY672" s="329"/>
      <x:c r="BZ672" s="329"/>
      <x:c r="CA672" s="329"/>
      <x:c r="CB672" s="329"/>
      <x:c r="CC672" s="329"/>
      <x:c r="CD672" s="329"/>
      <x:c r="CE672" s="329"/>
      <x:c r="CF672" s="329"/>
      <x:c r="CG672" s="329"/>
      <x:c r="CH672" s="329"/>
      <x:c r="CI672" s="329"/>
      <x:c r="CJ672" s="329"/>
      <x:c r="CK672" s="329"/>
      <x:c r="CL672" s="329"/>
      <x:c r="CM672" s="329"/>
      <x:c r="CN672" s="329"/>
      <x:c r="CO672" s="329"/>
      <x:c r="CP672" s="329"/>
      <x:c r="CQ672" s="329"/>
      <x:c r="CR672" s="329"/>
      <x:c r="CS672" s="329"/>
      <x:c r="CT672" s="329"/>
      <x:c r="CU672" s="329"/>
      <x:c r="CV672" s="329"/>
      <x:c r="CW672" s="329"/>
      <x:c r="CX672" s="329"/>
      <x:c r="CY672" s="329"/>
      <x:c r="CZ672" s="329"/>
      <x:c r="DA672" s="329"/>
      <x:c r="DB672" s="329"/>
      <x:c r="DC672" s="329"/>
      <x:c r="DD672" s="329"/>
      <x:c r="DE672" s="329"/>
      <x:c r="DF672" s="329"/>
      <x:c r="DG672" s="329"/>
      <x:c r="DH672" s="329"/>
      <x:c r="DI672" s="329"/>
      <x:c r="DJ672" s="329"/>
      <x:c r="DK672" s="329"/>
      <x:c r="DL672" s="329"/>
      <x:c r="DM672" s="329"/>
      <x:c r="DN672" s="329"/>
      <x:c r="DO672" s="329"/>
      <x:c r="DP672" s="329"/>
      <x:c r="DQ672" s="329"/>
      <x:c r="DR672" s="329"/>
      <x:c r="DS672" s="329"/>
    </x:row>
    <x:row r="673" spans="1:123" s="273" customFormat="1" hidden="1" customHeight="1">
      <x:c r="A673" s="630" t="s">
        <x:v>38</x:v>
      </x:c>
      <x:c r="B673" s="631" t="s">
        <x:v>884</x:v>
      </x:c>
      <x:c r="C673" s="632" t="s">
        <x:v>6304</x:v>
      </x:c>
      <x:c r="D673" s="448">
        <x:f t="shared" si="42"/>
        <x:v>1036.0999999999999</x:v>
      </x:c>
      <x:c r="E673" s="633" t="s">
        <x:v>355</x:v>
      </x:c>
      <x:c r="F673" s="633" t="s">
        <x:v>1714</x:v>
      </x:c>
      <x:c r="G673" s="633"/>
      <x:c r="H673" s="633"/>
      <x:c r="I673" s="633"/>
      <x:c r="J673" s="636">
        <x:v>1036.0999999999999</x:v>
      </x:c>
      <x:c r="K673" s="637"/>
      <x:c r="L673" s="636">
        <x:v>1036.0999999999999</x:v>
      </x:c>
      <x:c r="M673" s="637"/>
      <x:c r="N673" s="637"/>
      <x:c r="O673" s="637"/>
      <x:c r="P673" s="636">
        <x:v>1036.0999999999999</x:v>
      </x:c>
      <x:c r="Q673" s="637"/>
      <x:c r="R673" s="635" t="s">
        <x:v>4767</x:v>
      </x:c>
      <x:c r="S673" s="299"/>
      <x:c r="T673" s="329"/>
      <x:c r="U673" s="329"/>
      <x:c r="V673" s="329"/>
      <x:c r="W673" s="329"/>
      <x:c r="X673" s="329"/>
      <x:c r="Y673" s="329"/>
      <x:c r="Z673" s="329"/>
      <x:c r="AA673" s="329"/>
      <x:c r="AB673" s="329"/>
      <x:c r="AC673" s="329"/>
      <x:c r="AD673" s="329"/>
      <x:c r="AE673" s="329"/>
      <x:c r="AF673" s="329"/>
      <x:c r="AG673" s="329"/>
      <x:c r="AH673" s="329"/>
      <x:c r="AI673" s="329"/>
      <x:c r="AJ673" s="329"/>
      <x:c r="AK673" s="329"/>
      <x:c r="AL673" s="329"/>
      <x:c r="AM673" s="329"/>
      <x:c r="AN673" s="329"/>
      <x:c r="AO673" s="329"/>
      <x:c r="AP673" s="329"/>
      <x:c r="AQ673" s="329"/>
      <x:c r="AR673" s="329"/>
      <x:c r="AS673" s="329"/>
      <x:c r="AT673" s="329"/>
      <x:c r="AU673" s="329"/>
      <x:c r="AV673" s="329"/>
      <x:c r="AW673" s="329"/>
      <x:c r="AX673" s="329"/>
      <x:c r="AY673" s="329"/>
      <x:c r="AZ673" s="329"/>
      <x:c r="BA673" s="329"/>
      <x:c r="BB673" s="329"/>
      <x:c r="BC673" s="329"/>
      <x:c r="BD673" s="329"/>
      <x:c r="BE673" s="329"/>
      <x:c r="BF673" s="329"/>
      <x:c r="BG673" s="329"/>
      <x:c r="BH673" s="329"/>
      <x:c r="BI673" s="329"/>
      <x:c r="BJ673" s="329"/>
      <x:c r="BK673" s="329"/>
      <x:c r="BL673" s="329"/>
      <x:c r="BM673" s="329"/>
      <x:c r="BN673" s="329"/>
      <x:c r="BO673" s="329"/>
      <x:c r="BP673" s="329"/>
      <x:c r="BQ673" s="329"/>
      <x:c r="BR673" s="329"/>
      <x:c r="BS673" s="329"/>
      <x:c r="BT673" s="329"/>
      <x:c r="BU673" s="329"/>
      <x:c r="BV673" s="329"/>
      <x:c r="BW673" s="329"/>
      <x:c r="BX673" s="329"/>
      <x:c r="BY673" s="329"/>
      <x:c r="BZ673" s="329"/>
      <x:c r="CA673" s="329"/>
      <x:c r="CB673" s="329"/>
      <x:c r="CC673" s="329"/>
      <x:c r="CD673" s="329"/>
      <x:c r="CE673" s="329"/>
      <x:c r="CF673" s="329"/>
      <x:c r="CG673" s="329"/>
      <x:c r="CH673" s="329"/>
      <x:c r="CI673" s="329"/>
      <x:c r="CJ673" s="329"/>
      <x:c r="CK673" s="329"/>
      <x:c r="CL673" s="329"/>
      <x:c r="CM673" s="329"/>
      <x:c r="CN673" s="329"/>
      <x:c r="CO673" s="329"/>
      <x:c r="CP673" s="329"/>
      <x:c r="CQ673" s="329"/>
      <x:c r="CR673" s="329"/>
      <x:c r="CS673" s="329"/>
      <x:c r="CT673" s="329"/>
      <x:c r="CU673" s="329"/>
      <x:c r="CV673" s="329"/>
      <x:c r="CW673" s="329"/>
      <x:c r="CX673" s="329"/>
      <x:c r="CY673" s="329"/>
      <x:c r="CZ673" s="329"/>
      <x:c r="DA673" s="329"/>
      <x:c r="DB673" s="329"/>
      <x:c r="DC673" s="329"/>
      <x:c r="DD673" s="329"/>
      <x:c r="DE673" s="329"/>
      <x:c r="DF673" s="329"/>
      <x:c r="DG673" s="329"/>
      <x:c r="DH673" s="329"/>
      <x:c r="DI673" s="329"/>
      <x:c r="DJ673" s="329"/>
      <x:c r="DK673" s="329"/>
      <x:c r="DL673" s="329"/>
      <x:c r="DM673" s="329"/>
      <x:c r="DN673" s="329"/>
      <x:c r="DO673" s="329"/>
      <x:c r="DP673" s="329"/>
      <x:c r="DQ673" s="329"/>
      <x:c r="DR673" s="329"/>
      <x:c r="DS673" s="329"/>
    </x:row>
    <x:row r="674" spans="1:123" s="273" customFormat="1" hidden="1" customHeight="1">
      <x:c r="A674" s="630" t="s">
        <x:v>38</x:v>
      </x:c>
      <x:c r="B674" s="631" t="s">
        <x:v>895</x:v>
      </x:c>
      <x:c r="C674" s="632" t="s">
        <x:v>6348</x:v>
      </x:c>
      <x:c r="D674" s="448">
        <x:f t="shared" si="42"/>
        <x:v>1140.4000000000001</x:v>
      </x:c>
      <x:c r="E674" s="633" t="s">
        <x:v>355</x:v>
      </x:c>
      <x:c r="F674" s="633" t="s">
        <x:v>1714</x:v>
      </x:c>
      <x:c r="G674" s="633"/>
      <x:c r="H674" s="633"/>
      <x:c r="I674" s="633"/>
      <x:c r="J674" s="637">
        <x:v>1140.4000000000001</x:v>
      </x:c>
      <x:c r="K674" s="637"/>
      <x:c r="L674" s="637">
        <x:v>1140.4000000000001</x:v>
      </x:c>
      <x:c r="M674" s="637"/>
      <x:c r="N674" s="637"/>
      <x:c r="O674" s="637"/>
      <x:c r="P674" s="637">
        <x:v>1140.4000000000001</x:v>
      </x:c>
      <x:c r="Q674" s="637"/>
      <x:c r="R674" s="635" t="s">
        <x:v>4767</x:v>
      </x:c>
      <x:c r="S674" s="299"/>
      <x:c r="T674" s="329"/>
      <x:c r="U674" s="329"/>
      <x:c r="V674" s="329"/>
      <x:c r="W674" s="329"/>
      <x:c r="X674" s="329"/>
      <x:c r="Y674" s="329"/>
      <x:c r="Z674" s="329"/>
      <x:c r="AA674" s="329"/>
      <x:c r="AB674" s="329"/>
      <x:c r="AC674" s="329"/>
      <x:c r="AD674" s="329"/>
      <x:c r="AE674" s="329"/>
      <x:c r="AF674" s="329"/>
      <x:c r="AG674" s="329"/>
      <x:c r="AH674" s="329"/>
      <x:c r="AI674" s="329"/>
      <x:c r="AJ674" s="329"/>
      <x:c r="AK674" s="329"/>
      <x:c r="AL674" s="329"/>
      <x:c r="AM674" s="329"/>
      <x:c r="AN674" s="329"/>
      <x:c r="AO674" s="329"/>
      <x:c r="AP674" s="329"/>
      <x:c r="AQ674" s="329"/>
      <x:c r="AR674" s="329"/>
      <x:c r="AS674" s="329"/>
      <x:c r="AT674" s="329"/>
      <x:c r="AU674" s="329"/>
      <x:c r="AV674" s="329"/>
      <x:c r="AW674" s="329"/>
      <x:c r="AX674" s="329"/>
      <x:c r="AY674" s="329"/>
      <x:c r="AZ674" s="329"/>
      <x:c r="BA674" s="329"/>
      <x:c r="BB674" s="329"/>
      <x:c r="BC674" s="329"/>
      <x:c r="BD674" s="329"/>
      <x:c r="BE674" s="329"/>
      <x:c r="BF674" s="329"/>
      <x:c r="BG674" s="329"/>
      <x:c r="BH674" s="329"/>
      <x:c r="BI674" s="329"/>
      <x:c r="BJ674" s="329"/>
      <x:c r="BK674" s="329"/>
      <x:c r="BL674" s="329"/>
      <x:c r="BM674" s="329"/>
      <x:c r="BN674" s="329"/>
      <x:c r="BO674" s="329"/>
      <x:c r="BP674" s="329"/>
      <x:c r="BQ674" s="329"/>
      <x:c r="BR674" s="329"/>
      <x:c r="BS674" s="329"/>
      <x:c r="BT674" s="329"/>
      <x:c r="BU674" s="329"/>
      <x:c r="BV674" s="329"/>
      <x:c r="BW674" s="329"/>
      <x:c r="BX674" s="329"/>
      <x:c r="BY674" s="329"/>
      <x:c r="BZ674" s="329"/>
      <x:c r="CA674" s="329"/>
      <x:c r="CB674" s="329"/>
      <x:c r="CC674" s="329"/>
      <x:c r="CD674" s="329"/>
      <x:c r="CE674" s="329"/>
      <x:c r="CF674" s="329"/>
      <x:c r="CG674" s="329"/>
      <x:c r="CH674" s="329"/>
      <x:c r="CI674" s="329"/>
      <x:c r="CJ674" s="329"/>
      <x:c r="CK674" s="329"/>
      <x:c r="CL674" s="329"/>
      <x:c r="CM674" s="329"/>
      <x:c r="CN674" s="329"/>
      <x:c r="CO674" s="329"/>
      <x:c r="CP674" s="329"/>
      <x:c r="CQ674" s="329"/>
      <x:c r="CR674" s="329"/>
      <x:c r="CS674" s="329"/>
      <x:c r="CT674" s="329"/>
      <x:c r="CU674" s="329"/>
      <x:c r="CV674" s="329"/>
      <x:c r="CW674" s="329"/>
      <x:c r="CX674" s="329"/>
      <x:c r="CY674" s="329"/>
      <x:c r="CZ674" s="329"/>
      <x:c r="DA674" s="329"/>
      <x:c r="DB674" s="329"/>
      <x:c r="DC674" s="329"/>
      <x:c r="DD674" s="329"/>
      <x:c r="DE674" s="329"/>
      <x:c r="DF674" s="329"/>
      <x:c r="DG674" s="329"/>
      <x:c r="DH674" s="329"/>
      <x:c r="DI674" s="329"/>
      <x:c r="DJ674" s="329"/>
      <x:c r="DK674" s="329"/>
      <x:c r="DL674" s="329"/>
      <x:c r="DM674" s="329"/>
      <x:c r="DN674" s="329"/>
      <x:c r="DO674" s="329"/>
      <x:c r="DP674" s="329"/>
      <x:c r="DQ674" s="329"/>
      <x:c r="DR674" s="329"/>
      <x:c r="DS674" s="329"/>
    </x:row>
    <x:row r="675" spans="1:123" s="273" customFormat="1" hidden="1" customHeight="1">
      <x:c r="A675" s="630" t="s">
        <x:v>38</x:v>
      </x:c>
      <x:c r="B675" s="631" t="s">
        <x:v>2729</x:v>
      </x:c>
      <x:c r="C675" s="632" t="s">
        <x:v>3754</x:v>
      </x:c>
      <x:c r="D675" s="448">
        <x:f t="shared" si="42"/>
        <x:v>190.80000000000001</x:v>
      </x:c>
      <x:c r="E675" s="633" t="s">
        <x:v>355</x:v>
      </x:c>
      <x:c r="F675" s="633" t="s">
        <x:v>1714</x:v>
      </x:c>
      <x:c r="G675" s="633"/>
      <x:c r="H675" s="633"/>
      <x:c r="I675" s="633"/>
      <x:c r="J675" s="637">
        <x:v>190.80000000000001</x:v>
      </x:c>
      <x:c r="K675" s="637"/>
      <x:c r="L675" s="637">
        <x:v>190.80000000000001</x:v>
      </x:c>
      <x:c r="M675" s="637"/>
      <x:c r="N675" s="637"/>
      <x:c r="O675" s="637"/>
      <x:c r="P675" s="637">
        <x:v>190.80000000000001</x:v>
      </x:c>
      <x:c r="Q675" s="637"/>
      <x:c r="R675" s="635" t="s">
        <x:v>4767</x:v>
      </x:c>
      <x:c r="S675" s="299"/>
      <x:c r="T675" s="329"/>
      <x:c r="U675" s="329"/>
      <x:c r="V675" s="329"/>
      <x:c r="W675" s="329"/>
      <x:c r="X675" s="329"/>
      <x:c r="Y675" s="329"/>
      <x:c r="Z675" s="329"/>
      <x:c r="AA675" s="329"/>
      <x:c r="AB675" s="329"/>
      <x:c r="AC675" s="329"/>
      <x:c r="AD675" s="329"/>
      <x:c r="AE675" s="329"/>
      <x:c r="AF675" s="329"/>
      <x:c r="AG675" s="329"/>
      <x:c r="AH675" s="329"/>
      <x:c r="AI675" s="329"/>
      <x:c r="AJ675" s="329"/>
      <x:c r="AK675" s="329"/>
      <x:c r="AL675" s="329"/>
      <x:c r="AM675" s="329"/>
      <x:c r="AN675" s="329"/>
      <x:c r="AO675" s="329"/>
      <x:c r="AP675" s="329"/>
      <x:c r="AQ675" s="329"/>
      <x:c r="AR675" s="329"/>
      <x:c r="AS675" s="329"/>
      <x:c r="AT675" s="329"/>
      <x:c r="AU675" s="329"/>
      <x:c r="AV675" s="329"/>
      <x:c r="AW675" s="329"/>
      <x:c r="AX675" s="329"/>
      <x:c r="AY675" s="329"/>
      <x:c r="AZ675" s="329"/>
      <x:c r="BA675" s="329"/>
      <x:c r="BB675" s="329"/>
      <x:c r="BC675" s="329"/>
      <x:c r="BD675" s="329"/>
      <x:c r="BE675" s="329"/>
      <x:c r="BF675" s="329"/>
      <x:c r="BG675" s="329"/>
      <x:c r="BH675" s="329"/>
      <x:c r="BI675" s="329"/>
      <x:c r="BJ675" s="329"/>
      <x:c r="BK675" s="329"/>
      <x:c r="BL675" s="329"/>
      <x:c r="BM675" s="329"/>
      <x:c r="BN675" s="329"/>
      <x:c r="BO675" s="329"/>
      <x:c r="BP675" s="329"/>
      <x:c r="BQ675" s="329"/>
      <x:c r="BR675" s="329"/>
      <x:c r="BS675" s="329"/>
      <x:c r="BT675" s="329"/>
      <x:c r="BU675" s="329"/>
      <x:c r="BV675" s="329"/>
      <x:c r="BW675" s="329"/>
      <x:c r="BX675" s="329"/>
      <x:c r="BY675" s="329"/>
      <x:c r="BZ675" s="329"/>
      <x:c r="CA675" s="329"/>
      <x:c r="CB675" s="329"/>
      <x:c r="CC675" s="329"/>
      <x:c r="CD675" s="329"/>
      <x:c r="CE675" s="329"/>
      <x:c r="CF675" s="329"/>
      <x:c r="CG675" s="329"/>
      <x:c r="CH675" s="329"/>
      <x:c r="CI675" s="329"/>
      <x:c r="CJ675" s="329"/>
      <x:c r="CK675" s="329"/>
      <x:c r="CL675" s="329"/>
      <x:c r="CM675" s="329"/>
      <x:c r="CN675" s="329"/>
      <x:c r="CO675" s="329"/>
      <x:c r="CP675" s="329"/>
      <x:c r="CQ675" s="329"/>
      <x:c r="CR675" s="329"/>
      <x:c r="CS675" s="329"/>
      <x:c r="CT675" s="329"/>
      <x:c r="CU675" s="329"/>
      <x:c r="CV675" s="329"/>
      <x:c r="CW675" s="329"/>
      <x:c r="CX675" s="329"/>
      <x:c r="CY675" s="329"/>
      <x:c r="CZ675" s="329"/>
      <x:c r="DA675" s="329"/>
      <x:c r="DB675" s="329"/>
      <x:c r="DC675" s="329"/>
      <x:c r="DD675" s="329"/>
      <x:c r="DE675" s="329"/>
      <x:c r="DF675" s="329"/>
      <x:c r="DG675" s="329"/>
      <x:c r="DH675" s="329"/>
      <x:c r="DI675" s="329"/>
      <x:c r="DJ675" s="329"/>
      <x:c r="DK675" s="329"/>
      <x:c r="DL675" s="329"/>
      <x:c r="DM675" s="329"/>
      <x:c r="DN675" s="329"/>
      <x:c r="DO675" s="329"/>
      <x:c r="DP675" s="329"/>
      <x:c r="DQ675" s="329"/>
      <x:c r="DR675" s="329"/>
      <x:c r="DS675" s="329"/>
    </x:row>
    <x:row r="676" spans="1:123" s="273" customFormat="1" hidden="1" customHeight="1">
      <x:c r="A676" s="630" t="s">
        <x:v>38</x:v>
      </x:c>
      <x:c r="B676" s="631" t="s">
        <x:v>2758</x:v>
      </x:c>
      <x:c r="C676" s="632" t="s">
        <x:v>3726</x:v>
      </x:c>
      <x:c r="D676" s="448">
        <x:f t="shared" si="42"/>
        <x:v>636.39999999999998</x:v>
      </x:c>
      <x:c r="E676" s="633" t="s">
        <x:v>355</x:v>
      </x:c>
      <x:c r="F676" s="633" t="s">
        <x:v>1714</x:v>
      </x:c>
      <x:c r="G676" s="633"/>
      <x:c r="H676" s="633"/>
      <x:c r="I676" s="633"/>
      <x:c r="J676" s="637">
        <x:v>636.39999999999998</x:v>
      </x:c>
      <x:c r="K676" s="637"/>
      <x:c r="L676" s="637">
        <x:v>636.39999999999998</x:v>
      </x:c>
      <x:c r="M676" s="637"/>
      <x:c r="N676" s="637"/>
      <x:c r="O676" s="637"/>
      <x:c r="P676" s="637">
        <x:v>636.39999999999998</x:v>
      </x:c>
      <x:c r="Q676" s="637"/>
      <x:c r="R676" s="635" t="s">
        <x:v>4767</x:v>
      </x:c>
      <x:c r="S676" s="299"/>
      <x:c r="T676" s="329"/>
      <x:c r="U676" s="329"/>
      <x:c r="V676" s="329"/>
      <x:c r="W676" s="329"/>
      <x:c r="X676" s="329"/>
      <x:c r="Y676" s="329"/>
      <x:c r="Z676" s="329"/>
      <x:c r="AA676" s="329"/>
      <x:c r="AB676" s="329"/>
      <x:c r="AC676" s="329"/>
      <x:c r="AD676" s="329"/>
      <x:c r="AE676" s="329"/>
      <x:c r="AF676" s="329"/>
      <x:c r="AG676" s="329"/>
      <x:c r="AH676" s="329"/>
      <x:c r="AI676" s="329"/>
      <x:c r="AJ676" s="329"/>
      <x:c r="AK676" s="329"/>
      <x:c r="AL676" s="329"/>
      <x:c r="AM676" s="329"/>
      <x:c r="AN676" s="329"/>
      <x:c r="AO676" s="329"/>
      <x:c r="AP676" s="329"/>
      <x:c r="AQ676" s="329"/>
      <x:c r="AR676" s="329"/>
      <x:c r="AS676" s="329"/>
      <x:c r="AT676" s="329"/>
      <x:c r="AU676" s="329"/>
      <x:c r="AV676" s="329"/>
      <x:c r="AW676" s="329"/>
      <x:c r="AX676" s="329"/>
      <x:c r="AY676" s="329"/>
      <x:c r="AZ676" s="329"/>
      <x:c r="BA676" s="329"/>
      <x:c r="BB676" s="329"/>
      <x:c r="BC676" s="329"/>
      <x:c r="BD676" s="329"/>
      <x:c r="BE676" s="329"/>
      <x:c r="BF676" s="329"/>
      <x:c r="BG676" s="329"/>
      <x:c r="BH676" s="329"/>
      <x:c r="BI676" s="329"/>
      <x:c r="BJ676" s="329"/>
      <x:c r="BK676" s="329"/>
      <x:c r="BL676" s="329"/>
      <x:c r="BM676" s="329"/>
      <x:c r="BN676" s="329"/>
      <x:c r="BO676" s="329"/>
      <x:c r="BP676" s="329"/>
      <x:c r="BQ676" s="329"/>
      <x:c r="BR676" s="329"/>
      <x:c r="BS676" s="329"/>
      <x:c r="BT676" s="329"/>
      <x:c r="BU676" s="329"/>
      <x:c r="BV676" s="329"/>
      <x:c r="BW676" s="329"/>
      <x:c r="BX676" s="329"/>
      <x:c r="BY676" s="329"/>
      <x:c r="BZ676" s="329"/>
      <x:c r="CA676" s="329"/>
      <x:c r="CB676" s="329"/>
      <x:c r="CC676" s="329"/>
      <x:c r="CD676" s="329"/>
      <x:c r="CE676" s="329"/>
      <x:c r="CF676" s="329"/>
      <x:c r="CG676" s="329"/>
      <x:c r="CH676" s="329"/>
      <x:c r="CI676" s="329"/>
      <x:c r="CJ676" s="329"/>
      <x:c r="CK676" s="329"/>
      <x:c r="CL676" s="329"/>
      <x:c r="CM676" s="329"/>
      <x:c r="CN676" s="329"/>
      <x:c r="CO676" s="329"/>
      <x:c r="CP676" s="329"/>
      <x:c r="CQ676" s="329"/>
      <x:c r="CR676" s="329"/>
      <x:c r="CS676" s="329"/>
      <x:c r="CT676" s="329"/>
      <x:c r="CU676" s="329"/>
      <x:c r="CV676" s="329"/>
      <x:c r="CW676" s="329"/>
      <x:c r="CX676" s="329"/>
      <x:c r="CY676" s="329"/>
      <x:c r="CZ676" s="329"/>
      <x:c r="DA676" s="329"/>
      <x:c r="DB676" s="329"/>
      <x:c r="DC676" s="329"/>
      <x:c r="DD676" s="329"/>
      <x:c r="DE676" s="329"/>
      <x:c r="DF676" s="329"/>
      <x:c r="DG676" s="329"/>
      <x:c r="DH676" s="329"/>
      <x:c r="DI676" s="329"/>
      <x:c r="DJ676" s="329"/>
      <x:c r="DK676" s="329"/>
      <x:c r="DL676" s="329"/>
      <x:c r="DM676" s="329"/>
      <x:c r="DN676" s="329"/>
      <x:c r="DO676" s="329"/>
      <x:c r="DP676" s="329"/>
      <x:c r="DQ676" s="329"/>
      <x:c r="DR676" s="329"/>
      <x:c r="DS676" s="329"/>
    </x:row>
    <x:row r="677" spans="1:123" s="273" customFormat="1" hidden="1" customHeight="1">
      <x:c r="A677" s="630" t="s">
        <x:v>38</x:v>
      </x:c>
      <x:c r="B677" s="631" t="s">
        <x:v>2733</x:v>
      </x:c>
      <x:c r="C677" s="632" t="s">
        <x:v>3756</x:v>
      </x:c>
      <x:c r="D677" s="448">
        <x:f t="shared" si="42"/>
        <x:v>1317.8</x:v>
      </x:c>
      <x:c r="E677" s="633" t="s">
        <x:v>355</x:v>
      </x:c>
      <x:c r="F677" s="633" t="s">
        <x:v>1714</x:v>
      </x:c>
      <x:c r="G677" s="633"/>
      <x:c r="H677" s="633"/>
      <x:c r="I677" s="633"/>
      <x:c r="J677" s="637">
        <x:v>1317.8</x:v>
      </x:c>
      <x:c r="K677" s="637"/>
      <x:c r="L677" s="637">
        <x:v>1317.8</x:v>
      </x:c>
      <x:c r="M677" s="637"/>
      <x:c r="N677" s="637"/>
      <x:c r="O677" s="637"/>
      <x:c r="P677" s="637">
        <x:v>1317.8</x:v>
      </x:c>
      <x:c r="Q677" s="637"/>
      <x:c r="R677" s="635" t="s">
        <x:v>4767</x:v>
      </x:c>
      <x:c r="S677" s="299"/>
      <x:c r="T677" s="329"/>
      <x:c r="U677" s="329"/>
      <x:c r="V677" s="329"/>
      <x:c r="W677" s="329"/>
      <x:c r="X677" s="329"/>
      <x:c r="Y677" s="329"/>
      <x:c r="Z677" s="329"/>
      <x:c r="AA677" s="329"/>
      <x:c r="AB677" s="329"/>
      <x:c r="AC677" s="329"/>
      <x:c r="AD677" s="329"/>
      <x:c r="AE677" s="329"/>
      <x:c r="AF677" s="329"/>
      <x:c r="AG677" s="329"/>
      <x:c r="AH677" s="329"/>
      <x:c r="AI677" s="329"/>
      <x:c r="AJ677" s="329"/>
      <x:c r="AK677" s="329"/>
      <x:c r="AL677" s="329"/>
      <x:c r="AM677" s="329"/>
      <x:c r="AN677" s="329"/>
      <x:c r="AO677" s="329"/>
      <x:c r="AP677" s="329"/>
      <x:c r="AQ677" s="329"/>
      <x:c r="AR677" s="329"/>
      <x:c r="AS677" s="329"/>
      <x:c r="AT677" s="329"/>
      <x:c r="AU677" s="329"/>
      <x:c r="AV677" s="329"/>
      <x:c r="AW677" s="329"/>
      <x:c r="AX677" s="329"/>
      <x:c r="AY677" s="329"/>
      <x:c r="AZ677" s="329"/>
      <x:c r="BA677" s="329"/>
      <x:c r="BB677" s="329"/>
      <x:c r="BC677" s="329"/>
      <x:c r="BD677" s="329"/>
      <x:c r="BE677" s="329"/>
      <x:c r="BF677" s="329"/>
      <x:c r="BG677" s="329"/>
      <x:c r="BH677" s="329"/>
      <x:c r="BI677" s="329"/>
      <x:c r="BJ677" s="329"/>
      <x:c r="BK677" s="329"/>
      <x:c r="BL677" s="329"/>
      <x:c r="BM677" s="329"/>
      <x:c r="BN677" s="329"/>
      <x:c r="BO677" s="329"/>
      <x:c r="BP677" s="329"/>
      <x:c r="BQ677" s="329"/>
      <x:c r="BR677" s="329"/>
      <x:c r="BS677" s="329"/>
      <x:c r="BT677" s="329"/>
      <x:c r="BU677" s="329"/>
      <x:c r="BV677" s="329"/>
      <x:c r="BW677" s="329"/>
      <x:c r="BX677" s="329"/>
      <x:c r="BY677" s="329"/>
      <x:c r="BZ677" s="329"/>
      <x:c r="CA677" s="329"/>
      <x:c r="CB677" s="329"/>
      <x:c r="CC677" s="329"/>
      <x:c r="CD677" s="329"/>
      <x:c r="CE677" s="329"/>
      <x:c r="CF677" s="329"/>
      <x:c r="CG677" s="329"/>
      <x:c r="CH677" s="329"/>
      <x:c r="CI677" s="329"/>
      <x:c r="CJ677" s="329"/>
      <x:c r="CK677" s="329"/>
      <x:c r="CL677" s="329"/>
      <x:c r="CM677" s="329"/>
      <x:c r="CN677" s="329"/>
      <x:c r="CO677" s="329"/>
      <x:c r="CP677" s="329"/>
      <x:c r="CQ677" s="329"/>
      <x:c r="CR677" s="329"/>
      <x:c r="CS677" s="329"/>
      <x:c r="CT677" s="329"/>
      <x:c r="CU677" s="329"/>
      <x:c r="CV677" s="329"/>
      <x:c r="CW677" s="329"/>
      <x:c r="CX677" s="329"/>
      <x:c r="CY677" s="329"/>
      <x:c r="CZ677" s="329"/>
      <x:c r="DA677" s="329"/>
      <x:c r="DB677" s="329"/>
      <x:c r="DC677" s="329"/>
      <x:c r="DD677" s="329"/>
      <x:c r="DE677" s="329"/>
      <x:c r="DF677" s="329"/>
      <x:c r="DG677" s="329"/>
      <x:c r="DH677" s="329"/>
      <x:c r="DI677" s="329"/>
      <x:c r="DJ677" s="329"/>
      <x:c r="DK677" s="329"/>
      <x:c r="DL677" s="329"/>
      <x:c r="DM677" s="329"/>
      <x:c r="DN677" s="329"/>
      <x:c r="DO677" s="329"/>
      <x:c r="DP677" s="329"/>
      <x:c r="DQ677" s="329"/>
      <x:c r="DR677" s="329"/>
      <x:c r="DS677" s="329"/>
    </x:row>
    <x:row r="678" spans="1:123" s="273" customFormat="1" hidden="1" customHeight="1">
      <x:c r="A678" s="630" t="s">
        <x:v>38</x:v>
      </x:c>
      <x:c r="B678" s="631" t="s">
        <x:v>891</x:v>
      </x:c>
      <x:c r="C678" s="632" t="s">
        <x:v>3747</x:v>
      </x:c>
      <x:c r="D678" s="448">
        <x:f t="shared" si="42"/>
        <x:v>558.39999999999998</x:v>
      </x:c>
      <x:c r="E678" s="633" t="s">
        <x:v>355</x:v>
      </x:c>
      <x:c r="F678" s="633" t="s">
        <x:v>1714</x:v>
      </x:c>
      <x:c r="G678" s="633"/>
      <x:c r="H678" s="633"/>
      <x:c r="I678" s="633"/>
      <x:c r="J678" s="637">
        <x:v>558.39999999999998</x:v>
      </x:c>
      <x:c r="K678" s="637"/>
      <x:c r="L678" s="637">
        <x:v>558.39999999999998</x:v>
      </x:c>
      <x:c r="M678" s="637"/>
      <x:c r="N678" s="637"/>
      <x:c r="O678" s="637"/>
      <x:c r="P678" s="637">
        <x:v>558.39999999999998</x:v>
      </x:c>
      <x:c r="Q678" s="637"/>
      <x:c r="R678" s="635" t="s">
        <x:v>4767</x:v>
      </x:c>
      <x:c r="S678" s="299"/>
      <x:c r="T678" s="329"/>
      <x:c r="U678" s="329"/>
      <x:c r="V678" s="329"/>
      <x:c r="W678" s="329"/>
      <x:c r="X678" s="329"/>
      <x:c r="Y678" s="329"/>
      <x:c r="Z678" s="329"/>
      <x:c r="AA678" s="329"/>
      <x:c r="AB678" s="329"/>
      <x:c r="AC678" s="329"/>
      <x:c r="AD678" s="329"/>
      <x:c r="AE678" s="329"/>
      <x:c r="AF678" s="329"/>
      <x:c r="AG678" s="329"/>
      <x:c r="AH678" s="329"/>
      <x:c r="AI678" s="329"/>
      <x:c r="AJ678" s="329"/>
      <x:c r="AK678" s="329"/>
      <x:c r="AL678" s="329"/>
      <x:c r="AM678" s="329"/>
      <x:c r="AN678" s="329"/>
      <x:c r="AO678" s="329"/>
      <x:c r="AP678" s="329"/>
      <x:c r="AQ678" s="329"/>
      <x:c r="AR678" s="329"/>
      <x:c r="AS678" s="329"/>
      <x:c r="AT678" s="329"/>
      <x:c r="AU678" s="329"/>
      <x:c r="AV678" s="329"/>
      <x:c r="AW678" s="329"/>
      <x:c r="AX678" s="329"/>
      <x:c r="AY678" s="329"/>
      <x:c r="AZ678" s="329"/>
      <x:c r="BA678" s="329"/>
      <x:c r="BB678" s="329"/>
      <x:c r="BC678" s="329"/>
      <x:c r="BD678" s="329"/>
      <x:c r="BE678" s="329"/>
      <x:c r="BF678" s="329"/>
      <x:c r="BG678" s="329"/>
      <x:c r="BH678" s="329"/>
      <x:c r="BI678" s="329"/>
      <x:c r="BJ678" s="329"/>
      <x:c r="BK678" s="329"/>
      <x:c r="BL678" s="329"/>
      <x:c r="BM678" s="329"/>
      <x:c r="BN678" s="329"/>
      <x:c r="BO678" s="329"/>
      <x:c r="BP678" s="329"/>
      <x:c r="BQ678" s="329"/>
      <x:c r="BR678" s="329"/>
      <x:c r="BS678" s="329"/>
      <x:c r="BT678" s="329"/>
      <x:c r="BU678" s="329"/>
      <x:c r="BV678" s="329"/>
      <x:c r="BW678" s="329"/>
      <x:c r="BX678" s="329"/>
      <x:c r="BY678" s="329"/>
      <x:c r="BZ678" s="329"/>
      <x:c r="CA678" s="329"/>
      <x:c r="CB678" s="329"/>
      <x:c r="CC678" s="329"/>
      <x:c r="CD678" s="329"/>
      <x:c r="CE678" s="329"/>
      <x:c r="CF678" s="329"/>
      <x:c r="CG678" s="329"/>
      <x:c r="CH678" s="329"/>
      <x:c r="CI678" s="329"/>
      <x:c r="CJ678" s="329"/>
      <x:c r="CK678" s="329"/>
      <x:c r="CL678" s="329"/>
      <x:c r="CM678" s="329"/>
      <x:c r="CN678" s="329"/>
      <x:c r="CO678" s="329"/>
      <x:c r="CP678" s="329"/>
      <x:c r="CQ678" s="329"/>
      <x:c r="CR678" s="329"/>
      <x:c r="CS678" s="329"/>
      <x:c r="CT678" s="329"/>
      <x:c r="CU678" s="329"/>
      <x:c r="CV678" s="329"/>
      <x:c r="CW678" s="329"/>
      <x:c r="CX678" s="329"/>
      <x:c r="CY678" s="329"/>
      <x:c r="CZ678" s="329"/>
      <x:c r="DA678" s="329"/>
      <x:c r="DB678" s="329"/>
      <x:c r="DC678" s="329"/>
      <x:c r="DD678" s="329"/>
      <x:c r="DE678" s="329"/>
      <x:c r="DF678" s="329"/>
      <x:c r="DG678" s="329"/>
      <x:c r="DH678" s="329"/>
      <x:c r="DI678" s="329"/>
      <x:c r="DJ678" s="329"/>
      <x:c r="DK678" s="329"/>
      <x:c r="DL678" s="329"/>
      <x:c r="DM678" s="329"/>
      <x:c r="DN678" s="329"/>
      <x:c r="DO678" s="329"/>
      <x:c r="DP678" s="329"/>
      <x:c r="DQ678" s="329"/>
      <x:c r="DR678" s="329"/>
      <x:c r="DS678" s="329"/>
    </x:row>
    <x:row r="679" spans="1:123" s="273" customFormat="1" hidden="1" customHeight="1">
      <x:c r="A679" s="630" t="s">
        <x:v>38</x:v>
      </x:c>
      <x:c r="B679" s="631" t="s">
        <x:v>3732</x:v>
      </x:c>
      <x:c r="C679" s="632" t="s">
        <x:v>6355</x:v>
      </x:c>
      <x:c r="D679" s="448">
        <x:f t="shared" ref="D679:D742" si="43">IF(SUM(I679:K679)=SUM(L679:M679),SUM(I679:K679),"오답")</x:f>
        <x:v>3462.6999999999998</x:v>
      </x:c>
      <x:c r="E679" s="633" t="s">
        <x:v>355</x:v>
      </x:c>
      <x:c r="F679" s="633" t="s">
        <x:v>1714</x:v>
      </x:c>
      <x:c r="G679" s="633"/>
      <x:c r="H679" s="633"/>
      <x:c r="I679" s="633"/>
      <x:c r="J679" s="637">
        <x:v>3462.6999999999998</x:v>
      </x:c>
      <x:c r="K679" s="637"/>
      <x:c r="L679" s="637">
        <x:v>3462.6999999999998</x:v>
      </x:c>
      <x:c r="M679" s="637"/>
      <x:c r="N679" s="637"/>
      <x:c r="O679" s="637"/>
      <x:c r="P679" s="637">
        <x:v>3462.6999999999998</x:v>
      </x:c>
      <x:c r="Q679" s="637"/>
      <x:c r="R679" s="635" t="s">
        <x:v>4767</x:v>
      </x:c>
      <x:c r="S679" s="299"/>
      <x:c r="T679" s="329"/>
      <x:c r="U679" s="329"/>
      <x:c r="V679" s="329"/>
      <x:c r="W679" s="329"/>
      <x:c r="X679" s="329"/>
      <x:c r="Y679" s="329"/>
      <x:c r="Z679" s="329"/>
      <x:c r="AA679" s="329"/>
      <x:c r="AB679" s="329"/>
      <x:c r="AC679" s="329"/>
      <x:c r="AD679" s="329"/>
      <x:c r="AE679" s="329"/>
      <x:c r="AF679" s="329"/>
      <x:c r="AG679" s="329"/>
      <x:c r="AH679" s="329"/>
      <x:c r="AI679" s="329"/>
      <x:c r="AJ679" s="329"/>
      <x:c r="AK679" s="329"/>
      <x:c r="AL679" s="329"/>
      <x:c r="AM679" s="329"/>
      <x:c r="AN679" s="329"/>
      <x:c r="AO679" s="329"/>
      <x:c r="AP679" s="329"/>
      <x:c r="AQ679" s="329"/>
      <x:c r="AR679" s="329"/>
      <x:c r="AS679" s="329"/>
      <x:c r="AT679" s="329"/>
      <x:c r="AU679" s="329"/>
      <x:c r="AV679" s="329"/>
      <x:c r="AW679" s="329"/>
      <x:c r="AX679" s="329"/>
      <x:c r="AY679" s="329"/>
      <x:c r="AZ679" s="329"/>
      <x:c r="BA679" s="329"/>
      <x:c r="BB679" s="329"/>
      <x:c r="BC679" s="329"/>
      <x:c r="BD679" s="329"/>
      <x:c r="BE679" s="329"/>
      <x:c r="BF679" s="329"/>
      <x:c r="BG679" s="329"/>
      <x:c r="BH679" s="329"/>
      <x:c r="BI679" s="329"/>
      <x:c r="BJ679" s="329"/>
      <x:c r="BK679" s="329"/>
      <x:c r="BL679" s="329"/>
      <x:c r="BM679" s="329"/>
      <x:c r="BN679" s="329"/>
      <x:c r="BO679" s="329"/>
      <x:c r="BP679" s="329"/>
      <x:c r="BQ679" s="329"/>
      <x:c r="BR679" s="329"/>
      <x:c r="BS679" s="329"/>
      <x:c r="BT679" s="329"/>
      <x:c r="BU679" s="329"/>
      <x:c r="BV679" s="329"/>
      <x:c r="BW679" s="329"/>
      <x:c r="BX679" s="329"/>
      <x:c r="BY679" s="329"/>
      <x:c r="BZ679" s="329"/>
      <x:c r="CA679" s="329"/>
      <x:c r="CB679" s="329"/>
      <x:c r="CC679" s="329"/>
      <x:c r="CD679" s="329"/>
      <x:c r="CE679" s="329"/>
      <x:c r="CF679" s="329"/>
      <x:c r="CG679" s="329"/>
      <x:c r="CH679" s="329"/>
      <x:c r="CI679" s="329"/>
      <x:c r="CJ679" s="329"/>
      <x:c r="CK679" s="329"/>
      <x:c r="CL679" s="329"/>
      <x:c r="CM679" s="329"/>
      <x:c r="CN679" s="329"/>
      <x:c r="CO679" s="329"/>
      <x:c r="CP679" s="329"/>
      <x:c r="CQ679" s="329"/>
      <x:c r="CR679" s="329"/>
      <x:c r="CS679" s="329"/>
      <x:c r="CT679" s="329"/>
      <x:c r="CU679" s="329"/>
      <x:c r="CV679" s="329"/>
      <x:c r="CW679" s="329"/>
      <x:c r="CX679" s="329"/>
      <x:c r="CY679" s="329"/>
      <x:c r="CZ679" s="329"/>
      <x:c r="DA679" s="329"/>
      <x:c r="DB679" s="329"/>
      <x:c r="DC679" s="329"/>
      <x:c r="DD679" s="329"/>
      <x:c r="DE679" s="329"/>
      <x:c r="DF679" s="329"/>
      <x:c r="DG679" s="329"/>
      <x:c r="DH679" s="329"/>
      <x:c r="DI679" s="329"/>
      <x:c r="DJ679" s="329"/>
      <x:c r="DK679" s="329"/>
      <x:c r="DL679" s="329"/>
      <x:c r="DM679" s="329"/>
      <x:c r="DN679" s="329"/>
      <x:c r="DO679" s="329"/>
      <x:c r="DP679" s="329"/>
      <x:c r="DQ679" s="329"/>
      <x:c r="DR679" s="329"/>
      <x:c r="DS679" s="329"/>
    </x:row>
    <x:row r="680" spans="1:123" s="273" customFormat="1" hidden="1" customHeight="1">
      <x:c r="A680" s="630" t="s">
        <x:v>38</x:v>
      </x:c>
      <x:c r="B680" s="631" t="s">
        <x:v>6313</x:v>
      </x:c>
      <x:c r="C680" s="632" t="s">
        <x:v>6355</x:v>
      </x:c>
      <x:c r="D680" s="448">
        <x:f t="shared" si="43"/>
        <x:v>882</x:v>
      </x:c>
      <x:c r="E680" s="633" t="s">
        <x:v>355</x:v>
      </x:c>
      <x:c r="F680" s="633" t="s">
        <x:v>1714</x:v>
      </x:c>
      <x:c r="G680" s="633"/>
      <x:c r="H680" s="633"/>
      <x:c r="I680" s="633"/>
      <x:c r="J680" s="637">
        <x:v>882</x:v>
      </x:c>
      <x:c r="K680" s="637"/>
      <x:c r="L680" s="637">
        <x:v>882</x:v>
      </x:c>
      <x:c r="M680" s="637"/>
      <x:c r="N680" s="637"/>
      <x:c r="O680" s="637"/>
      <x:c r="P680" s="637">
        <x:v>882</x:v>
      </x:c>
      <x:c r="Q680" s="637"/>
      <x:c r="R680" s="635" t="s">
        <x:v>4767</x:v>
      </x:c>
      <x:c r="S680" s="299"/>
      <x:c r="T680" s="329"/>
      <x:c r="U680" s="329"/>
      <x:c r="V680" s="329"/>
      <x:c r="W680" s="329"/>
      <x:c r="X680" s="329"/>
      <x:c r="Y680" s="329"/>
      <x:c r="Z680" s="329"/>
      <x:c r="AA680" s="329"/>
      <x:c r="AB680" s="329"/>
      <x:c r="AC680" s="329"/>
      <x:c r="AD680" s="329"/>
      <x:c r="AE680" s="329"/>
      <x:c r="AF680" s="329"/>
      <x:c r="AG680" s="329"/>
      <x:c r="AH680" s="329"/>
      <x:c r="AI680" s="329"/>
      <x:c r="AJ680" s="329"/>
      <x:c r="AK680" s="329"/>
      <x:c r="AL680" s="329"/>
      <x:c r="AM680" s="329"/>
      <x:c r="AN680" s="329"/>
      <x:c r="AO680" s="329"/>
      <x:c r="AP680" s="329"/>
      <x:c r="AQ680" s="329"/>
      <x:c r="AR680" s="329"/>
      <x:c r="AS680" s="329"/>
      <x:c r="AT680" s="329"/>
      <x:c r="AU680" s="329"/>
      <x:c r="AV680" s="329"/>
      <x:c r="AW680" s="329"/>
      <x:c r="AX680" s="329"/>
      <x:c r="AY680" s="329"/>
      <x:c r="AZ680" s="329"/>
      <x:c r="BA680" s="329"/>
      <x:c r="BB680" s="329"/>
      <x:c r="BC680" s="329"/>
      <x:c r="BD680" s="329"/>
      <x:c r="BE680" s="329"/>
      <x:c r="BF680" s="329"/>
      <x:c r="BG680" s="329"/>
      <x:c r="BH680" s="329"/>
      <x:c r="BI680" s="329"/>
      <x:c r="BJ680" s="329"/>
      <x:c r="BK680" s="329"/>
      <x:c r="BL680" s="329"/>
      <x:c r="BM680" s="329"/>
      <x:c r="BN680" s="329"/>
      <x:c r="BO680" s="329"/>
      <x:c r="BP680" s="329"/>
      <x:c r="BQ680" s="329"/>
      <x:c r="BR680" s="329"/>
      <x:c r="BS680" s="329"/>
      <x:c r="BT680" s="329"/>
      <x:c r="BU680" s="329"/>
      <x:c r="BV680" s="329"/>
      <x:c r="BW680" s="329"/>
      <x:c r="BX680" s="329"/>
      <x:c r="BY680" s="329"/>
      <x:c r="BZ680" s="329"/>
      <x:c r="CA680" s="329"/>
      <x:c r="CB680" s="329"/>
      <x:c r="CC680" s="329"/>
      <x:c r="CD680" s="329"/>
      <x:c r="CE680" s="329"/>
      <x:c r="CF680" s="329"/>
      <x:c r="CG680" s="329"/>
      <x:c r="CH680" s="329"/>
      <x:c r="CI680" s="329"/>
      <x:c r="CJ680" s="329"/>
      <x:c r="CK680" s="329"/>
      <x:c r="CL680" s="329"/>
      <x:c r="CM680" s="329"/>
      <x:c r="CN680" s="329"/>
      <x:c r="CO680" s="329"/>
      <x:c r="CP680" s="329"/>
      <x:c r="CQ680" s="329"/>
      <x:c r="CR680" s="329"/>
      <x:c r="CS680" s="329"/>
      <x:c r="CT680" s="329"/>
      <x:c r="CU680" s="329"/>
      <x:c r="CV680" s="329"/>
      <x:c r="CW680" s="329"/>
      <x:c r="CX680" s="329"/>
      <x:c r="CY680" s="329"/>
      <x:c r="CZ680" s="329"/>
      <x:c r="DA680" s="329"/>
      <x:c r="DB680" s="329"/>
      <x:c r="DC680" s="329"/>
      <x:c r="DD680" s="329"/>
      <x:c r="DE680" s="329"/>
      <x:c r="DF680" s="329"/>
      <x:c r="DG680" s="329"/>
      <x:c r="DH680" s="329"/>
      <x:c r="DI680" s="329"/>
      <x:c r="DJ680" s="329"/>
      <x:c r="DK680" s="329"/>
      <x:c r="DL680" s="329"/>
      <x:c r="DM680" s="329"/>
      <x:c r="DN680" s="329"/>
      <x:c r="DO680" s="329"/>
      <x:c r="DP680" s="329"/>
      <x:c r="DQ680" s="329"/>
      <x:c r="DR680" s="329"/>
      <x:c r="DS680" s="329"/>
    </x:row>
    <x:row r="681" spans="1:123" s="273" customFormat="1" hidden="1" customHeight="1">
      <x:c r="A681" s="630" t="s">
        <x:v>38</x:v>
      </x:c>
      <x:c r="B681" s="631" t="s">
        <x:v>6329</x:v>
      </x:c>
      <x:c r="C681" s="632" t="s">
        <x:v>949</x:v>
      </x:c>
      <x:c r="D681" s="448">
        <x:f t="shared" si="43"/>
        <x:v>337.60000000000002</x:v>
      </x:c>
      <x:c r="E681" s="633" t="s">
        <x:v>5344</x:v>
      </x:c>
      <x:c r="F681" s="633" t="s">
        <x:v>1714</x:v>
      </x:c>
      <x:c r="G681" s="633"/>
      <x:c r="H681" s="633"/>
      <x:c r="I681" s="633"/>
      <x:c r="J681" s="636">
        <x:v>337.60000000000002</x:v>
      </x:c>
      <x:c r="K681" s="637"/>
      <x:c r="L681" s="636">
        <x:v>337.60000000000002</x:v>
      </x:c>
      <x:c r="M681" s="637"/>
      <x:c r="N681" s="637"/>
      <x:c r="O681" s="637"/>
      <x:c r="P681" s="636">
        <x:v>337.60000000000002</x:v>
      </x:c>
      <x:c r="Q681" s="637"/>
      <x:c r="R681" s="635" t="s">
        <x:v>4767</x:v>
      </x:c>
      <x:c r="S681" s="299"/>
      <x:c r="T681" s="329"/>
      <x:c r="U681" s="329"/>
      <x:c r="V681" s="329"/>
      <x:c r="W681" s="329"/>
      <x:c r="X681" s="329"/>
      <x:c r="Y681" s="329"/>
      <x:c r="Z681" s="329"/>
      <x:c r="AA681" s="329"/>
      <x:c r="AB681" s="329"/>
      <x:c r="AC681" s="329"/>
      <x:c r="AD681" s="329"/>
      <x:c r="AE681" s="329"/>
      <x:c r="AF681" s="329"/>
      <x:c r="AG681" s="329"/>
      <x:c r="AH681" s="329"/>
      <x:c r="AI681" s="329"/>
      <x:c r="AJ681" s="329"/>
      <x:c r="AK681" s="329"/>
      <x:c r="AL681" s="329"/>
      <x:c r="AM681" s="329"/>
      <x:c r="AN681" s="329"/>
      <x:c r="AO681" s="329"/>
      <x:c r="AP681" s="329"/>
      <x:c r="AQ681" s="329"/>
      <x:c r="AR681" s="329"/>
      <x:c r="AS681" s="329"/>
      <x:c r="AT681" s="329"/>
      <x:c r="AU681" s="329"/>
      <x:c r="AV681" s="329"/>
      <x:c r="AW681" s="329"/>
      <x:c r="AX681" s="329"/>
      <x:c r="AY681" s="329"/>
      <x:c r="AZ681" s="329"/>
      <x:c r="BA681" s="329"/>
      <x:c r="BB681" s="329"/>
      <x:c r="BC681" s="329"/>
      <x:c r="BD681" s="329"/>
      <x:c r="BE681" s="329"/>
      <x:c r="BF681" s="329"/>
      <x:c r="BG681" s="329"/>
      <x:c r="BH681" s="329"/>
      <x:c r="BI681" s="329"/>
      <x:c r="BJ681" s="329"/>
      <x:c r="BK681" s="329"/>
      <x:c r="BL681" s="329"/>
      <x:c r="BM681" s="329"/>
      <x:c r="BN681" s="329"/>
      <x:c r="BO681" s="329"/>
      <x:c r="BP681" s="329"/>
      <x:c r="BQ681" s="329"/>
      <x:c r="BR681" s="329"/>
      <x:c r="BS681" s="329"/>
      <x:c r="BT681" s="329"/>
      <x:c r="BU681" s="329"/>
      <x:c r="BV681" s="329"/>
      <x:c r="BW681" s="329"/>
      <x:c r="BX681" s="329"/>
      <x:c r="BY681" s="329"/>
      <x:c r="BZ681" s="329"/>
      <x:c r="CA681" s="329"/>
      <x:c r="CB681" s="329"/>
      <x:c r="CC681" s="329"/>
      <x:c r="CD681" s="329"/>
      <x:c r="CE681" s="329"/>
      <x:c r="CF681" s="329"/>
      <x:c r="CG681" s="329"/>
      <x:c r="CH681" s="329"/>
      <x:c r="CI681" s="329"/>
      <x:c r="CJ681" s="329"/>
      <x:c r="CK681" s="329"/>
      <x:c r="CL681" s="329"/>
      <x:c r="CM681" s="329"/>
      <x:c r="CN681" s="329"/>
      <x:c r="CO681" s="329"/>
      <x:c r="CP681" s="329"/>
      <x:c r="CQ681" s="329"/>
      <x:c r="CR681" s="329"/>
      <x:c r="CS681" s="329"/>
      <x:c r="CT681" s="329"/>
      <x:c r="CU681" s="329"/>
      <x:c r="CV681" s="329"/>
      <x:c r="CW681" s="329"/>
      <x:c r="CX681" s="329"/>
      <x:c r="CY681" s="329"/>
      <x:c r="CZ681" s="329"/>
      <x:c r="DA681" s="329"/>
      <x:c r="DB681" s="329"/>
      <x:c r="DC681" s="329"/>
      <x:c r="DD681" s="329"/>
      <x:c r="DE681" s="329"/>
      <x:c r="DF681" s="329"/>
      <x:c r="DG681" s="329"/>
      <x:c r="DH681" s="329"/>
      <x:c r="DI681" s="329"/>
      <x:c r="DJ681" s="329"/>
      <x:c r="DK681" s="329"/>
      <x:c r="DL681" s="329"/>
      <x:c r="DM681" s="329"/>
      <x:c r="DN681" s="329"/>
      <x:c r="DO681" s="329"/>
      <x:c r="DP681" s="329"/>
      <x:c r="DQ681" s="329"/>
      <x:c r="DR681" s="329"/>
      <x:c r="DS681" s="329"/>
    </x:row>
    <x:row r="682" spans="1:123" s="273" customFormat="1" hidden="1" customHeight="1">
      <x:c r="A682" s="630" t="s">
        <x:v>38</x:v>
      </x:c>
      <x:c r="B682" s="631" t="s">
        <x:v>2739</x:v>
      </x:c>
      <x:c r="C682" s="632" t="s">
        <x:v>1665</x:v>
      </x:c>
      <x:c r="D682" s="448">
        <x:f t="shared" si="43"/>
        <x:v>12366.200000000001</x:v>
      </x:c>
      <x:c r="E682" s="633" t="s">
        <x:v>4342</x:v>
      </x:c>
      <x:c r="F682" s="633" t="s">
        <x:v>5237</x:v>
      </x:c>
      <x:c r="G682" s="633" t="s">
        <x:v>5752</x:v>
      </x:c>
      <x:c r="H682" s="633"/>
      <x:c r="I682" s="633"/>
      <x:c r="J682" s="637">
        <x:v>12366.200000000001</x:v>
      </x:c>
      <x:c r="K682" s="637"/>
      <x:c r="L682" s="637">
        <x:v>12366.200000000001</x:v>
      </x:c>
      <x:c r="M682" s="637"/>
      <x:c r="N682" s="637"/>
      <x:c r="O682" s="637"/>
      <x:c r="P682" s="637">
        <x:v>12366.200000000001</x:v>
      </x:c>
      <x:c r="Q682" s="637"/>
      <x:c r="R682" s="639" t="s">
        <x:v>1684</x:v>
      </x:c>
      <x:c r="S682" s="299" t="s">
        <x:v>2489</x:v>
      </x:c>
      <x:c r="T682" s="329"/>
      <x:c r="U682" s="329"/>
      <x:c r="V682" s="329"/>
      <x:c r="W682" s="329"/>
      <x:c r="X682" s="329"/>
      <x:c r="Y682" s="329"/>
      <x:c r="Z682" s="329"/>
      <x:c r="AA682" s="329"/>
      <x:c r="AB682" s="329"/>
      <x:c r="AC682" s="329"/>
      <x:c r="AD682" s="329"/>
      <x:c r="AE682" s="329"/>
      <x:c r="AF682" s="329"/>
      <x:c r="AG682" s="329"/>
      <x:c r="AH682" s="329"/>
      <x:c r="AI682" s="329"/>
      <x:c r="AJ682" s="329"/>
      <x:c r="AK682" s="329"/>
      <x:c r="AL682" s="329"/>
      <x:c r="AM682" s="329"/>
      <x:c r="AN682" s="329"/>
      <x:c r="AO682" s="329"/>
      <x:c r="AP682" s="329"/>
      <x:c r="AQ682" s="329"/>
      <x:c r="AR682" s="329"/>
      <x:c r="AS682" s="329"/>
      <x:c r="AT682" s="329"/>
      <x:c r="AU682" s="329"/>
      <x:c r="AV682" s="329"/>
      <x:c r="AW682" s="329"/>
      <x:c r="AX682" s="329"/>
      <x:c r="AY682" s="329"/>
      <x:c r="AZ682" s="329"/>
      <x:c r="BA682" s="329"/>
      <x:c r="BB682" s="329"/>
      <x:c r="BC682" s="329"/>
      <x:c r="BD682" s="329"/>
      <x:c r="BE682" s="329"/>
      <x:c r="BF682" s="329"/>
      <x:c r="BG682" s="329"/>
      <x:c r="BH682" s="329"/>
      <x:c r="BI682" s="329"/>
      <x:c r="BJ682" s="329"/>
      <x:c r="BK682" s="329"/>
      <x:c r="BL682" s="329"/>
      <x:c r="BM682" s="329"/>
      <x:c r="BN682" s="329"/>
      <x:c r="BO682" s="329"/>
      <x:c r="BP682" s="329"/>
      <x:c r="BQ682" s="329"/>
      <x:c r="BR682" s="329"/>
      <x:c r="BS682" s="329"/>
      <x:c r="BT682" s="329"/>
      <x:c r="BU682" s="329"/>
      <x:c r="BV682" s="329"/>
      <x:c r="BW682" s="329"/>
      <x:c r="BX682" s="329"/>
      <x:c r="BY682" s="329"/>
      <x:c r="BZ682" s="329"/>
      <x:c r="CA682" s="329"/>
      <x:c r="CB682" s="329"/>
      <x:c r="CC682" s="329"/>
      <x:c r="CD682" s="329"/>
      <x:c r="CE682" s="329"/>
      <x:c r="CF682" s="329"/>
      <x:c r="CG682" s="329"/>
      <x:c r="CH682" s="329"/>
      <x:c r="CI682" s="329"/>
      <x:c r="CJ682" s="329"/>
      <x:c r="CK682" s="329"/>
      <x:c r="CL682" s="329"/>
      <x:c r="CM682" s="329"/>
      <x:c r="CN682" s="329"/>
      <x:c r="CO682" s="329"/>
      <x:c r="CP682" s="329"/>
      <x:c r="CQ682" s="329"/>
      <x:c r="CR682" s="329"/>
      <x:c r="CS682" s="329"/>
      <x:c r="CT682" s="329"/>
      <x:c r="CU682" s="329"/>
      <x:c r="CV682" s="329"/>
      <x:c r="CW682" s="329"/>
      <x:c r="CX682" s="329"/>
      <x:c r="CY682" s="329"/>
      <x:c r="CZ682" s="329"/>
      <x:c r="DA682" s="329"/>
      <x:c r="DB682" s="329"/>
      <x:c r="DC682" s="329"/>
      <x:c r="DD682" s="329"/>
      <x:c r="DE682" s="329"/>
      <x:c r="DF682" s="329"/>
      <x:c r="DG682" s="329"/>
      <x:c r="DH682" s="329"/>
      <x:c r="DI682" s="329"/>
      <x:c r="DJ682" s="329"/>
      <x:c r="DK682" s="329"/>
      <x:c r="DL682" s="329"/>
      <x:c r="DM682" s="329"/>
      <x:c r="DN682" s="329"/>
      <x:c r="DO682" s="329"/>
      <x:c r="DP682" s="329"/>
      <x:c r="DQ682" s="329"/>
      <x:c r="DR682" s="329"/>
      <x:c r="DS682" s="329"/>
    </x:row>
    <x:row r="683" spans="1:123" s="273" customFormat="1" hidden="1" customHeight="1">
      <x:c r="A683" s="630" t="s">
        <x:v>38</x:v>
      </x:c>
      <x:c r="B683" s="631" t="s">
        <x:v>858</x:v>
      </x:c>
      <x:c r="C683" s="632" t="s">
        <x:v>4724</x:v>
      </x:c>
      <x:c r="D683" s="448">
        <x:f t="shared" si="43"/>
        <x:v>4004.5</x:v>
      </x:c>
      <x:c r="E683" s="633" t="s">
        <x:v>4342</x:v>
      </x:c>
      <x:c r="F683" s="633" t="s">
        <x:v>5237</x:v>
      </x:c>
      <x:c r="G683" s="633" t="s">
        <x:v>5752</x:v>
      </x:c>
      <x:c r="H683" s="633"/>
      <x:c r="I683" s="633"/>
      <x:c r="J683" s="637">
        <x:v>4004.5</x:v>
      </x:c>
      <x:c r="K683" s="637"/>
      <x:c r="L683" s="637">
        <x:v>4004.5</x:v>
      </x:c>
      <x:c r="M683" s="637"/>
      <x:c r="N683" s="637"/>
      <x:c r="O683" s="637"/>
      <x:c r="P683" s="637">
        <x:v>4004.5</x:v>
      </x:c>
      <x:c r="Q683" s="637"/>
      <x:c r="R683" s="639" t="s">
        <x:v>1684</x:v>
      </x:c>
      <x:c r="S683" s="299" t="s">
        <x:v>2489</x:v>
      </x:c>
      <x:c r="T683" s="329"/>
      <x:c r="U683" s="329"/>
      <x:c r="V683" s="329"/>
      <x:c r="W683" s="329"/>
      <x:c r="X683" s="329"/>
      <x:c r="Y683" s="329"/>
      <x:c r="Z683" s="329"/>
      <x:c r="AA683" s="329"/>
      <x:c r="AB683" s="329"/>
      <x:c r="AC683" s="329"/>
      <x:c r="AD683" s="329"/>
      <x:c r="AE683" s="329"/>
      <x:c r="AF683" s="329"/>
      <x:c r="AG683" s="329"/>
      <x:c r="AH683" s="329"/>
      <x:c r="AI683" s="329"/>
      <x:c r="AJ683" s="329"/>
      <x:c r="AK683" s="329"/>
      <x:c r="AL683" s="329"/>
      <x:c r="AM683" s="329"/>
      <x:c r="AN683" s="329"/>
      <x:c r="AO683" s="329"/>
      <x:c r="AP683" s="329"/>
      <x:c r="AQ683" s="329"/>
      <x:c r="AR683" s="329"/>
      <x:c r="AS683" s="329"/>
      <x:c r="AT683" s="329"/>
      <x:c r="AU683" s="329"/>
      <x:c r="AV683" s="329"/>
      <x:c r="AW683" s="329"/>
      <x:c r="AX683" s="329"/>
      <x:c r="AY683" s="329"/>
      <x:c r="AZ683" s="329"/>
      <x:c r="BA683" s="329"/>
      <x:c r="BB683" s="329"/>
      <x:c r="BC683" s="329"/>
      <x:c r="BD683" s="329"/>
      <x:c r="BE683" s="329"/>
      <x:c r="BF683" s="329"/>
      <x:c r="BG683" s="329"/>
      <x:c r="BH683" s="329"/>
      <x:c r="BI683" s="329"/>
      <x:c r="BJ683" s="329"/>
      <x:c r="BK683" s="329"/>
      <x:c r="BL683" s="329"/>
      <x:c r="BM683" s="329"/>
      <x:c r="BN683" s="329"/>
      <x:c r="BO683" s="329"/>
      <x:c r="BP683" s="329"/>
      <x:c r="BQ683" s="329"/>
      <x:c r="BR683" s="329"/>
      <x:c r="BS683" s="329"/>
      <x:c r="BT683" s="329"/>
      <x:c r="BU683" s="329"/>
      <x:c r="BV683" s="329"/>
      <x:c r="BW683" s="329"/>
      <x:c r="BX683" s="329"/>
      <x:c r="BY683" s="329"/>
      <x:c r="BZ683" s="329"/>
      <x:c r="CA683" s="329"/>
      <x:c r="CB683" s="329"/>
      <x:c r="CC683" s="329"/>
      <x:c r="CD683" s="329"/>
      <x:c r="CE683" s="329"/>
      <x:c r="CF683" s="329"/>
      <x:c r="CG683" s="329"/>
      <x:c r="CH683" s="329"/>
      <x:c r="CI683" s="329"/>
      <x:c r="CJ683" s="329"/>
      <x:c r="CK683" s="329"/>
      <x:c r="CL683" s="329"/>
      <x:c r="CM683" s="329"/>
      <x:c r="CN683" s="329"/>
      <x:c r="CO683" s="329"/>
      <x:c r="CP683" s="329"/>
      <x:c r="CQ683" s="329"/>
      <x:c r="CR683" s="329"/>
      <x:c r="CS683" s="329"/>
      <x:c r="CT683" s="329"/>
      <x:c r="CU683" s="329"/>
      <x:c r="CV683" s="329"/>
      <x:c r="CW683" s="329"/>
      <x:c r="CX683" s="329"/>
      <x:c r="CY683" s="329"/>
      <x:c r="CZ683" s="329"/>
      <x:c r="DA683" s="329"/>
      <x:c r="DB683" s="329"/>
      <x:c r="DC683" s="329"/>
      <x:c r="DD683" s="329"/>
      <x:c r="DE683" s="329"/>
      <x:c r="DF683" s="329"/>
      <x:c r="DG683" s="329"/>
      <x:c r="DH683" s="329"/>
      <x:c r="DI683" s="329"/>
      <x:c r="DJ683" s="329"/>
      <x:c r="DK683" s="329"/>
      <x:c r="DL683" s="329"/>
      <x:c r="DM683" s="329"/>
      <x:c r="DN683" s="329"/>
      <x:c r="DO683" s="329"/>
      <x:c r="DP683" s="329"/>
      <x:c r="DQ683" s="329"/>
      <x:c r="DR683" s="329"/>
      <x:c r="DS683" s="329"/>
    </x:row>
    <x:row r="684" spans="1:123" s="273" customFormat="1" hidden="1" customHeight="1">
      <x:c r="A684" s="630" t="s">
        <x:v>38</x:v>
      </x:c>
      <x:c r="B684" s="631" t="s">
        <x:v>2790</x:v>
      </x:c>
      <x:c r="C684" s="632" t="s">
        <x:v>1678</x:v>
      </x:c>
      <x:c r="D684" s="448">
        <x:f t="shared" si="43"/>
        <x:v>4359.8999999999996</x:v>
      </x:c>
      <x:c r="E684" s="633" t="s">
        <x:v>4342</x:v>
      </x:c>
      <x:c r="F684" s="633" t="s">
        <x:v>5237</x:v>
      </x:c>
      <x:c r="G684" s="633" t="s">
        <x:v>5752</x:v>
      </x:c>
      <x:c r="H684" s="633"/>
      <x:c r="I684" s="633"/>
      <x:c r="J684" s="637">
        <x:v>4359.8999999999996</x:v>
      </x:c>
      <x:c r="K684" s="637"/>
      <x:c r="L684" s="637">
        <x:v>4359.8999999999996</x:v>
      </x:c>
      <x:c r="M684" s="637"/>
      <x:c r="N684" s="637"/>
      <x:c r="O684" s="637"/>
      <x:c r="P684" s="637">
        <x:v>4359.8999999999996</x:v>
      </x:c>
      <x:c r="Q684" s="637"/>
      <x:c r="R684" s="639" t="s">
        <x:v>1684</x:v>
      </x:c>
      <x:c r="S684" s="299" t="s">
        <x:v>2489</x:v>
      </x:c>
      <x:c r="T684" s="329"/>
      <x:c r="U684" s="329"/>
      <x:c r="V684" s="329"/>
      <x:c r="W684" s="329"/>
      <x:c r="X684" s="329"/>
      <x:c r="Y684" s="329"/>
      <x:c r="Z684" s="329"/>
      <x:c r="AA684" s="329"/>
      <x:c r="AB684" s="329"/>
      <x:c r="AC684" s="329"/>
      <x:c r="AD684" s="329"/>
      <x:c r="AE684" s="329"/>
      <x:c r="AF684" s="329"/>
      <x:c r="AG684" s="329"/>
      <x:c r="AH684" s="329"/>
      <x:c r="AI684" s="329"/>
      <x:c r="AJ684" s="329"/>
      <x:c r="AK684" s="329"/>
      <x:c r="AL684" s="329"/>
      <x:c r="AM684" s="329"/>
      <x:c r="AN684" s="329"/>
      <x:c r="AO684" s="329"/>
      <x:c r="AP684" s="329"/>
      <x:c r="AQ684" s="329"/>
      <x:c r="AR684" s="329"/>
      <x:c r="AS684" s="329"/>
      <x:c r="AT684" s="329"/>
      <x:c r="AU684" s="329"/>
      <x:c r="AV684" s="329"/>
      <x:c r="AW684" s="329"/>
      <x:c r="AX684" s="329"/>
      <x:c r="AY684" s="329"/>
      <x:c r="AZ684" s="329"/>
      <x:c r="BA684" s="329"/>
      <x:c r="BB684" s="329"/>
      <x:c r="BC684" s="329"/>
      <x:c r="BD684" s="329"/>
      <x:c r="BE684" s="329"/>
      <x:c r="BF684" s="329"/>
      <x:c r="BG684" s="329"/>
      <x:c r="BH684" s="329"/>
      <x:c r="BI684" s="329"/>
      <x:c r="BJ684" s="329"/>
      <x:c r="BK684" s="329"/>
      <x:c r="BL684" s="329"/>
      <x:c r="BM684" s="329"/>
      <x:c r="BN684" s="329"/>
      <x:c r="BO684" s="329"/>
      <x:c r="BP684" s="329"/>
      <x:c r="BQ684" s="329"/>
      <x:c r="BR684" s="329"/>
      <x:c r="BS684" s="329"/>
      <x:c r="BT684" s="329"/>
      <x:c r="BU684" s="329"/>
      <x:c r="BV684" s="329"/>
      <x:c r="BW684" s="329"/>
      <x:c r="BX684" s="329"/>
      <x:c r="BY684" s="329"/>
      <x:c r="BZ684" s="329"/>
      <x:c r="CA684" s="329"/>
      <x:c r="CB684" s="329"/>
      <x:c r="CC684" s="329"/>
      <x:c r="CD684" s="329"/>
      <x:c r="CE684" s="329"/>
      <x:c r="CF684" s="329"/>
      <x:c r="CG684" s="329"/>
      <x:c r="CH684" s="329"/>
      <x:c r="CI684" s="329"/>
      <x:c r="CJ684" s="329"/>
      <x:c r="CK684" s="329"/>
      <x:c r="CL684" s="329"/>
      <x:c r="CM684" s="329"/>
      <x:c r="CN684" s="329"/>
      <x:c r="CO684" s="329"/>
      <x:c r="CP684" s="329"/>
      <x:c r="CQ684" s="329"/>
      <x:c r="CR684" s="329"/>
      <x:c r="CS684" s="329"/>
      <x:c r="CT684" s="329"/>
      <x:c r="CU684" s="329"/>
      <x:c r="CV684" s="329"/>
      <x:c r="CW684" s="329"/>
      <x:c r="CX684" s="329"/>
      <x:c r="CY684" s="329"/>
      <x:c r="CZ684" s="329"/>
      <x:c r="DA684" s="329"/>
      <x:c r="DB684" s="329"/>
      <x:c r="DC684" s="329"/>
      <x:c r="DD684" s="329"/>
      <x:c r="DE684" s="329"/>
      <x:c r="DF684" s="329"/>
      <x:c r="DG684" s="329"/>
      <x:c r="DH684" s="329"/>
      <x:c r="DI684" s="329"/>
      <x:c r="DJ684" s="329"/>
      <x:c r="DK684" s="329"/>
      <x:c r="DL684" s="329"/>
      <x:c r="DM684" s="329"/>
      <x:c r="DN684" s="329"/>
      <x:c r="DO684" s="329"/>
      <x:c r="DP684" s="329"/>
      <x:c r="DQ684" s="329"/>
      <x:c r="DR684" s="329"/>
      <x:c r="DS684" s="329"/>
    </x:row>
    <x:row r="685" spans="1:123" s="273" customFormat="1" hidden="1" customHeight="1">
      <x:c r="A685" s="630" t="s">
        <x:v>38</x:v>
      </x:c>
      <x:c r="B685" s="631" t="s">
        <x:v>776</x:v>
      </x:c>
      <x:c r="C685" s="632" t="s">
        <x:v>4760</x:v>
      </x:c>
      <x:c r="D685" s="448">
        <x:f t="shared" si="43"/>
        <x:v>2647</x:v>
      </x:c>
      <x:c r="E685" s="633" t="s">
        <x:v>4342</x:v>
      </x:c>
      <x:c r="F685" s="633" t="s">
        <x:v>5237</x:v>
      </x:c>
      <x:c r="G685" s="633" t="s">
        <x:v>5752</x:v>
      </x:c>
      <x:c r="H685" s="633"/>
      <x:c r="I685" s="633"/>
      <x:c r="J685" s="637">
        <x:v>2647</x:v>
      </x:c>
      <x:c r="K685" s="637"/>
      <x:c r="L685" s="637">
        <x:v>2647</x:v>
      </x:c>
      <x:c r="M685" s="637"/>
      <x:c r="N685" s="637"/>
      <x:c r="O685" s="637"/>
      <x:c r="P685" s="637">
        <x:v>2647</x:v>
      </x:c>
      <x:c r="Q685" s="637"/>
      <x:c r="R685" s="639" t="s">
        <x:v>1684</x:v>
      </x:c>
      <x:c r="S685" s="299" t="s">
        <x:v>2489</x:v>
      </x:c>
      <x:c r="T685" s="329"/>
      <x:c r="U685" s="329"/>
      <x:c r="V685" s="329"/>
      <x:c r="W685" s="329"/>
      <x:c r="X685" s="329"/>
      <x:c r="Y685" s="329"/>
      <x:c r="Z685" s="329"/>
      <x:c r="AA685" s="329"/>
      <x:c r="AB685" s="329"/>
      <x:c r="AC685" s="329"/>
      <x:c r="AD685" s="329"/>
      <x:c r="AE685" s="329"/>
      <x:c r="AF685" s="329"/>
      <x:c r="AG685" s="329"/>
      <x:c r="AH685" s="329"/>
      <x:c r="AI685" s="329"/>
      <x:c r="AJ685" s="329"/>
      <x:c r="AK685" s="329"/>
      <x:c r="AL685" s="329"/>
      <x:c r="AM685" s="329"/>
      <x:c r="AN685" s="329"/>
      <x:c r="AO685" s="329"/>
      <x:c r="AP685" s="329"/>
      <x:c r="AQ685" s="329"/>
      <x:c r="AR685" s="329"/>
      <x:c r="AS685" s="329"/>
      <x:c r="AT685" s="329"/>
      <x:c r="AU685" s="329"/>
      <x:c r="AV685" s="329"/>
      <x:c r="AW685" s="329"/>
      <x:c r="AX685" s="329"/>
      <x:c r="AY685" s="329"/>
      <x:c r="AZ685" s="329"/>
      <x:c r="BA685" s="329"/>
      <x:c r="BB685" s="329"/>
      <x:c r="BC685" s="329"/>
      <x:c r="BD685" s="329"/>
      <x:c r="BE685" s="329"/>
      <x:c r="BF685" s="329"/>
      <x:c r="BG685" s="329"/>
      <x:c r="BH685" s="329"/>
      <x:c r="BI685" s="329"/>
      <x:c r="BJ685" s="329"/>
      <x:c r="BK685" s="329"/>
      <x:c r="BL685" s="329"/>
      <x:c r="BM685" s="329"/>
      <x:c r="BN685" s="329"/>
      <x:c r="BO685" s="329"/>
      <x:c r="BP685" s="329"/>
      <x:c r="BQ685" s="329"/>
      <x:c r="BR685" s="329"/>
      <x:c r="BS685" s="329"/>
      <x:c r="BT685" s="329"/>
      <x:c r="BU685" s="329"/>
      <x:c r="BV685" s="329"/>
      <x:c r="BW685" s="329"/>
      <x:c r="BX685" s="329"/>
      <x:c r="BY685" s="329"/>
      <x:c r="BZ685" s="329"/>
      <x:c r="CA685" s="329"/>
      <x:c r="CB685" s="329"/>
      <x:c r="CC685" s="329"/>
      <x:c r="CD685" s="329"/>
      <x:c r="CE685" s="329"/>
      <x:c r="CF685" s="329"/>
      <x:c r="CG685" s="329"/>
      <x:c r="CH685" s="329"/>
      <x:c r="CI685" s="329"/>
      <x:c r="CJ685" s="329"/>
      <x:c r="CK685" s="329"/>
      <x:c r="CL685" s="329"/>
      <x:c r="CM685" s="329"/>
      <x:c r="CN685" s="329"/>
      <x:c r="CO685" s="329"/>
      <x:c r="CP685" s="329"/>
      <x:c r="CQ685" s="329"/>
      <x:c r="CR685" s="329"/>
      <x:c r="CS685" s="329"/>
      <x:c r="CT685" s="329"/>
      <x:c r="CU685" s="329"/>
      <x:c r="CV685" s="329"/>
      <x:c r="CW685" s="329"/>
      <x:c r="CX685" s="329"/>
      <x:c r="CY685" s="329"/>
      <x:c r="CZ685" s="329"/>
      <x:c r="DA685" s="329"/>
      <x:c r="DB685" s="329"/>
      <x:c r="DC685" s="329"/>
      <x:c r="DD685" s="329"/>
      <x:c r="DE685" s="329"/>
      <x:c r="DF685" s="329"/>
      <x:c r="DG685" s="329"/>
      <x:c r="DH685" s="329"/>
      <x:c r="DI685" s="329"/>
      <x:c r="DJ685" s="329"/>
      <x:c r="DK685" s="329"/>
      <x:c r="DL685" s="329"/>
      <x:c r="DM685" s="329"/>
      <x:c r="DN685" s="329"/>
      <x:c r="DO685" s="329"/>
      <x:c r="DP685" s="329"/>
      <x:c r="DQ685" s="329"/>
      <x:c r="DR685" s="329"/>
      <x:c r="DS685" s="329"/>
    </x:row>
    <x:row r="686" spans="1:123" s="273" customFormat="1" hidden="1" customHeight="1">
      <x:c r="A686" s="630" t="s">
        <x:v>38</x:v>
      </x:c>
      <x:c r="B686" s="631" t="s">
        <x:v>770</x:v>
      </x:c>
      <x:c r="C686" s="632" t="s">
        <x:v>1707</x:v>
      </x:c>
      <x:c r="D686" s="448">
        <x:f t="shared" si="43"/>
        <x:v>748.89999999999998</x:v>
      </x:c>
      <x:c r="E686" s="633" t="s">
        <x:v>4342</x:v>
      </x:c>
      <x:c r="F686" s="633" t="s">
        <x:v>5237</x:v>
      </x:c>
      <x:c r="G686" s="633" t="s">
        <x:v>5752</x:v>
      </x:c>
      <x:c r="H686" s="633"/>
      <x:c r="I686" s="633"/>
      <x:c r="J686" s="637">
        <x:v>748.89999999999998</x:v>
      </x:c>
      <x:c r="K686" s="637"/>
      <x:c r="L686" s="637">
        <x:v>748.89999999999998</x:v>
      </x:c>
      <x:c r="M686" s="637"/>
      <x:c r="N686" s="637"/>
      <x:c r="O686" s="637"/>
      <x:c r="P686" s="637">
        <x:v>748.89999999999998</x:v>
      </x:c>
      <x:c r="Q686" s="637"/>
      <x:c r="R686" s="639" t="s">
        <x:v>1684</x:v>
      </x:c>
      <x:c r="S686" s="299" t="s">
        <x:v>2489</x:v>
      </x:c>
      <x:c r="T686" s="329"/>
      <x:c r="U686" s="329"/>
      <x:c r="V686" s="329"/>
      <x:c r="W686" s="329"/>
      <x:c r="X686" s="329"/>
      <x:c r="Y686" s="329"/>
      <x:c r="Z686" s="329"/>
      <x:c r="AA686" s="329"/>
      <x:c r="AB686" s="329"/>
      <x:c r="AC686" s="329"/>
      <x:c r="AD686" s="329"/>
      <x:c r="AE686" s="329"/>
      <x:c r="AF686" s="329"/>
      <x:c r="AG686" s="329"/>
      <x:c r="AH686" s="329"/>
      <x:c r="AI686" s="329"/>
      <x:c r="AJ686" s="329"/>
      <x:c r="AK686" s="329"/>
      <x:c r="AL686" s="329"/>
      <x:c r="AM686" s="329"/>
      <x:c r="AN686" s="329"/>
      <x:c r="AO686" s="329"/>
      <x:c r="AP686" s="329"/>
      <x:c r="AQ686" s="329"/>
      <x:c r="AR686" s="329"/>
      <x:c r="AS686" s="329"/>
      <x:c r="AT686" s="329"/>
      <x:c r="AU686" s="329"/>
      <x:c r="AV686" s="329"/>
      <x:c r="AW686" s="329"/>
      <x:c r="AX686" s="329"/>
      <x:c r="AY686" s="329"/>
      <x:c r="AZ686" s="329"/>
      <x:c r="BA686" s="329"/>
      <x:c r="BB686" s="329"/>
      <x:c r="BC686" s="329"/>
      <x:c r="BD686" s="329"/>
      <x:c r="BE686" s="329"/>
      <x:c r="BF686" s="329"/>
      <x:c r="BG686" s="329"/>
      <x:c r="BH686" s="329"/>
      <x:c r="BI686" s="329"/>
      <x:c r="BJ686" s="329"/>
      <x:c r="BK686" s="329"/>
      <x:c r="BL686" s="329"/>
      <x:c r="BM686" s="329"/>
      <x:c r="BN686" s="329"/>
      <x:c r="BO686" s="329"/>
      <x:c r="BP686" s="329"/>
      <x:c r="BQ686" s="329"/>
      <x:c r="BR686" s="329"/>
      <x:c r="BS686" s="329"/>
      <x:c r="BT686" s="329"/>
      <x:c r="BU686" s="329"/>
      <x:c r="BV686" s="329"/>
      <x:c r="BW686" s="329"/>
      <x:c r="BX686" s="329"/>
      <x:c r="BY686" s="329"/>
      <x:c r="BZ686" s="329"/>
      <x:c r="CA686" s="329"/>
      <x:c r="CB686" s="329"/>
      <x:c r="CC686" s="329"/>
      <x:c r="CD686" s="329"/>
      <x:c r="CE686" s="329"/>
      <x:c r="CF686" s="329"/>
      <x:c r="CG686" s="329"/>
      <x:c r="CH686" s="329"/>
      <x:c r="CI686" s="329"/>
      <x:c r="CJ686" s="329"/>
      <x:c r="CK686" s="329"/>
      <x:c r="CL686" s="329"/>
      <x:c r="CM686" s="329"/>
      <x:c r="CN686" s="329"/>
      <x:c r="CO686" s="329"/>
      <x:c r="CP686" s="329"/>
      <x:c r="CQ686" s="329"/>
      <x:c r="CR686" s="329"/>
      <x:c r="CS686" s="329"/>
      <x:c r="CT686" s="329"/>
      <x:c r="CU686" s="329"/>
      <x:c r="CV686" s="329"/>
      <x:c r="CW686" s="329"/>
      <x:c r="CX686" s="329"/>
      <x:c r="CY686" s="329"/>
      <x:c r="CZ686" s="329"/>
      <x:c r="DA686" s="329"/>
      <x:c r="DB686" s="329"/>
      <x:c r="DC686" s="329"/>
      <x:c r="DD686" s="329"/>
      <x:c r="DE686" s="329"/>
      <x:c r="DF686" s="329"/>
      <x:c r="DG686" s="329"/>
      <x:c r="DH686" s="329"/>
      <x:c r="DI686" s="329"/>
      <x:c r="DJ686" s="329"/>
      <x:c r="DK686" s="329"/>
      <x:c r="DL686" s="329"/>
      <x:c r="DM686" s="329"/>
      <x:c r="DN686" s="329"/>
      <x:c r="DO686" s="329"/>
      <x:c r="DP686" s="329"/>
      <x:c r="DQ686" s="329"/>
      <x:c r="DR686" s="329"/>
      <x:c r="DS686" s="329"/>
    </x:row>
    <x:row r="687" spans="1:124" s="346" customFormat="1" hidden="1" customHeight="1">
      <x:c r="A687" s="630" t="s">
        <x:v>38</x:v>
      </x:c>
      <x:c r="B687" s="631" t="s">
        <x:v>2774</x:v>
      </x:c>
      <x:c r="C687" s="632" t="s">
        <x:v>4757</x:v>
      </x:c>
      <x:c r="D687" s="448">
        <x:f t="shared" si="43"/>
        <x:v>6072.3999999999996</x:v>
      </x:c>
      <x:c r="E687" s="633" t="s">
        <x:v>5399</x:v>
      </x:c>
      <x:c r="F687" s="633" t="s">
        <x:v>5623</x:v>
      </x:c>
      <x:c r="G687" s="633"/>
      <x:c r="H687" s="633"/>
      <x:c r="I687" s="633"/>
      <x:c r="J687" s="637">
        <x:v>6072.3999999999996</x:v>
      </x:c>
      <x:c r="K687" s="637"/>
      <x:c r="L687" s="637">
        <x:v>6072.3999999999996</x:v>
      </x:c>
      <x:c r="M687" s="637"/>
      <x:c r="N687" s="637"/>
      <x:c r="O687" s="637"/>
      <x:c r="P687" s="637">
        <x:v>6072.3999999999996</x:v>
      </x:c>
      <x:c r="Q687" s="637"/>
      <x:c r="R687" s="217" t="s">
        <x:v>3638</x:v>
      </x:c>
      <x:c r="S687" s="299"/>
      <x:c r="T687" s="329"/>
      <x:c r="U687" s="329"/>
      <x:c r="V687" s="329"/>
      <x:c r="W687" s="329"/>
      <x:c r="X687" s="329"/>
      <x:c r="Y687" s="329"/>
      <x:c r="Z687" s="329"/>
      <x:c r="AA687" s="329"/>
      <x:c r="AB687" s="329"/>
      <x:c r="AC687" s="329"/>
      <x:c r="AD687" s="329"/>
      <x:c r="AE687" s="329"/>
      <x:c r="AF687" s="329"/>
      <x:c r="AG687" s="329"/>
      <x:c r="AH687" s="329"/>
      <x:c r="AI687" s="329"/>
      <x:c r="AJ687" s="329"/>
      <x:c r="AK687" s="329"/>
      <x:c r="AL687" s="329"/>
      <x:c r="AM687" s="329"/>
      <x:c r="AN687" s="329"/>
      <x:c r="AO687" s="329"/>
      <x:c r="AP687" s="329"/>
      <x:c r="AQ687" s="329"/>
      <x:c r="AR687" s="329"/>
      <x:c r="AS687" s="329"/>
      <x:c r="AT687" s="329"/>
      <x:c r="AU687" s="329"/>
      <x:c r="AV687" s="329"/>
      <x:c r="AW687" s="329"/>
      <x:c r="AX687" s="329"/>
      <x:c r="AY687" s="329"/>
      <x:c r="AZ687" s="329"/>
      <x:c r="BA687" s="329"/>
      <x:c r="BB687" s="329"/>
      <x:c r="BC687" s="329"/>
      <x:c r="BD687" s="329"/>
      <x:c r="BE687" s="329"/>
      <x:c r="BF687" s="329"/>
      <x:c r="BG687" s="329"/>
      <x:c r="BH687" s="329"/>
      <x:c r="BI687" s="329"/>
      <x:c r="BJ687" s="329"/>
      <x:c r="BK687" s="329"/>
      <x:c r="BL687" s="329"/>
      <x:c r="BM687" s="329"/>
      <x:c r="BN687" s="329"/>
      <x:c r="BO687" s="329"/>
      <x:c r="BP687" s="329"/>
      <x:c r="BQ687" s="329"/>
      <x:c r="BR687" s="329"/>
      <x:c r="BS687" s="329"/>
      <x:c r="BT687" s="329"/>
      <x:c r="BU687" s="329"/>
      <x:c r="BV687" s="329"/>
      <x:c r="BW687" s="329"/>
      <x:c r="BX687" s="329"/>
      <x:c r="BY687" s="329"/>
      <x:c r="BZ687" s="329"/>
      <x:c r="CA687" s="329"/>
      <x:c r="CB687" s="329"/>
      <x:c r="CC687" s="329"/>
      <x:c r="CD687" s="329"/>
      <x:c r="CE687" s="329"/>
      <x:c r="CF687" s="329"/>
      <x:c r="CG687" s="329"/>
      <x:c r="CH687" s="329"/>
      <x:c r="CI687" s="329"/>
      <x:c r="CJ687" s="329"/>
      <x:c r="CK687" s="329"/>
      <x:c r="CL687" s="329"/>
      <x:c r="CM687" s="329"/>
      <x:c r="CN687" s="329"/>
      <x:c r="CO687" s="329"/>
      <x:c r="CP687" s="329"/>
      <x:c r="CQ687" s="329"/>
      <x:c r="CR687" s="329"/>
      <x:c r="CS687" s="329"/>
      <x:c r="CT687" s="329"/>
      <x:c r="CU687" s="329"/>
      <x:c r="CV687" s="329"/>
      <x:c r="CW687" s="329"/>
      <x:c r="CX687" s="329"/>
      <x:c r="CY687" s="329"/>
      <x:c r="CZ687" s="329"/>
      <x:c r="DA687" s="329"/>
      <x:c r="DB687" s="329"/>
      <x:c r="DC687" s="329"/>
      <x:c r="DD687" s="329"/>
      <x:c r="DE687" s="329"/>
      <x:c r="DF687" s="329"/>
      <x:c r="DG687" s="329"/>
      <x:c r="DH687" s="329"/>
      <x:c r="DI687" s="329"/>
      <x:c r="DJ687" s="329"/>
      <x:c r="DK687" s="329"/>
      <x:c r="DL687" s="329"/>
      <x:c r="DM687" s="329"/>
      <x:c r="DN687" s="329"/>
      <x:c r="DO687" s="329"/>
      <x:c r="DP687" s="329"/>
      <x:c r="DQ687" s="329"/>
      <x:c r="DR687" s="329"/>
      <x:c r="DS687" s="329"/>
      <x:c r="DT687" s="455"/>
    </x:row>
    <x:row r="688" spans="1:124" s="346" customFormat="1" hidden="1" customHeight="1">
      <x:c r="A688" s="630" t="s">
        <x:v>38</x:v>
      </x:c>
      <x:c r="B688" s="631" t="s">
        <x:v>2731</x:v>
      </x:c>
      <x:c r="C688" s="632" t="s">
        <x:v>1642</x:v>
      </x:c>
      <x:c r="D688" s="448">
        <x:f t="shared" si="43"/>
        <x:v>6020.8999999999996</x:v>
      </x:c>
      <x:c r="E688" s="633" t="s">
        <x:v>5399</x:v>
      </x:c>
      <x:c r="F688" s="633" t="s">
        <x:v>5623</x:v>
      </x:c>
      <x:c r="G688" s="633"/>
      <x:c r="H688" s="633"/>
      <x:c r="I688" s="633"/>
      <x:c r="J688" s="637">
        <x:v>6020.8999999999996</x:v>
      </x:c>
      <x:c r="K688" s="637"/>
      <x:c r="L688" s="637">
        <x:v>6020.8999999999996</x:v>
      </x:c>
      <x:c r="M688" s="637"/>
      <x:c r="N688" s="637"/>
      <x:c r="O688" s="637"/>
      <x:c r="P688" s="637">
        <x:v>6020.8999999999996</x:v>
      </x:c>
      <x:c r="Q688" s="637"/>
      <x:c r="R688" s="217" t="s">
        <x:v>3638</x:v>
      </x:c>
      <x:c r="S688" s="299"/>
      <x:c r="T688" s="329"/>
      <x:c r="U688" s="329"/>
      <x:c r="V688" s="329"/>
      <x:c r="W688" s="329"/>
      <x:c r="X688" s="329"/>
      <x:c r="Y688" s="329"/>
      <x:c r="Z688" s="329"/>
      <x:c r="AA688" s="329"/>
      <x:c r="AB688" s="329"/>
      <x:c r="AC688" s="329"/>
      <x:c r="AD688" s="329"/>
      <x:c r="AE688" s="329"/>
      <x:c r="AF688" s="329"/>
      <x:c r="AG688" s="329"/>
      <x:c r="AH688" s="329"/>
      <x:c r="AI688" s="329"/>
      <x:c r="AJ688" s="329"/>
      <x:c r="AK688" s="329"/>
      <x:c r="AL688" s="329"/>
      <x:c r="AM688" s="329"/>
      <x:c r="AN688" s="329"/>
      <x:c r="AO688" s="329"/>
      <x:c r="AP688" s="329"/>
      <x:c r="AQ688" s="329"/>
      <x:c r="AR688" s="329"/>
      <x:c r="AS688" s="329"/>
      <x:c r="AT688" s="329"/>
      <x:c r="AU688" s="329"/>
      <x:c r="AV688" s="329"/>
      <x:c r="AW688" s="329"/>
      <x:c r="AX688" s="329"/>
      <x:c r="AY688" s="329"/>
      <x:c r="AZ688" s="329"/>
      <x:c r="BA688" s="329"/>
      <x:c r="BB688" s="329"/>
      <x:c r="BC688" s="329"/>
      <x:c r="BD688" s="329"/>
      <x:c r="BE688" s="329"/>
      <x:c r="BF688" s="329"/>
      <x:c r="BG688" s="329"/>
      <x:c r="BH688" s="329"/>
      <x:c r="BI688" s="329"/>
      <x:c r="BJ688" s="329"/>
      <x:c r="BK688" s="329"/>
      <x:c r="BL688" s="329"/>
      <x:c r="BM688" s="329"/>
      <x:c r="BN688" s="329"/>
      <x:c r="BO688" s="329"/>
      <x:c r="BP688" s="329"/>
      <x:c r="BQ688" s="329"/>
      <x:c r="BR688" s="329"/>
      <x:c r="BS688" s="329"/>
      <x:c r="BT688" s="329"/>
      <x:c r="BU688" s="329"/>
      <x:c r="BV688" s="329"/>
      <x:c r="BW688" s="329"/>
      <x:c r="BX688" s="329"/>
      <x:c r="BY688" s="329"/>
      <x:c r="BZ688" s="329"/>
      <x:c r="CA688" s="329"/>
      <x:c r="CB688" s="329"/>
      <x:c r="CC688" s="329"/>
      <x:c r="CD688" s="329"/>
      <x:c r="CE688" s="329"/>
      <x:c r="CF688" s="329"/>
      <x:c r="CG688" s="329"/>
      <x:c r="CH688" s="329"/>
      <x:c r="CI688" s="329"/>
      <x:c r="CJ688" s="329"/>
      <x:c r="CK688" s="329"/>
      <x:c r="CL688" s="329"/>
      <x:c r="CM688" s="329"/>
      <x:c r="CN688" s="329"/>
      <x:c r="CO688" s="329"/>
      <x:c r="CP688" s="329"/>
      <x:c r="CQ688" s="329"/>
      <x:c r="CR688" s="329"/>
      <x:c r="CS688" s="329"/>
      <x:c r="CT688" s="329"/>
      <x:c r="CU688" s="329"/>
      <x:c r="CV688" s="329"/>
      <x:c r="CW688" s="329"/>
      <x:c r="CX688" s="329"/>
      <x:c r="CY688" s="329"/>
      <x:c r="CZ688" s="329"/>
      <x:c r="DA688" s="329"/>
      <x:c r="DB688" s="329"/>
      <x:c r="DC688" s="329"/>
      <x:c r="DD688" s="329"/>
      <x:c r="DE688" s="329"/>
      <x:c r="DF688" s="329"/>
      <x:c r="DG688" s="329"/>
      <x:c r="DH688" s="329"/>
      <x:c r="DI688" s="329"/>
      <x:c r="DJ688" s="329"/>
      <x:c r="DK688" s="329"/>
      <x:c r="DL688" s="329"/>
      <x:c r="DM688" s="329"/>
      <x:c r="DN688" s="329"/>
      <x:c r="DO688" s="329"/>
      <x:c r="DP688" s="329"/>
      <x:c r="DQ688" s="329"/>
      <x:c r="DR688" s="329"/>
      <x:c r="DS688" s="329"/>
      <x:c r="DT688" s="455"/>
    </x:row>
    <x:row r="689" spans="1:124" s="346" customFormat="1" hidden="1" customHeight="1">
      <x:c r="A689" s="630" t="s">
        <x:v>38</x:v>
      </x:c>
      <x:c r="B689" s="631" t="s">
        <x:v>849</x:v>
      </x:c>
      <x:c r="C689" s="632" t="s">
        <x:v>1697</x:v>
      </x:c>
      <x:c r="D689" s="448">
        <x:f t="shared" si="43"/>
        <x:v>3451.4000000000001</x:v>
      </x:c>
      <x:c r="E689" s="633" t="s">
        <x:v>5399</x:v>
      </x:c>
      <x:c r="F689" s="633" t="s">
        <x:v>5623</x:v>
      </x:c>
      <x:c r="G689" s="633"/>
      <x:c r="H689" s="633"/>
      <x:c r="I689" s="633"/>
      <x:c r="J689" s="637">
        <x:v>3451.4000000000001</x:v>
      </x:c>
      <x:c r="K689" s="637"/>
      <x:c r="L689" s="637">
        <x:v>3451.4000000000001</x:v>
      </x:c>
      <x:c r="M689" s="637"/>
      <x:c r="N689" s="637"/>
      <x:c r="O689" s="637"/>
      <x:c r="P689" s="637">
        <x:v>3451.4000000000001</x:v>
      </x:c>
      <x:c r="Q689" s="637"/>
      <x:c r="R689" s="217" t="s">
        <x:v>3638</x:v>
      </x:c>
      <x:c r="S689" s="299"/>
      <x:c r="T689" s="329"/>
      <x:c r="U689" s="329"/>
      <x:c r="V689" s="329"/>
      <x:c r="W689" s="329"/>
      <x:c r="X689" s="329"/>
      <x:c r="Y689" s="329"/>
      <x:c r="Z689" s="329"/>
      <x:c r="AA689" s="329"/>
      <x:c r="AB689" s="329"/>
      <x:c r="AC689" s="329"/>
      <x:c r="AD689" s="329"/>
      <x:c r="AE689" s="329"/>
      <x:c r="AF689" s="329"/>
      <x:c r="AG689" s="329"/>
      <x:c r="AH689" s="329"/>
      <x:c r="AI689" s="329"/>
      <x:c r="AJ689" s="329"/>
      <x:c r="AK689" s="329"/>
      <x:c r="AL689" s="329"/>
      <x:c r="AM689" s="329"/>
      <x:c r="AN689" s="329"/>
      <x:c r="AO689" s="329"/>
      <x:c r="AP689" s="329"/>
      <x:c r="AQ689" s="329"/>
      <x:c r="AR689" s="329"/>
      <x:c r="AS689" s="329"/>
      <x:c r="AT689" s="329"/>
      <x:c r="AU689" s="329"/>
      <x:c r="AV689" s="329"/>
      <x:c r="AW689" s="329"/>
      <x:c r="AX689" s="329"/>
      <x:c r="AY689" s="329"/>
      <x:c r="AZ689" s="329"/>
      <x:c r="BA689" s="329"/>
      <x:c r="BB689" s="329"/>
      <x:c r="BC689" s="329"/>
      <x:c r="BD689" s="329"/>
      <x:c r="BE689" s="329"/>
      <x:c r="BF689" s="329"/>
      <x:c r="BG689" s="329"/>
      <x:c r="BH689" s="329"/>
      <x:c r="BI689" s="329"/>
      <x:c r="BJ689" s="329"/>
      <x:c r="BK689" s="329"/>
      <x:c r="BL689" s="329"/>
      <x:c r="BM689" s="329"/>
      <x:c r="BN689" s="329"/>
      <x:c r="BO689" s="329"/>
      <x:c r="BP689" s="329"/>
      <x:c r="BQ689" s="329"/>
      <x:c r="BR689" s="329"/>
      <x:c r="BS689" s="329"/>
      <x:c r="BT689" s="329"/>
      <x:c r="BU689" s="329"/>
      <x:c r="BV689" s="329"/>
      <x:c r="BW689" s="329"/>
      <x:c r="BX689" s="329"/>
      <x:c r="BY689" s="329"/>
      <x:c r="BZ689" s="329"/>
      <x:c r="CA689" s="329"/>
      <x:c r="CB689" s="329"/>
      <x:c r="CC689" s="329"/>
      <x:c r="CD689" s="329"/>
      <x:c r="CE689" s="329"/>
      <x:c r="CF689" s="329"/>
      <x:c r="CG689" s="329"/>
      <x:c r="CH689" s="329"/>
      <x:c r="CI689" s="329"/>
      <x:c r="CJ689" s="329"/>
      <x:c r="CK689" s="329"/>
      <x:c r="CL689" s="329"/>
      <x:c r="CM689" s="329"/>
      <x:c r="CN689" s="329"/>
      <x:c r="CO689" s="329"/>
      <x:c r="CP689" s="329"/>
      <x:c r="CQ689" s="329"/>
      <x:c r="CR689" s="329"/>
      <x:c r="CS689" s="329"/>
      <x:c r="CT689" s="329"/>
      <x:c r="CU689" s="329"/>
      <x:c r="CV689" s="329"/>
      <x:c r="CW689" s="329"/>
      <x:c r="CX689" s="329"/>
      <x:c r="CY689" s="329"/>
      <x:c r="CZ689" s="329"/>
      <x:c r="DA689" s="329"/>
      <x:c r="DB689" s="329"/>
      <x:c r="DC689" s="329"/>
      <x:c r="DD689" s="329"/>
      <x:c r="DE689" s="329"/>
      <x:c r="DF689" s="329"/>
      <x:c r="DG689" s="329"/>
      <x:c r="DH689" s="329"/>
      <x:c r="DI689" s="329"/>
      <x:c r="DJ689" s="329"/>
      <x:c r="DK689" s="329"/>
      <x:c r="DL689" s="329"/>
      <x:c r="DM689" s="329"/>
      <x:c r="DN689" s="329"/>
      <x:c r="DO689" s="329"/>
      <x:c r="DP689" s="329"/>
      <x:c r="DQ689" s="329"/>
      <x:c r="DR689" s="329"/>
      <x:c r="DS689" s="329"/>
      <x:c r="DT689" s="455"/>
    </x:row>
    <x:row r="690" spans="1:124" s="346" customFormat="1" hidden="1" customHeight="1">
      <x:c r="A690" s="630" t="s">
        <x:v>38</x:v>
      </x:c>
      <x:c r="B690" s="631" t="s">
        <x:v>778</x:v>
      </x:c>
      <x:c r="C690" s="632" t="s">
        <x:v>4732</x:v>
      </x:c>
      <x:c r="D690" s="448">
        <x:f t="shared" si="43"/>
        <x:v>6907.1000000000004</x:v>
      </x:c>
      <x:c r="E690" s="633" t="s">
        <x:v>5399</x:v>
      </x:c>
      <x:c r="F690" s="633" t="s">
        <x:v>5623</x:v>
      </x:c>
      <x:c r="G690" s="633"/>
      <x:c r="H690" s="633"/>
      <x:c r="I690" s="633"/>
      <x:c r="J690" s="637">
        <x:v>6907.1000000000004</x:v>
      </x:c>
      <x:c r="K690" s="637"/>
      <x:c r="L690" s="637">
        <x:v>6907.1000000000004</x:v>
      </x:c>
      <x:c r="M690" s="637"/>
      <x:c r="N690" s="637"/>
      <x:c r="O690" s="637"/>
      <x:c r="P690" s="637">
        <x:v>6907.1000000000004</x:v>
      </x:c>
      <x:c r="Q690" s="637"/>
      <x:c r="R690" s="217" t="s">
        <x:v>3638</x:v>
      </x:c>
      <x:c r="S690" s="299"/>
      <x:c r="T690" s="329"/>
      <x:c r="U690" s="329"/>
      <x:c r="V690" s="329"/>
      <x:c r="W690" s="329"/>
      <x:c r="X690" s="329"/>
      <x:c r="Y690" s="329"/>
      <x:c r="Z690" s="329"/>
      <x:c r="AA690" s="329"/>
      <x:c r="AB690" s="329"/>
      <x:c r="AC690" s="329"/>
      <x:c r="AD690" s="329"/>
      <x:c r="AE690" s="329"/>
      <x:c r="AF690" s="329"/>
      <x:c r="AG690" s="329"/>
      <x:c r="AH690" s="329"/>
      <x:c r="AI690" s="329"/>
      <x:c r="AJ690" s="329"/>
      <x:c r="AK690" s="329"/>
      <x:c r="AL690" s="329"/>
      <x:c r="AM690" s="329"/>
      <x:c r="AN690" s="329"/>
      <x:c r="AO690" s="329"/>
      <x:c r="AP690" s="329"/>
      <x:c r="AQ690" s="329"/>
      <x:c r="AR690" s="329"/>
      <x:c r="AS690" s="329"/>
      <x:c r="AT690" s="329"/>
      <x:c r="AU690" s="329"/>
      <x:c r="AV690" s="329"/>
      <x:c r="AW690" s="329"/>
      <x:c r="AX690" s="329"/>
      <x:c r="AY690" s="329"/>
      <x:c r="AZ690" s="329"/>
      <x:c r="BA690" s="329"/>
      <x:c r="BB690" s="329"/>
      <x:c r="BC690" s="329"/>
      <x:c r="BD690" s="329"/>
      <x:c r="BE690" s="329"/>
      <x:c r="BF690" s="329"/>
      <x:c r="BG690" s="329"/>
      <x:c r="BH690" s="329"/>
      <x:c r="BI690" s="329"/>
      <x:c r="BJ690" s="329"/>
      <x:c r="BK690" s="329"/>
      <x:c r="BL690" s="329"/>
      <x:c r="BM690" s="329"/>
      <x:c r="BN690" s="329"/>
      <x:c r="BO690" s="329"/>
      <x:c r="BP690" s="329"/>
      <x:c r="BQ690" s="329"/>
      <x:c r="BR690" s="329"/>
      <x:c r="BS690" s="329"/>
      <x:c r="BT690" s="329"/>
      <x:c r="BU690" s="329"/>
      <x:c r="BV690" s="329"/>
      <x:c r="BW690" s="329"/>
      <x:c r="BX690" s="329"/>
      <x:c r="BY690" s="329"/>
      <x:c r="BZ690" s="329"/>
      <x:c r="CA690" s="329"/>
      <x:c r="CB690" s="329"/>
      <x:c r="CC690" s="329"/>
      <x:c r="CD690" s="329"/>
      <x:c r="CE690" s="329"/>
      <x:c r="CF690" s="329"/>
      <x:c r="CG690" s="329"/>
      <x:c r="CH690" s="329"/>
      <x:c r="CI690" s="329"/>
      <x:c r="CJ690" s="329"/>
      <x:c r="CK690" s="329"/>
      <x:c r="CL690" s="329"/>
      <x:c r="CM690" s="329"/>
      <x:c r="CN690" s="329"/>
      <x:c r="CO690" s="329"/>
      <x:c r="CP690" s="329"/>
      <x:c r="CQ690" s="329"/>
      <x:c r="CR690" s="329"/>
      <x:c r="CS690" s="329"/>
      <x:c r="CT690" s="329"/>
      <x:c r="CU690" s="329"/>
      <x:c r="CV690" s="329"/>
      <x:c r="CW690" s="329"/>
      <x:c r="CX690" s="329"/>
      <x:c r="CY690" s="329"/>
      <x:c r="CZ690" s="329"/>
      <x:c r="DA690" s="329"/>
      <x:c r="DB690" s="329"/>
      <x:c r="DC690" s="329"/>
      <x:c r="DD690" s="329"/>
      <x:c r="DE690" s="329"/>
      <x:c r="DF690" s="329"/>
      <x:c r="DG690" s="329"/>
      <x:c r="DH690" s="329"/>
      <x:c r="DI690" s="329"/>
      <x:c r="DJ690" s="329"/>
      <x:c r="DK690" s="329"/>
      <x:c r="DL690" s="329"/>
      <x:c r="DM690" s="329"/>
      <x:c r="DN690" s="329"/>
      <x:c r="DO690" s="329"/>
      <x:c r="DP690" s="329"/>
      <x:c r="DQ690" s="329"/>
      <x:c r="DR690" s="329"/>
      <x:c r="DS690" s="329"/>
      <x:c r="DT690" s="455"/>
    </x:row>
    <x:row r="691" spans="1:124" s="346" customFormat="1" hidden="1" customHeight="1">
      <x:c r="A691" s="630" t="s">
        <x:v>38</x:v>
      </x:c>
      <x:c r="B691" s="631" t="s">
        <x:v>2780</x:v>
      </x:c>
      <x:c r="C691" s="632" t="s">
        <x:v>1715</x:v>
      </x:c>
      <x:c r="D691" s="448">
        <x:f t="shared" si="43"/>
        <x:v>6123.8000000000002</x:v>
      </x:c>
      <x:c r="E691" s="633" t="s">
        <x:v>5399</x:v>
      </x:c>
      <x:c r="F691" s="633" t="s">
        <x:v>5623</x:v>
      </x:c>
      <x:c r="G691" s="633"/>
      <x:c r="H691" s="633"/>
      <x:c r="I691" s="633"/>
      <x:c r="J691" s="637">
        <x:v>6123.8000000000002</x:v>
      </x:c>
      <x:c r="K691" s="637"/>
      <x:c r="L691" s="637">
        <x:v>6123.8000000000002</x:v>
      </x:c>
      <x:c r="M691" s="637"/>
      <x:c r="N691" s="637"/>
      <x:c r="O691" s="637"/>
      <x:c r="P691" s="637">
        <x:v>6123.8000000000002</x:v>
      </x:c>
      <x:c r="Q691" s="637"/>
      <x:c r="R691" s="217" t="s">
        <x:v>3638</x:v>
      </x:c>
      <x:c r="S691" s="299"/>
      <x:c r="T691" s="329"/>
      <x:c r="U691" s="329"/>
      <x:c r="V691" s="329"/>
      <x:c r="W691" s="329"/>
      <x:c r="X691" s="329"/>
      <x:c r="Y691" s="329"/>
      <x:c r="Z691" s="329"/>
      <x:c r="AA691" s="329"/>
      <x:c r="AB691" s="329"/>
      <x:c r="AC691" s="329"/>
      <x:c r="AD691" s="329"/>
      <x:c r="AE691" s="329"/>
      <x:c r="AF691" s="329"/>
      <x:c r="AG691" s="329"/>
      <x:c r="AH691" s="329"/>
      <x:c r="AI691" s="329"/>
      <x:c r="AJ691" s="329"/>
      <x:c r="AK691" s="329"/>
      <x:c r="AL691" s="329"/>
      <x:c r="AM691" s="329"/>
      <x:c r="AN691" s="329"/>
      <x:c r="AO691" s="329"/>
      <x:c r="AP691" s="329"/>
      <x:c r="AQ691" s="329"/>
      <x:c r="AR691" s="329"/>
      <x:c r="AS691" s="329"/>
      <x:c r="AT691" s="329"/>
      <x:c r="AU691" s="329"/>
      <x:c r="AV691" s="329"/>
      <x:c r="AW691" s="329"/>
      <x:c r="AX691" s="329"/>
      <x:c r="AY691" s="329"/>
      <x:c r="AZ691" s="329"/>
      <x:c r="BA691" s="329"/>
      <x:c r="BB691" s="329"/>
      <x:c r="BC691" s="329"/>
      <x:c r="BD691" s="329"/>
      <x:c r="BE691" s="329"/>
      <x:c r="BF691" s="329"/>
      <x:c r="BG691" s="329"/>
      <x:c r="BH691" s="329"/>
      <x:c r="BI691" s="329"/>
      <x:c r="BJ691" s="329"/>
      <x:c r="BK691" s="329"/>
      <x:c r="BL691" s="329"/>
      <x:c r="BM691" s="329"/>
      <x:c r="BN691" s="329"/>
      <x:c r="BO691" s="329"/>
      <x:c r="BP691" s="329"/>
      <x:c r="BQ691" s="329"/>
      <x:c r="BR691" s="329"/>
      <x:c r="BS691" s="329"/>
      <x:c r="BT691" s="329"/>
      <x:c r="BU691" s="329"/>
      <x:c r="BV691" s="329"/>
      <x:c r="BW691" s="329"/>
      <x:c r="BX691" s="329"/>
      <x:c r="BY691" s="329"/>
      <x:c r="BZ691" s="329"/>
      <x:c r="CA691" s="329"/>
      <x:c r="CB691" s="329"/>
      <x:c r="CC691" s="329"/>
      <x:c r="CD691" s="329"/>
      <x:c r="CE691" s="329"/>
      <x:c r="CF691" s="329"/>
      <x:c r="CG691" s="329"/>
      <x:c r="CH691" s="329"/>
      <x:c r="CI691" s="329"/>
      <x:c r="CJ691" s="329"/>
      <x:c r="CK691" s="329"/>
      <x:c r="CL691" s="329"/>
      <x:c r="CM691" s="329"/>
      <x:c r="CN691" s="329"/>
      <x:c r="CO691" s="329"/>
      <x:c r="CP691" s="329"/>
      <x:c r="CQ691" s="329"/>
      <x:c r="CR691" s="329"/>
      <x:c r="CS691" s="329"/>
      <x:c r="CT691" s="329"/>
      <x:c r="CU691" s="329"/>
      <x:c r="CV691" s="329"/>
      <x:c r="CW691" s="329"/>
      <x:c r="CX691" s="329"/>
      <x:c r="CY691" s="329"/>
      <x:c r="CZ691" s="329"/>
      <x:c r="DA691" s="329"/>
      <x:c r="DB691" s="329"/>
      <x:c r="DC691" s="329"/>
      <x:c r="DD691" s="329"/>
      <x:c r="DE691" s="329"/>
      <x:c r="DF691" s="329"/>
      <x:c r="DG691" s="329"/>
      <x:c r="DH691" s="329"/>
      <x:c r="DI691" s="329"/>
      <x:c r="DJ691" s="329"/>
      <x:c r="DK691" s="329"/>
      <x:c r="DL691" s="329"/>
      <x:c r="DM691" s="329"/>
      <x:c r="DN691" s="329"/>
      <x:c r="DO691" s="329"/>
      <x:c r="DP691" s="329"/>
      <x:c r="DQ691" s="329"/>
      <x:c r="DR691" s="329"/>
      <x:c r="DS691" s="329"/>
      <x:c r="DT691" s="455"/>
    </x:row>
    <x:row r="692" spans="1:124" s="346" customFormat="1" hidden="1" customHeight="1">
      <x:c r="A692" s="630" t="s">
        <x:v>38</x:v>
      </x:c>
      <x:c r="B692" s="631" t="s">
        <x:v>2742</x:v>
      </x:c>
      <x:c r="C692" s="632" t="s">
        <x:v>4755</x:v>
      </x:c>
      <x:c r="D692" s="448">
        <x:f t="shared" si="43"/>
        <x:v>3594.8000000000002</x:v>
      </x:c>
      <x:c r="E692" s="633" t="s">
        <x:v>5399</x:v>
      </x:c>
      <x:c r="F692" s="633" t="s">
        <x:v>5623</x:v>
      </x:c>
      <x:c r="G692" s="633"/>
      <x:c r="H692" s="633"/>
      <x:c r="I692" s="633"/>
      <x:c r="J692" s="637">
        <x:v>3594.8000000000002</x:v>
      </x:c>
      <x:c r="K692" s="637"/>
      <x:c r="L692" s="637">
        <x:v>3594.8000000000002</x:v>
      </x:c>
      <x:c r="M692" s="637"/>
      <x:c r="N692" s="637"/>
      <x:c r="O692" s="637"/>
      <x:c r="P692" s="637">
        <x:v>3594.8000000000002</x:v>
      </x:c>
      <x:c r="Q692" s="637"/>
      <x:c r="R692" s="217" t="s">
        <x:v>3638</x:v>
      </x:c>
      <x:c r="S692" s="299"/>
      <x:c r="T692" s="329"/>
      <x:c r="U692" s="329"/>
      <x:c r="V692" s="329"/>
      <x:c r="W692" s="329"/>
      <x:c r="X692" s="329"/>
      <x:c r="Y692" s="329"/>
      <x:c r="Z692" s="329"/>
      <x:c r="AA692" s="329"/>
      <x:c r="AB692" s="329"/>
      <x:c r="AC692" s="329"/>
      <x:c r="AD692" s="329"/>
      <x:c r="AE692" s="329"/>
      <x:c r="AF692" s="329"/>
      <x:c r="AG692" s="329"/>
      <x:c r="AH692" s="329"/>
      <x:c r="AI692" s="329"/>
      <x:c r="AJ692" s="329"/>
      <x:c r="AK692" s="329"/>
      <x:c r="AL692" s="329"/>
      <x:c r="AM692" s="329"/>
      <x:c r="AN692" s="329"/>
      <x:c r="AO692" s="329"/>
      <x:c r="AP692" s="329"/>
      <x:c r="AQ692" s="329"/>
      <x:c r="AR692" s="329"/>
      <x:c r="AS692" s="329"/>
      <x:c r="AT692" s="329"/>
      <x:c r="AU692" s="329"/>
      <x:c r="AV692" s="329"/>
      <x:c r="AW692" s="329"/>
      <x:c r="AX692" s="329"/>
      <x:c r="AY692" s="329"/>
      <x:c r="AZ692" s="329"/>
      <x:c r="BA692" s="329"/>
      <x:c r="BB692" s="329"/>
      <x:c r="BC692" s="329"/>
      <x:c r="BD692" s="329"/>
      <x:c r="BE692" s="329"/>
      <x:c r="BF692" s="329"/>
      <x:c r="BG692" s="329"/>
      <x:c r="BH692" s="329"/>
      <x:c r="BI692" s="329"/>
      <x:c r="BJ692" s="329"/>
      <x:c r="BK692" s="329"/>
      <x:c r="BL692" s="329"/>
      <x:c r="BM692" s="329"/>
      <x:c r="BN692" s="329"/>
      <x:c r="BO692" s="329"/>
      <x:c r="BP692" s="329"/>
      <x:c r="BQ692" s="329"/>
      <x:c r="BR692" s="329"/>
      <x:c r="BS692" s="329"/>
      <x:c r="BT692" s="329"/>
      <x:c r="BU692" s="329"/>
      <x:c r="BV692" s="329"/>
      <x:c r="BW692" s="329"/>
      <x:c r="BX692" s="329"/>
      <x:c r="BY692" s="329"/>
      <x:c r="BZ692" s="329"/>
      <x:c r="CA692" s="329"/>
      <x:c r="CB692" s="329"/>
      <x:c r="CC692" s="329"/>
      <x:c r="CD692" s="329"/>
      <x:c r="CE692" s="329"/>
      <x:c r="CF692" s="329"/>
      <x:c r="CG692" s="329"/>
      <x:c r="CH692" s="329"/>
      <x:c r="CI692" s="329"/>
      <x:c r="CJ692" s="329"/>
      <x:c r="CK692" s="329"/>
      <x:c r="CL692" s="329"/>
      <x:c r="CM692" s="329"/>
      <x:c r="CN692" s="329"/>
      <x:c r="CO692" s="329"/>
      <x:c r="CP692" s="329"/>
      <x:c r="CQ692" s="329"/>
      <x:c r="CR692" s="329"/>
      <x:c r="CS692" s="329"/>
      <x:c r="CT692" s="329"/>
      <x:c r="CU692" s="329"/>
      <x:c r="CV692" s="329"/>
      <x:c r="CW692" s="329"/>
      <x:c r="CX692" s="329"/>
      <x:c r="CY692" s="329"/>
      <x:c r="CZ692" s="329"/>
      <x:c r="DA692" s="329"/>
      <x:c r="DB692" s="329"/>
      <x:c r="DC692" s="329"/>
      <x:c r="DD692" s="329"/>
      <x:c r="DE692" s="329"/>
      <x:c r="DF692" s="329"/>
      <x:c r="DG692" s="329"/>
      <x:c r="DH692" s="329"/>
      <x:c r="DI692" s="329"/>
      <x:c r="DJ692" s="329"/>
      <x:c r="DK692" s="329"/>
      <x:c r="DL692" s="329"/>
      <x:c r="DM692" s="329"/>
      <x:c r="DN692" s="329"/>
      <x:c r="DO692" s="329"/>
      <x:c r="DP692" s="329"/>
      <x:c r="DQ692" s="329"/>
      <x:c r="DR692" s="329"/>
      <x:c r="DS692" s="329"/>
      <x:c r="DT692" s="455"/>
    </x:row>
    <x:row r="693" spans="1:124" s="346" customFormat="1" hidden="1" customHeight="1">
      <x:c r="A693" s="630" t="s">
        <x:v>38</x:v>
      </x:c>
      <x:c r="B693" s="631" t="s">
        <x:v>2767</x:v>
      </x:c>
      <x:c r="C693" s="632" t="s">
        <x:v>1737</x:v>
      </x:c>
      <x:c r="D693" s="448">
        <x:f t="shared" si="43"/>
        <x:v>3976.3000000000002</x:v>
      </x:c>
      <x:c r="E693" s="633" t="s">
        <x:v>5399</x:v>
      </x:c>
      <x:c r="F693" s="633" t="s">
        <x:v>5623</x:v>
      </x:c>
      <x:c r="G693" s="633"/>
      <x:c r="H693" s="633"/>
      <x:c r="I693" s="633"/>
      <x:c r="J693" s="637">
        <x:v>3976.3000000000002</x:v>
      </x:c>
      <x:c r="K693" s="637"/>
      <x:c r="L693" s="637">
        <x:v>3976.3000000000002</x:v>
      </x:c>
      <x:c r="M693" s="637"/>
      <x:c r="N693" s="637"/>
      <x:c r="O693" s="637"/>
      <x:c r="P693" s="637">
        <x:v>3976.3000000000002</x:v>
      </x:c>
      <x:c r="Q693" s="637"/>
      <x:c r="R693" s="217" t="s">
        <x:v>3638</x:v>
      </x:c>
      <x:c r="S693" s="299"/>
      <x:c r="T693" s="329"/>
      <x:c r="U693" s="329"/>
      <x:c r="V693" s="329"/>
      <x:c r="W693" s="329"/>
      <x:c r="X693" s="329"/>
      <x:c r="Y693" s="329"/>
      <x:c r="Z693" s="329"/>
      <x:c r="AA693" s="329"/>
      <x:c r="AB693" s="329"/>
      <x:c r="AC693" s="329"/>
      <x:c r="AD693" s="329"/>
      <x:c r="AE693" s="329"/>
      <x:c r="AF693" s="329"/>
      <x:c r="AG693" s="329"/>
      <x:c r="AH693" s="329"/>
      <x:c r="AI693" s="329"/>
      <x:c r="AJ693" s="329"/>
      <x:c r="AK693" s="329"/>
      <x:c r="AL693" s="329"/>
      <x:c r="AM693" s="329"/>
      <x:c r="AN693" s="329"/>
      <x:c r="AO693" s="329"/>
      <x:c r="AP693" s="329"/>
      <x:c r="AQ693" s="329"/>
      <x:c r="AR693" s="329"/>
      <x:c r="AS693" s="329"/>
      <x:c r="AT693" s="329"/>
      <x:c r="AU693" s="329"/>
      <x:c r="AV693" s="329"/>
      <x:c r="AW693" s="329"/>
      <x:c r="AX693" s="329"/>
      <x:c r="AY693" s="329"/>
      <x:c r="AZ693" s="329"/>
      <x:c r="BA693" s="329"/>
      <x:c r="BB693" s="329"/>
      <x:c r="BC693" s="329"/>
      <x:c r="BD693" s="329"/>
      <x:c r="BE693" s="329"/>
      <x:c r="BF693" s="329"/>
      <x:c r="BG693" s="329"/>
      <x:c r="BH693" s="329"/>
      <x:c r="BI693" s="329"/>
      <x:c r="BJ693" s="329"/>
      <x:c r="BK693" s="329"/>
      <x:c r="BL693" s="329"/>
      <x:c r="BM693" s="329"/>
      <x:c r="BN693" s="329"/>
      <x:c r="BO693" s="329"/>
      <x:c r="BP693" s="329"/>
      <x:c r="BQ693" s="329"/>
      <x:c r="BR693" s="329"/>
      <x:c r="BS693" s="329"/>
      <x:c r="BT693" s="329"/>
      <x:c r="BU693" s="329"/>
      <x:c r="BV693" s="329"/>
      <x:c r="BW693" s="329"/>
      <x:c r="BX693" s="329"/>
      <x:c r="BY693" s="329"/>
      <x:c r="BZ693" s="329"/>
      <x:c r="CA693" s="329"/>
      <x:c r="CB693" s="329"/>
      <x:c r="CC693" s="329"/>
      <x:c r="CD693" s="329"/>
      <x:c r="CE693" s="329"/>
      <x:c r="CF693" s="329"/>
      <x:c r="CG693" s="329"/>
      <x:c r="CH693" s="329"/>
      <x:c r="CI693" s="329"/>
      <x:c r="CJ693" s="329"/>
      <x:c r="CK693" s="329"/>
      <x:c r="CL693" s="329"/>
      <x:c r="CM693" s="329"/>
      <x:c r="CN693" s="329"/>
      <x:c r="CO693" s="329"/>
      <x:c r="CP693" s="329"/>
      <x:c r="CQ693" s="329"/>
      <x:c r="CR693" s="329"/>
      <x:c r="CS693" s="329"/>
      <x:c r="CT693" s="329"/>
      <x:c r="CU693" s="329"/>
      <x:c r="CV693" s="329"/>
      <x:c r="CW693" s="329"/>
      <x:c r="CX693" s="329"/>
      <x:c r="CY693" s="329"/>
      <x:c r="CZ693" s="329"/>
      <x:c r="DA693" s="329"/>
      <x:c r="DB693" s="329"/>
      <x:c r="DC693" s="329"/>
      <x:c r="DD693" s="329"/>
      <x:c r="DE693" s="329"/>
      <x:c r="DF693" s="329"/>
      <x:c r="DG693" s="329"/>
      <x:c r="DH693" s="329"/>
      <x:c r="DI693" s="329"/>
      <x:c r="DJ693" s="329"/>
      <x:c r="DK693" s="329"/>
      <x:c r="DL693" s="329"/>
      <x:c r="DM693" s="329"/>
      <x:c r="DN693" s="329"/>
      <x:c r="DO693" s="329"/>
      <x:c r="DP693" s="329"/>
      <x:c r="DQ693" s="329"/>
      <x:c r="DR693" s="329"/>
      <x:c r="DS693" s="329"/>
      <x:c r="DT693" s="455"/>
    </x:row>
    <x:row r="694" spans="1:124" s="346" customFormat="1" hidden="1" customHeight="1">
      <x:c r="A694" s="630" t="s">
        <x:v>38</x:v>
      </x:c>
      <x:c r="B694" s="631" t="s">
        <x:v>764</x:v>
      </x:c>
      <x:c r="C694" s="632" t="s">
        <x:v>4728</x:v>
      </x:c>
      <x:c r="D694" s="448">
        <x:f t="shared" si="43"/>
        <x:v>2140.4000000000001</x:v>
      </x:c>
      <x:c r="E694" s="633" t="s">
        <x:v>5399</x:v>
      </x:c>
      <x:c r="F694" s="633" t="s">
        <x:v>5623</x:v>
      </x:c>
      <x:c r="G694" s="633"/>
      <x:c r="H694" s="633"/>
      <x:c r="I694" s="633"/>
      <x:c r="J694" s="637">
        <x:v>2140.4000000000001</x:v>
      </x:c>
      <x:c r="K694" s="637"/>
      <x:c r="L694" s="637">
        <x:v>2140.4000000000001</x:v>
      </x:c>
      <x:c r="M694" s="637"/>
      <x:c r="N694" s="637"/>
      <x:c r="O694" s="637"/>
      <x:c r="P694" s="637">
        <x:v>2140.4000000000001</x:v>
      </x:c>
      <x:c r="Q694" s="637"/>
      <x:c r="R694" s="217" t="s">
        <x:v>3638</x:v>
      </x:c>
      <x:c r="S694" s="299"/>
      <x:c r="T694" s="329"/>
      <x:c r="U694" s="329"/>
      <x:c r="V694" s="329"/>
      <x:c r="W694" s="329"/>
      <x:c r="X694" s="329"/>
      <x:c r="Y694" s="329"/>
      <x:c r="Z694" s="329"/>
      <x:c r="AA694" s="329"/>
      <x:c r="AB694" s="329"/>
      <x:c r="AC694" s="329"/>
      <x:c r="AD694" s="329"/>
      <x:c r="AE694" s="329"/>
      <x:c r="AF694" s="329"/>
      <x:c r="AG694" s="329"/>
      <x:c r="AH694" s="329"/>
      <x:c r="AI694" s="329"/>
      <x:c r="AJ694" s="329"/>
      <x:c r="AK694" s="329"/>
      <x:c r="AL694" s="329"/>
      <x:c r="AM694" s="329"/>
      <x:c r="AN694" s="329"/>
      <x:c r="AO694" s="329"/>
      <x:c r="AP694" s="329"/>
      <x:c r="AQ694" s="329"/>
      <x:c r="AR694" s="329"/>
      <x:c r="AS694" s="329"/>
      <x:c r="AT694" s="329"/>
      <x:c r="AU694" s="329"/>
      <x:c r="AV694" s="329"/>
      <x:c r="AW694" s="329"/>
      <x:c r="AX694" s="329"/>
      <x:c r="AY694" s="329"/>
      <x:c r="AZ694" s="329"/>
      <x:c r="BA694" s="329"/>
      <x:c r="BB694" s="329"/>
      <x:c r="BC694" s="329"/>
      <x:c r="BD694" s="329"/>
      <x:c r="BE694" s="329"/>
      <x:c r="BF694" s="329"/>
      <x:c r="BG694" s="329"/>
      <x:c r="BH694" s="329"/>
      <x:c r="BI694" s="329"/>
      <x:c r="BJ694" s="329"/>
      <x:c r="BK694" s="329"/>
      <x:c r="BL694" s="329"/>
      <x:c r="BM694" s="329"/>
      <x:c r="BN694" s="329"/>
      <x:c r="BO694" s="329"/>
      <x:c r="BP694" s="329"/>
      <x:c r="BQ694" s="329"/>
      <x:c r="BR694" s="329"/>
      <x:c r="BS694" s="329"/>
      <x:c r="BT694" s="329"/>
      <x:c r="BU694" s="329"/>
      <x:c r="BV694" s="329"/>
      <x:c r="BW694" s="329"/>
      <x:c r="BX694" s="329"/>
      <x:c r="BY694" s="329"/>
      <x:c r="BZ694" s="329"/>
      <x:c r="CA694" s="329"/>
      <x:c r="CB694" s="329"/>
      <x:c r="CC694" s="329"/>
      <x:c r="CD694" s="329"/>
      <x:c r="CE694" s="329"/>
      <x:c r="CF694" s="329"/>
      <x:c r="CG694" s="329"/>
      <x:c r="CH694" s="329"/>
      <x:c r="CI694" s="329"/>
      <x:c r="CJ694" s="329"/>
      <x:c r="CK694" s="329"/>
      <x:c r="CL694" s="329"/>
      <x:c r="CM694" s="329"/>
      <x:c r="CN694" s="329"/>
      <x:c r="CO694" s="329"/>
      <x:c r="CP694" s="329"/>
      <x:c r="CQ694" s="329"/>
      <x:c r="CR694" s="329"/>
      <x:c r="CS694" s="329"/>
      <x:c r="CT694" s="329"/>
      <x:c r="CU694" s="329"/>
      <x:c r="CV694" s="329"/>
      <x:c r="CW694" s="329"/>
      <x:c r="CX694" s="329"/>
      <x:c r="CY694" s="329"/>
      <x:c r="CZ694" s="329"/>
      <x:c r="DA694" s="329"/>
      <x:c r="DB694" s="329"/>
      <x:c r="DC694" s="329"/>
      <x:c r="DD694" s="329"/>
      <x:c r="DE694" s="329"/>
      <x:c r="DF694" s="329"/>
      <x:c r="DG694" s="329"/>
      <x:c r="DH694" s="329"/>
      <x:c r="DI694" s="329"/>
      <x:c r="DJ694" s="329"/>
      <x:c r="DK694" s="329"/>
      <x:c r="DL694" s="329"/>
      <x:c r="DM694" s="329"/>
      <x:c r="DN694" s="329"/>
      <x:c r="DO694" s="329"/>
      <x:c r="DP694" s="329"/>
      <x:c r="DQ694" s="329"/>
      <x:c r="DR694" s="329"/>
      <x:c r="DS694" s="329"/>
      <x:c r="DT694" s="455"/>
    </x:row>
    <x:row r="695" spans="1:124" s="346" customFormat="1" hidden="1" customHeight="1">
      <x:c r="A695" s="630" t="s">
        <x:v>38</x:v>
      </x:c>
      <x:c r="B695" s="631" t="s">
        <x:v>6320</x:v>
      </x:c>
      <x:c r="C695" s="632" t="s">
        <x:v>1643</x:v>
      </x:c>
      <x:c r="D695" s="448">
        <x:f t="shared" si="43"/>
        <x:v>2562.3000000000002</x:v>
      </x:c>
      <x:c r="E695" s="633" t="s">
        <x:v>5399</x:v>
      </x:c>
      <x:c r="F695" s="633" t="s">
        <x:v>5623</x:v>
      </x:c>
      <x:c r="G695" s="633"/>
      <x:c r="H695" s="633"/>
      <x:c r="I695" s="633"/>
      <x:c r="J695" s="637">
        <x:v>2562.3000000000002</x:v>
      </x:c>
      <x:c r="K695" s="637"/>
      <x:c r="L695" s="637">
        <x:v>2562.3000000000002</x:v>
      </x:c>
      <x:c r="M695" s="637"/>
      <x:c r="N695" s="637"/>
      <x:c r="O695" s="637"/>
      <x:c r="P695" s="637">
        <x:v>2562.3000000000002</x:v>
      </x:c>
      <x:c r="Q695" s="637"/>
      <x:c r="R695" s="217" t="s">
        <x:v>3638</x:v>
      </x:c>
      <x:c r="S695" s="299"/>
      <x:c r="T695" s="329"/>
      <x:c r="U695" s="329"/>
      <x:c r="V695" s="329"/>
      <x:c r="W695" s="329"/>
      <x:c r="X695" s="329"/>
      <x:c r="Y695" s="329"/>
      <x:c r="Z695" s="329"/>
      <x:c r="AA695" s="329"/>
      <x:c r="AB695" s="329"/>
      <x:c r="AC695" s="329"/>
      <x:c r="AD695" s="329"/>
      <x:c r="AE695" s="329"/>
      <x:c r="AF695" s="329"/>
      <x:c r="AG695" s="329"/>
      <x:c r="AH695" s="329"/>
      <x:c r="AI695" s="329"/>
      <x:c r="AJ695" s="329"/>
      <x:c r="AK695" s="329"/>
      <x:c r="AL695" s="329"/>
      <x:c r="AM695" s="329"/>
      <x:c r="AN695" s="329"/>
      <x:c r="AO695" s="329"/>
      <x:c r="AP695" s="329"/>
      <x:c r="AQ695" s="329"/>
      <x:c r="AR695" s="329"/>
      <x:c r="AS695" s="329"/>
      <x:c r="AT695" s="329"/>
      <x:c r="AU695" s="329"/>
      <x:c r="AV695" s="329"/>
      <x:c r="AW695" s="329"/>
      <x:c r="AX695" s="329"/>
      <x:c r="AY695" s="329"/>
      <x:c r="AZ695" s="329"/>
      <x:c r="BA695" s="329"/>
      <x:c r="BB695" s="329"/>
      <x:c r="BC695" s="329"/>
      <x:c r="BD695" s="329"/>
      <x:c r="BE695" s="329"/>
      <x:c r="BF695" s="329"/>
      <x:c r="BG695" s="329"/>
      <x:c r="BH695" s="329"/>
      <x:c r="BI695" s="329"/>
      <x:c r="BJ695" s="329"/>
      <x:c r="BK695" s="329"/>
      <x:c r="BL695" s="329"/>
      <x:c r="BM695" s="329"/>
      <x:c r="BN695" s="329"/>
      <x:c r="BO695" s="329"/>
      <x:c r="BP695" s="329"/>
      <x:c r="BQ695" s="329"/>
      <x:c r="BR695" s="329"/>
      <x:c r="BS695" s="329"/>
      <x:c r="BT695" s="329"/>
      <x:c r="BU695" s="329"/>
      <x:c r="BV695" s="329"/>
      <x:c r="BW695" s="329"/>
      <x:c r="BX695" s="329"/>
      <x:c r="BY695" s="329"/>
      <x:c r="BZ695" s="329"/>
      <x:c r="CA695" s="329"/>
      <x:c r="CB695" s="329"/>
      <x:c r="CC695" s="329"/>
      <x:c r="CD695" s="329"/>
      <x:c r="CE695" s="329"/>
      <x:c r="CF695" s="329"/>
      <x:c r="CG695" s="329"/>
      <x:c r="CH695" s="329"/>
      <x:c r="CI695" s="329"/>
      <x:c r="CJ695" s="329"/>
      <x:c r="CK695" s="329"/>
      <x:c r="CL695" s="329"/>
      <x:c r="CM695" s="329"/>
      <x:c r="CN695" s="329"/>
      <x:c r="CO695" s="329"/>
      <x:c r="CP695" s="329"/>
      <x:c r="CQ695" s="329"/>
      <x:c r="CR695" s="329"/>
      <x:c r="CS695" s="329"/>
      <x:c r="CT695" s="329"/>
      <x:c r="CU695" s="329"/>
      <x:c r="CV695" s="329"/>
      <x:c r="CW695" s="329"/>
      <x:c r="CX695" s="329"/>
      <x:c r="CY695" s="329"/>
      <x:c r="CZ695" s="329"/>
      <x:c r="DA695" s="329"/>
      <x:c r="DB695" s="329"/>
      <x:c r="DC695" s="329"/>
      <x:c r="DD695" s="329"/>
      <x:c r="DE695" s="329"/>
      <x:c r="DF695" s="329"/>
      <x:c r="DG695" s="329"/>
      <x:c r="DH695" s="329"/>
      <x:c r="DI695" s="329"/>
      <x:c r="DJ695" s="329"/>
      <x:c r="DK695" s="329"/>
      <x:c r="DL695" s="329"/>
      <x:c r="DM695" s="329"/>
      <x:c r="DN695" s="329"/>
      <x:c r="DO695" s="329"/>
      <x:c r="DP695" s="329"/>
      <x:c r="DQ695" s="329"/>
      <x:c r="DR695" s="329"/>
      <x:c r="DS695" s="329"/>
      <x:c r="DT695" s="455"/>
    </x:row>
    <x:row r="696" spans="1:124" s="346" customFormat="1" hidden="1" customHeight="1">
      <x:c r="A696" s="630" t="s">
        <x:v>38</x:v>
      </x:c>
      <x:c r="B696" s="631" t="s">
        <x:v>565</x:v>
      </x:c>
      <x:c r="C696" s="632" t="s">
        <x:v>1670</x:v>
      </x:c>
      <x:c r="D696" s="448">
        <x:f t="shared" si="43"/>
        <x:v>9611.2999999999993</x:v>
      </x:c>
      <x:c r="E696" s="633" t="s">
        <x:v>5399</x:v>
      </x:c>
      <x:c r="F696" s="633" t="s">
        <x:v>5623</x:v>
      </x:c>
      <x:c r="G696" s="633"/>
      <x:c r="H696" s="633"/>
      <x:c r="I696" s="633"/>
      <x:c r="J696" s="637">
        <x:v>9611.2999999999993</x:v>
      </x:c>
      <x:c r="K696" s="637"/>
      <x:c r="L696" s="637">
        <x:v>9611.2999999999993</x:v>
      </x:c>
      <x:c r="M696" s="637"/>
      <x:c r="N696" s="637"/>
      <x:c r="O696" s="637"/>
      <x:c r="P696" s="637">
        <x:v>9611.2999999999993</x:v>
      </x:c>
      <x:c r="Q696" s="637"/>
      <x:c r="R696" s="217" t="s">
        <x:v>3638</x:v>
      </x:c>
      <x:c r="S696" s="299"/>
      <x:c r="T696" s="329"/>
      <x:c r="U696" s="329"/>
      <x:c r="V696" s="329"/>
      <x:c r="W696" s="329"/>
      <x:c r="X696" s="329"/>
      <x:c r="Y696" s="329"/>
      <x:c r="Z696" s="329"/>
      <x:c r="AA696" s="329"/>
      <x:c r="AB696" s="329"/>
      <x:c r="AC696" s="329"/>
      <x:c r="AD696" s="329"/>
      <x:c r="AE696" s="329"/>
      <x:c r="AF696" s="329"/>
      <x:c r="AG696" s="329"/>
      <x:c r="AH696" s="329"/>
      <x:c r="AI696" s="329"/>
      <x:c r="AJ696" s="329"/>
      <x:c r="AK696" s="329"/>
      <x:c r="AL696" s="329"/>
      <x:c r="AM696" s="329"/>
      <x:c r="AN696" s="329"/>
      <x:c r="AO696" s="329"/>
      <x:c r="AP696" s="329"/>
      <x:c r="AQ696" s="329"/>
      <x:c r="AR696" s="329"/>
      <x:c r="AS696" s="329"/>
      <x:c r="AT696" s="329"/>
      <x:c r="AU696" s="329"/>
      <x:c r="AV696" s="329"/>
      <x:c r="AW696" s="329"/>
      <x:c r="AX696" s="329"/>
      <x:c r="AY696" s="329"/>
      <x:c r="AZ696" s="329"/>
      <x:c r="BA696" s="329"/>
      <x:c r="BB696" s="329"/>
      <x:c r="BC696" s="329"/>
      <x:c r="BD696" s="329"/>
      <x:c r="BE696" s="329"/>
      <x:c r="BF696" s="329"/>
      <x:c r="BG696" s="329"/>
      <x:c r="BH696" s="329"/>
      <x:c r="BI696" s="329"/>
      <x:c r="BJ696" s="329"/>
      <x:c r="BK696" s="329"/>
      <x:c r="BL696" s="329"/>
      <x:c r="BM696" s="329"/>
      <x:c r="BN696" s="329"/>
      <x:c r="BO696" s="329"/>
      <x:c r="BP696" s="329"/>
      <x:c r="BQ696" s="329"/>
      <x:c r="BR696" s="329"/>
      <x:c r="BS696" s="329"/>
      <x:c r="BT696" s="329"/>
      <x:c r="BU696" s="329"/>
      <x:c r="BV696" s="329"/>
      <x:c r="BW696" s="329"/>
      <x:c r="BX696" s="329"/>
      <x:c r="BY696" s="329"/>
      <x:c r="BZ696" s="329"/>
      <x:c r="CA696" s="329"/>
      <x:c r="CB696" s="329"/>
      <x:c r="CC696" s="329"/>
      <x:c r="CD696" s="329"/>
      <x:c r="CE696" s="329"/>
      <x:c r="CF696" s="329"/>
      <x:c r="CG696" s="329"/>
      <x:c r="CH696" s="329"/>
      <x:c r="CI696" s="329"/>
      <x:c r="CJ696" s="329"/>
      <x:c r="CK696" s="329"/>
      <x:c r="CL696" s="329"/>
      <x:c r="CM696" s="329"/>
      <x:c r="CN696" s="329"/>
      <x:c r="CO696" s="329"/>
      <x:c r="CP696" s="329"/>
      <x:c r="CQ696" s="329"/>
      <x:c r="CR696" s="329"/>
      <x:c r="CS696" s="329"/>
      <x:c r="CT696" s="329"/>
      <x:c r="CU696" s="329"/>
      <x:c r="CV696" s="329"/>
      <x:c r="CW696" s="329"/>
      <x:c r="CX696" s="329"/>
      <x:c r="CY696" s="329"/>
      <x:c r="CZ696" s="329"/>
      <x:c r="DA696" s="329"/>
      <x:c r="DB696" s="329"/>
      <x:c r="DC696" s="329"/>
      <x:c r="DD696" s="329"/>
      <x:c r="DE696" s="329"/>
      <x:c r="DF696" s="329"/>
      <x:c r="DG696" s="329"/>
      <x:c r="DH696" s="329"/>
      <x:c r="DI696" s="329"/>
      <x:c r="DJ696" s="329"/>
      <x:c r="DK696" s="329"/>
      <x:c r="DL696" s="329"/>
      <x:c r="DM696" s="329"/>
      <x:c r="DN696" s="329"/>
      <x:c r="DO696" s="329"/>
      <x:c r="DP696" s="329"/>
      <x:c r="DQ696" s="329"/>
      <x:c r="DR696" s="329"/>
      <x:c r="DS696" s="329"/>
      <x:c r="DT696" s="455"/>
    </x:row>
    <x:row r="697" spans="1:124" s="346" customFormat="1" hidden="1" customHeight="1">
      <x:c r="A697" s="630" t="s">
        <x:v>38</x:v>
      </x:c>
      <x:c r="B697" s="631" t="s">
        <x:v>6334</x:v>
      </x:c>
      <x:c r="C697" s="632" t="s">
        <x:v>1717</x:v>
      </x:c>
      <x:c r="D697" s="448">
        <x:f t="shared" si="43"/>
        <x:v>18291</x:v>
      </x:c>
      <x:c r="E697" s="633" t="s">
        <x:v>5399</x:v>
      </x:c>
      <x:c r="F697" s="633" t="s">
        <x:v>5623</x:v>
      </x:c>
      <x:c r="G697" s="633"/>
      <x:c r="H697" s="633"/>
      <x:c r="I697" s="633"/>
      <x:c r="J697" s="637">
        <x:v>18291</x:v>
      </x:c>
      <x:c r="K697" s="637"/>
      <x:c r="L697" s="637">
        <x:v>18291</x:v>
      </x:c>
      <x:c r="M697" s="637"/>
      <x:c r="N697" s="637"/>
      <x:c r="O697" s="637"/>
      <x:c r="P697" s="637">
        <x:v>18291</x:v>
      </x:c>
      <x:c r="Q697" s="637"/>
      <x:c r="R697" s="217" t="s">
        <x:v>3638</x:v>
      </x:c>
      <x:c r="S697" s="299"/>
      <x:c r="T697" s="329"/>
      <x:c r="U697" s="329"/>
      <x:c r="V697" s="329"/>
      <x:c r="W697" s="329"/>
      <x:c r="X697" s="329"/>
      <x:c r="Y697" s="329"/>
      <x:c r="Z697" s="329"/>
      <x:c r="AA697" s="329"/>
      <x:c r="AB697" s="329"/>
      <x:c r="AC697" s="329"/>
      <x:c r="AD697" s="329"/>
      <x:c r="AE697" s="329"/>
      <x:c r="AF697" s="329"/>
      <x:c r="AG697" s="329"/>
      <x:c r="AH697" s="329"/>
      <x:c r="AI697" s="329"/>
      <x:c r="AJ697" s="329"/>
      <x:c r="AK697" s="329"/>
      <x:c r="AL697" s="329"/>
      <x:c r="AM697" s="329"/>
      <x:c r="AN697" s="329"/>
      <x:c r="AO697" s="329"/>
      <x:c r="AP697" s="329"/>
      <x:c r="AQ697" s="329"/>
      <x:c r="AR697" s="329"/>
      <x:c r="AS697" s="329"/>
      <x:c r="AT697" s="329"/>
      <x:c r="AU697" s="329"/>
      <x:c r="AV697" s="329"/>
      <x:c r="AW697" s="329"/>
      <x:c r="AX697" s="329"/>
      <x:c r="AY697" s="329"/>
      <x:c r="AZ697" s="329"/>
      <x:c r="BA697" s="329"/>
      <x:c r="BB697" s="329"/>
      <x:c r="BC697" s="329"/>
      <x:c r="BD697" s="329"/>
      <x:c r="BE697" s="329"/>
      <x:c r="BF697" s="329"/>
      <x:c r="BG697" s="329"/>
      <x:c r="BH697" s="329"/>
      <x:c r="BI697" s="329"/>
      <x:c r="BJ697" s="329"/>
      <x:c r="BK697" s="329"/>
      <x:c r="BL697" s="329"/>
      <x:c r="BM697" s="329"/>
      <x:c r="BN697" s="329"/>
      <x:c r="BO697" s="329"/>
      <x:c r="BP697" s="329"/>
      <x:c r="BQ697" s="329"/>
      <x:c r="BR697" s="329"/>
      <x:c r="BS697" s="329"/>
      <x:c r="BT697" s="329"/>
      <x:c r="BU697" s="329"/>
      <x:c r="BV697" s="329"/>
      <x:c r="BW697" s="329"/>
      <x:c r="BX697" s="329"/>
      <x:c r="BY697" s="329"/>
      <x:c r="BZ697" s="329"/>
      <x:c r="CA697" s="329"/>
      <x:c r="CB697" s="329"/>
      <x:c r="CC697" s="329"/>
      <x:c r="CD697" s="329"/>
      <x:c r="CE697" s="329"/>
      <x:c r="CF697" s="329"/>
      <x:c r="CG697" s="329"/>
      <x:c r="CH697" s="329"/>
      <x:c r="CI697" s="329"/>
      <x:c r="CJ697" s="329"/>
      <x:c r="CK697" s="329"/>
      <x:c r="CL697" s="329"/>
      <x:c r="CM697" s="329"/>
      <x:c r="CN697" s="329"/>
      <x:c r="CO697" s="329"/>
      <x:c r="CP697" s="329"/>
      <x:c r="CQ697" s="329"/>
      <x:c r="CR697" s="329"/>
      <x:c r="CS697" s="329"/>
      <x:c r="CT697" s="329"/>
      <x:c r="CU697" s="329"/>
      <x:c r="CV697" s="329"/>
      <x:c r="CW697" s="329"/>
      <x:c r="CX697" s="329"/>
      <x:c r="CY697" s="329"/>
      <x:c r="CZ697" s="329"/>
      <x:c r="DA697" s="329"/>
      <x:c r="DB697" s="329"/>
      <x:c r="DC697" s="329"/>
      <x:c r="DD697" s="329"/>
      <x:c r="DE697" s="329"/>
      <x:c r="DF697" s="329"/>
      <x:c r="DG697" s="329"/>
      <x:c r="DH697" s="329"/>
      <x:c r="DI697" s="329"/>
      <x:c r="DJ697" s="329"/>
      <x:c r="DK697" s="329"/>
      <x:c r="DL697" s="329"/>
      <x:c r="DM697" s="329"/>
      <x:c r="DN697" s="329"/>
      <x:c r="DO697" s="329"/>
      <x:c r="DP697" s="329"/>
      <x:c r="DQ697" s="329"/>
      <x:c r="DR697" s="329"/>
      <x:c r="DS697" s="329"/>
      <x:c r="DT697" s="455"/>
    </x:row>
    <x:row r="698" spans="1:123" s="273" customFormat="1" hidden="1" customHeight="1">
      <x:c r="A698" s="630" t="s">
        <x:v>38</x:v>
      </x:c>
      <x:c r="B698" s="638" t="s">
        <x:v>1700</x:v>
      </x:c>
      <x:c r="C698" s="632" t="s">
        <x:v>6333</x:v>
      </x:c>
      <x:c r="D698" s="448">
        <x:f t="shared" si="43"/>
        <x:v>11675.700000000001</x:v>
      </x:c>
      <x:c r="E698" s="317" t="s">
        <x:v>1165</x:v>
      </x:c>
      <x:c r="F698" s="317" t="s">
        <x:v>1185</x:v>
      </x:c>
      <x:c r="G698" s="317"/>
      <x:c r="H698" s="317"/>
      <x:c r="I698" s="317"/>
      <x:c r="J698" s="636">
        <x:v>11675.700000000001</x:v>
      </x:c>
      <x:c r="K698" s="636"/>
      <x:c r="L698" s="636">
        <x:v>11675.700000000001</x:v>
      </x:c>
      <x:c r="M698" s="636"/>
      <x:c r="N698" s="636"/>
      <x:c r="O698" s="636"/>
      <x:c r="P698" s="636">
        <x:v>11675.700000000001</x:v>
      </x:c>
      <x:c r="Q698" s="636"/>
      <x:c r="R698" s="217" t="s">
        <x:v>6442</x:v>
      </x:c>
      <x:c r="S698" s="299"/>
      <x:c r="T698" s="329"/>
      <x:c r="U698" s="329"/>
      <x:c r="V698" s="329"/>
      <x:c r="W698" s="329"/>
      <x:c r="X698" s="329"/>
      <x:c r="Y698" s="329"/>
      <x:c r="Z698" s="329"/>
      <x:c r="AA698" s="329"/>
      <x:c r="AB698" s="329"/>
      <x:c r="AC698" s="329"/>
      <x:c r="AD698" s="329"/>
      <x:c r="AE698" s="329"/>
      <x:c r="AF698" s="329"/>
      <x:c r="AG698" s="329"/>
      <x:c r="AH698" s="329"/>
      <x:c r="AI698" s="329"/>
      <x:c r="AJ698" s="329"/>
      <x:c r="AK698" s="329"/>
      <x:c r="AL698" s="329"/>
      <x:c r="AM698" s="329"/>
      <x:c r="AN698" s="329"/>
      <x:c r="AO698" s="329"/>
      <x:c r="AP698" s="329"/>
      <x:c r="AQ698" s="329"/>
      <x:c r="AR698" s="329"/>
      <x:c r="AS698" s="329"/>
      <x:c r="AT698" s="329"/>
      <x:c r="AU698" s="329"/>
      <x:c r="AV698" s="329"/>
      <x:c r="AW698" s="329"/>
      <x:c r="AX698" s="329"/>
      <x:c r="AY698" s="329"/>
      <x:c r="AZ698" s="329"/>
      <x:c r="BA698" s="329"/>
      <x:c r="BB698" s="329"/>
      <x:c r="BC698" s="329"/>
      <x:c r="BD698" s="329"/>
      <x:c r="BE698" s="329"/>
      <x:c r="BF698" s="329"/>
      <x:c r="BG698" s="329"/>
      <x:c r="BH698" s="329"/>
      <x:c r="BI698" s="329"/>
      <x:c r="BJ698" s="329"/>
      <x:c r="BK698" s="329"/>
      <x:c r="BL698" s="329"/>
      <x:c r="BM698" s="329"/>
      <x:c r="BN698" s="329"/>
      <x:c r="BO698" s="329"/>
      <x:c r="BP698" s="329"/>
      <x:c r="BQ698" s="329"/>
      <x:c r="BR698" s="329"/>
      <x:c r="BS698" s="329"/>
      <x:c r="BT698" s="329"/>
      <x:c r="BU698" s="329"/>
      <x:c r="BV698" s="329"/>
      <x:c r="BW698" s="329"/>
      <x:c r="BX698" s="329"/>
      <x:c r="BY698" s="329"/>
      <x:c r="BZ698" s="329"/>
      <x:c r="CA698" s="329"/>
      <x:c r="CB698" s="329"/>
      <x:c r="CC698" s="329"/>
      <x:c r="CD698" s="329"/>
      <x:c r="CE698" s="329"/>
      <x:c r="CF698" s="329"/>
      <x:c r="CG698" s="329"/>
      <x:c r="CH698" s="329"/>
      <x:c r="CI698" s="329"/>
      <x:c r="CJ698" s="329"/>
      <x:c r="CK698" s="329"/>
      <x:c r="CL698" s="329"/>
      <x:c r="CM698" s="329"/>
      <x:c r="CN698" s="329"/>
      <x:c r="CO698" s="329"/>
      <x:c r="CP698" s="329"/>
      <x:c r="CQ698" s="329"/>
      <x:c r="CR698" s="329"/>
      <x:c r="CS698" s="329"/>
      <x:c r="CT698" s="329"/>
      <x:c r="CU698" s="329"/>
      <x:c r="CV698" s="329"/>
      <x:c r="CW698" s="329"/>
      <x:c r="CX698" s="329"/>
      <x:c r="CY698" s="329"/>
      <x:c r="CZ698" s="329"/>
      <x:c r="DA698" s="329"/>
      <x:c r="DB698" s="329"/>
      <x:c r="DC698" s="329"/>
      <x:c r="DD698" s="329"/>
      <x:c r="DE698" s="329"/>
      <x:c r="DF698" s="329"/>
      <x:c r="DG698" s="329"/>
      <x:c r="DH698" s="329"/>
      <x:c r="DI698" s="329"/>
      <x:c r="DJ698" s="329"/>
      <x:c r="DK698" s="329"/>
      <x:c r="DL698" s="329"/>
      <x:c r="DM698" s="329"/>
      <x:c r="DN698" s="329"/>
      <x:c r="DO698" s="329"/>
      <x:c r="DP698" s="329"/>
      <x:c r="DQ698" s="329"/>
      <x:c r="DR698" s="329"/>
      <x:c r="DS698" s="329"/>
    </x:row>
    <x:row r="699" spans="1:123" s="273" customFormat="1" hidden="1" customHeight="1">
      <x:c r="A699" s="630" t="s">
        <x:v>38</x:v>
      </x:c>
      <x:c r="B699" s="638" t="s">
        <x:v>1704</x:v>
      </x:c>
      <x:c r="C699" s="632" t="s">
        <x:v>6319</x:v>
      </x:c>
      <x:c r="D699" s="448">
        <x:f t="shared" si="43"/>
        <x:v>18573.099999999999</x:v>
      </x:c>
      <x:c r="E699" s="317" t="s">
        <x:v>1165</x:v>
      </x:c>
      <x:c r="F699" s="317" t="s">
        <x:v>1185</x:v>
      </x:c>
      <x:c r="G699" s="317"/>
      <x:c r="H699" s="317"/>
      <x:c r="I699" s="317"/>
      <x:c r="J699" s="636">
        <x:v>18573.099999999999</x:v>
      </x:c>
      <x:c r="K699" s="636"/>
      <x:c r="L699" s="636">
        <x:v>18573.099999999999</x:v>
      </x:c>
      <x:c r="M699" s="636"/>
      <x:c r="N699" s="636"/>
      <x:c r="O699" s="636"/>
      <x:c r="P699" s="636">
        <x:v>18573.099999999999</x:v>
      </x:c>
      <x:c r="Q699" s="636"/>
      <x:c r="R699" s="217" t="s">
        <x:v>6442</x:v>
      </x:c>
      <x:c r="S699" s="299"/>
      <x:c r="T699" s="329"/>
      <x:c r="U699" s="329"/>
      <x:c r="V699" s="329"/>
      <x:c r="W699" s="329"/>
      <x:c r="X699" s="329"/>
      <x:c r="Y699" s="329"/>
      <x:c r="Z699" s="329"/>
      <x:c r="AA699" s="329"/>
      <x:c r="AB699" s="329"/>
      <x:c r="AC699" s="329"/>
      <x:c r="AD699" s="329"/>
      <x:c r="AE699" s="329"/>
      <x:c r="AF699" s="329"/>
      <x:c r="AG699" s="329"/>
      <x:c r="AH699" s="329"/>
      <x:c r="AI699" s="329"/>
      <x:c r="AJ699" s="329"/>
      <x:c r="AK699" s="329"/>
      <x:c r="AL699" s="329"/>
      <x:c r="AM699" s="329"/>
      <x:c r="AN699" s="329"/>
      <x:c r="AO699" s="329"/>
      <x:c r="AP699" s="329"/>
      <x:c r="AQ699" s="329"/>
      <x:c r="AR699" s="329"/>
      <x:c r="AS699" s="329"/>
      <x:c r="AT699" s="329"/>
      <x:c r="AU699" s="329"/>
      <x:c r="AV699" s="329"/>
      <x:c r="AW699" s="329"/>
      <x:c r="AX699" s="329"/>
      <x:c r="AY699" s="329"/>
      <x:c r="AZ699" s="329"/>
      <x:c r="BA699" s="329"/>
      <x:c r="BB699" s="329"/>
      <x:c r="BC699" s="329"/>
      <x:c r="BD699" s="329"/>
      <x:c r="BE699" s="329"/>
      <x:c r="BF699" s="329"/>
      <x:c r="BG699" s="329"/>
      <x:c r="BH699" s="329"/>
      <x:c r="BI699" s="329"/>
      <x:c r="BJ699" s="329"/>
      <x:c r="BK699" s="329"/>
      <x:c r="BL699" s="329"/>
      <x:c r="BM699" s="329"/>
      <x:c r="BN699" s="329"/>
      <x:c r="BO699" s="329"/>
      <x:c r="BP699" s="329"/>
      <x:c r="BQ699" s="329"/>
      <x:c r="BR699" s="329"/>
      <x:c r="BS699" s="329"/>
      <x:c r="BT699" s="329"/>
      <x:c r="BU699" s="329"/>
      <x:c r="BV699" s="329"/>
      <x:c r="BW699" s="329"/>
      <x:c r="BX699" s="329"/>
      <x:c r="BY699" s="329"/>
      <x:c r="BZ699" s="329"/>
      <x:c r="CA699" s="329"/>
      <x:c r="CB699" s="329"/>
      <x:c r="CC699" s="329"/>
      <x:c r="CD699" s="329"/>
      <x:c r="CE699" s="329"/>
      <x:c r="CF699" s="329"/>
      <x:c r="CG699" s="329"/>
      <x:c r="CH699" s="329"/>
      <x:c r="CI699" s="329"/>
      <x:c r="CJ699" s="329"/>
      <x:c r="CK699" s="329"/>
      <x:c r="CL699" s="329"/>
      <x:c r="CM699" s="329"/>
      <x:c r="CN699" s="329"/>
      <x:c r="CO699" s="329"/>
      <x:c r="CP699" s="329"/>
      <x:c r="CQ699" s="329"/>
      <x:c r="CR699" s="329"/>
      <x:c r="CS699" s="329"/>
      <x:c r="CT699" s="329"/>
      <x:c r="CU699" s="329"/>
      <x:c r="CV699" s="329"/>
      <x:c r="CW699" s="329"/>
      <x:c r="CX699" s="329"/>
      <x:c r="CY699" s="329"/>
      <x:c r="CZ699" s="329"/>
      <x:c r="DA699" s="329"/>
      <x:c r="DB699" s="329"/>
      <x:c r="DC699" s="329"/>
      <x:c r="DD699" s="329"/>
      <x:c r="DE699" s="329"/>
      <x:c r="DF699" s="329"/>
      <x:c r="DG699" s="329"/>
      <x:c r="DH699" s="329"/>
      <x:c r="DI699" s="329"/>
      <x:c r="DJ699" s="329"/>
      <x:c r="DK699" s="329"/>
      <x:c r="DL699" s="329"/>
      <x:c r="DM699" s="329"/>
      <x:c r="DN699" s="329"/>
      <x:c r="DO699" s="329"/>
      <x:c r="DP699" s="329"/>
      <x:c r="DQ699" s="329"/>
      <x:c r="DR699" s="329"/>
      <x:c r="DS699" s="329"/>
    </x:row>
    <x:row r="700" spans="1:123" s="273" customFormat="1" hidden="1" customHeight="1">
      <x:c r="A700" s="630" t="s">
        <x:v>38</x:v>
      </x:c>
      <x:c r="B700" s="638" t="s">
        <x:v>1724</x:v>
      </x:c>
      <x:c r="C700" s="632" t="s">
        <x:v>6336</x:v>
      </x:c>
      <x:c r="D700" s="448">
        <x:f t="shared" si="43"/>
        <x:v>5634.6000000000004</x:v>
      </x:c>
      <x:c r="E700" s="317" t="s">
        <x:v>1165</x:v>
      </x:c>
      <x:c r="F700" s="317" t="s">
        <x:v>1185</x:v>
      </x:c>
      <x:c r="G700" s="317"/>
      <x:c r="H700" s="317"/>
      <x:c r="I700" s="317"/>
      <x:c r="J700" s="636">
        <x:v>5634.6000000000004</x:v>
      </x:c>
      <x:c r="K700" s="636"/>
      <x:c r="L700" s="636">
        <x:v>5634.6000000000004</x:v>
      </x:c>
      <x:c r="M700" s="636"/>
      <x:c r="N700" s="636"/>
      <x:c r="O700" s="636"/>
      <x:c r="P700" s="636">
        <x:v>5634.6000000000004</x:v>
      </x:c>
      <x:c r="Q700" s="636"/>
      <x:c r="R700" s="217" t="s">
        <x:v>6442</x:v>
      </x:c>
      <x:c r="S700" s="299"/>
      <x:c r="T700" s="329"/>
      <x:c r="U700" s="329"/>
      <x:c r="V700" s="329"/>
      <x:c r="W700" s="329"/>
      <x:c r="X700" s="329"/>
      <x:c r="Y700" s="329"/>
      <x:c r="Z700" s="329"/>
      <x:c r="AA700" s="329"/>
      <x:c r="AB700" s="329"/>
      <x:c r="AC700" s="329"/>
      <x:c r="AD700" s="329"/>
      <x:c r="AE700" s="329"/>
      <x:c r="AF700" s="329"/>
      <x:c r="AG700" s="329"/>
      <x:c r="AH700" s="329"/>
      <x:c r="AI700" s="329"/>
      <x:c r="AJ700" s="329"/>
      <x:c r="AK700" s="329"/>
      <x:c r="AL700" s="329"/>
      <x:c r="AM700" s="329"/>
      <x:c r="AN700" s="329"/>
      <x:c r="AO700" s="329"/>
      <x:c r="AP700" s="329"/>
      <x:c r="AQ700" s="329"/>
      <x:c r="AR700" s="329"/>
      <x:c r="AS700" s="329"/>
      <x:c r="AT700" s="329"/>
      <x:c r="AU700" s="329"/>
      <x:c r="AV700" s="329"/>
      <x:c r="AW700" s="329"/>
      <x:c r="AX700" s="329"/>
      <x:c r="AY700" s="329"/>
      <x:c r="AZ700" s="329"/>
      <x:c r="BA700" s="329"/>
      <x:c r="BB700" s="329"/>
      <x:c r="BC700" s="329"/>
      <x:c r="BD700" s="329"/>
      <x:c r="BE700" s="329"/>
      <x:c r="BF700" s="329"/>
      <x:c r="BG700" s="329"/>
      <x:c r="BH700" s="329"/>
      <x:c r="BI700" s="329"/>
      <x:c r="BJ700" s="329"/>
      <x:c r="BK700" s="329"/>
      <x:c r="BL700" s="329"/>
      <x:c r="BM700" s="329"/>
      <x:c r="BN700" s="329"/>
      <x:c r="BO700" s="329"/>
      <x:c r="BP700" s="329"/>
      <x:c r="BQ700" s="329"/>
      <x:c r="BR700" s="329"/>
      <x:c r="BS700" s="329"/>
      <x:c r="BT700" s="329"/>
      <x:c r="BU700" s="329"/>
      <x:c r="BV700" s="329"/>
      <x:c r="BW700" s="329"/>
      <x:c r="BX700" s="329"/>
      <x:c r="BY700" s="329"/>
      <x:c r="BZ700" s="329"/>
      <x:c r="CA700" s="329"/>
      <x:c r="CB700" s="329"/>
      <x:c r="CC700" s="329"/>
      <x:c r="CD700" s="329"/>
      <x:c r="CE700" s="329"/>
      <x:c r="CF700" s="329"/>
      <x:c r="CG700" s="329"/>
      <x:c r="CH700" s="329"/>
      <x:c r="CI700" s="329"/>
      <x:c r="CJ700" s="329"/>
      <x:c r="CK700" s="329"/>
      <x:c r="CL700" s="329"/>
      <x:c r="CM700" s="329"/>
      <x:c r="CN700" s="329"/>
      <x:c r="CO700" s="329"/>
      <x:c r="CP700" s="329"/>
      <x:c r="CQ700" s="329"/>
      <x:c r="CR700" s="329"/>
      <x:c r="CS700" s="329"/>
      <x:c r="CT700" s="329"/>
      <x:c r="CU700" s="329"/>
      <x:c r="CV700" s="329"/>
      <x:c r="CW700" s="329"/>
      <x:c r="CX700" s="329"/>
      <x:c r="CY700" s="329"/>
      <x:c r="CZ700" s="329"/>
      <x:c r="DA700" s="329"/>
      <x:c r="DB700" s="329"/>
      <x:c r="DC700" s="329"/>
      <x:c r="DD700" s="329"/>
      <x:c r="DE700" s="329"/>
      <x:c r="DF700" s="329"/>
      <x:c r="DG700" s="329"/>
      <x:c r="DH700" s="329"/>
      <x:c r="DI700" s="329"/>
      <x:c r="DJ700" s="329"/>
      <x:c r="DK700" s="329"/>
      <x:c r="DL700" s="329"/>
      <x:c r="DM700" s="329"/>
      <x:c r="DN700" s="329"/>
      <x:c r="DO700" s="329"/>
      <x:c r="DP700" s="329"/>
      <x:c r="DQ700" s="329"/>
      <x:c r="DR700" s="329"/>
      <x:c r="DS700" s="329"/>
    </x:row>
    <x:row r="701" spans="1:123" s="273" customFormat="1" hidden="1" customHeight="1">
      <x:c r="A701" s="630" t="s">
        <x:v>38</x:v>
      </x:c>
      <x:c r="B701" s="638" t="s">
        <x:v>1694</x:v>
      </x:c>
      <x:c r="C701" s="632" t="s">
        <x:v>3739</x:v>
      </x:c>
      <x:c r="D701" s="448">
        <x:f t="shared" si="43"/>
        <x:v>4393.8999999999996</x:v>
      </x:c>
      <x:c r="E701" s="317" t="s">
        <x:v>1165</x:v>
      </x:c>
      <x:c r="F701" s="317" t="s">
        <x:v>1185</x:v>
      </x:c>
      <x:c r="G701" s="317"/>
      <x:c r="H701" s="317"/>
      <x:c r="I701" s="317"/>
      <x:c r="J701" s="636">
        <x:v>4393.8999999999996</x:v>
      </x:c>
      <x:c r="K701" s="636"/>
      <x:c r="L701" s="636">
        <x:v>4393.8999999999996</x:v>
      </x:c>
      <x:c r="M701" s="636"/>
      <x:c r="N701" s="636"/>
      <x:c r="O701" s="636"/>
      <x:c r="P701" s="636">
        <x:v>4393.8999999999996</x:v>
      </x:c>
      <x:c r="Q701" s="636"/>
      <x:c r="R701" s="217" t="s">
        <x:v>6442</x:v>
      </x:c>
      <x:c r="S701" s="299"/>
      <x:c r="T701" s="329"/>
      <x:c r="U701" s="329"/>
      <x:c r="V701" s="329"/>
      <x:c r="W701" s="329"/>
      <x:c r="X701" s="329"/>
      <x:c r="Y701" s="329"/>
      <x:c r="Z701" s="329"/>
      <x:c r="AA701" s="329"/>
      <x:c r="AB701" s="329"/>
      <x:c r="AC701" s="329"/>
      <x:c r="AD701" s="329"/>
      <x:c r="AE701" s="329"/>
      <x:c r="AF701" s="329"/>
      <x:c r="AG701" s="329"/>
      <x:c r="AH701" s="329"/>
      <x:c r="AI701" s="329"/>
      <x:c r="AJ701" s="329"/>
      <x:c r="AK701" s="329"/>
      <x:c r="AL701" s="329"/>
      <x:c r="AM701" s="329"/>
      <x:c r="AN701" s="329"/>
      <x:c r="AO701" s="329"/>
      <x:c r="AP701" s="329"/>
      <x:c r="AQ701" s="329"/>
      <x:c r="AR701" s="329"/>
      <x:c r="AS701" s="329"/>
      <x:c r="AT701" s="329"/>
      <x:c r="AU701" s="329"/>
      <x:c r="AV701" s="329"/>
      <x:c r="AW701" s="329"/>
      <x:c r="AX701" s="329"/>
      <x:c r="AY701" s="329"/>
      <x:c r="AZ701" s="329"/>
      <x:c r="BA701" s="329"/>
      <x:c r="BB701" s="329"/>
      <x:c r="BC701" s="329"/>
      <x:c r="BD701" s="329"/>
      <x:c r="BE701" s="329"/>
      <x:c r="BF701" s="329"/>
      <x:c r="BG701" s="329"/>
      <x:c r="BH701" s="329"/>
      <x:c r="BI701" s="329"/>
      <x:c r="BJ701" s="329"/>
      <x:c r="BK701" s="329"/>
      <x:c r="BL701" s="329"/>
      <x:c r="BM701" s="329"/>
      <x:c r="BN701" s="329"/>
      <x:c r="BO701" s="329"/>
      <x:c r="BP701" s="329"/>
      <x:c r="BQ701" s="329"/>
      <x:c r="BR701" s="329"/>
      <x:c r="BS701" s="329"/>
      <x:c r="BT701" s="329"/>
      <x:c r="BU701" s="329"/>
      <x:c r="BV701" s="329"/>
      <x:c r="BW701" s="329"/>
      <x:c r="BX701" s="329"/>
      <x:c r="BY701" s="329"/>
      <x:c r="BZ701" s="329"/>
      <x:c r="CA701" s="329"/>
      <x:c r="CB701" s="329"/>
      <x:c r="CC701" s="329"/>
      <x:c r="CD701" s="329"/>
      <x:c r="CE701" s="329"/>
      <x:c r="CF701" s="329"/>
      <x:c r="CG701" s="329"/>
      <x:c r="CH701" s="329"/>
      <x:c r="CI701" s="329"/>
      <x:c r="CJ701" s="329"/>
      <x:c r="CK701" s="329"/>
      <x:c r="CL701" s="329"/>
      <x:c r="CM701" s="329"/>
      <x:c r="CN701" s="329"/>
      <x:c r="CO701" s="329"/>
      <x:c r="CP701" s="329"/>
      <x:c r="CQ701" s="329"/>
      <x:c r="CR701" s="329"/>
      <x:c r="CS701" s="329"/>
      <x:c r="CT701" s="329"/>
      <x:c r="CU701" s="329"/>
      <x:c r="CV701" s="329"/>
      <x:c r="CW701" s="329"/>
      <x:c r="CX701" s="329"/>
      <x:c r="CY701" s="329"/>
      <x:c r="CZ701" s="329"/>
      <x:c r="DA701" s="329"/>
      <x:c r="DB701" s="329"/>
      <x:c r="DC701" s="329"/>
      <x:c r="DD701" s="329"/>
      <x:c r="DE701" s="329"/>
      <x:c r="DF701" s="329"/>
      <x:c r="DG701" s="329"/>
      <x:c r="DH701" s="329"/>
      <x:c r="DI701" s="329"/>
      <x:c r="DJ701" s="329"/>
      <x:c r="DK701" s="329"/>
      <x:c r="DL701" s="329"/>
      <x:c r="DM701" s="329"/>
      <x:c r="DN701" s="329"/>
      <x:c r="DO701" s="329"/>
      <x:c r="DP701" s="329"/>
      <x:c r="DQ701" s="329"/>
      <x:c r="DR701" s="329"/>
      <x:c r="DS701" s="329"/>
    </x:row>
    <x:row r="702" spans="1:123" s="273" customFormat="1" hidden="1" customHeight="1">
      <x:c r="A702" s="630" t="s">
        <x:v>38</x:v>
      </x:c>
      <x:c r="B702" s="638" t="s">
        <x:v>4859</x:v>
      </x:c>
      <x:c r="C702" s="632" t="s">
        <x:v>6325</x:v>
      </x:c>
      <x:c r="D702" s="448">
        <x:f t="shared" si="43"/>
        <x:v>2858.5999999999999</x:v>
      </x:c>
      <x:c r="E702" s="317" t="s">
        <x:v>1165</x:v>
      </x:c>
      <x:c r="F702" s="317" t="s">
        <x:v>1185</x:v>
      </x:c>
      <x:c r="G702" s="317"/>
      <x:c r="H702" s="317"/>
      <x:c r="I702" s="317"/>
      <x:c r="J702" s="636">
        <x:v>2858.5999999999999</x:v>
      </x:c>
      <x:c r="K702" s="636"/>
      <x:c r="L702" s="636">
        <x:v>2858.5999999999999</x:v>
      </x:c>
      <x:c r="M702" s="636"/>
      <x:c r="N702" s="636"/>
      <x:c r="O702" s="636"/>
      <x:c r="P702" s="636">
        <x:v>2858.5999999999999</x:v>
      </x:c>
      <x:c r="Q702" s="636"/>
      <x:c r="R702" s="217" t="s">
        <x:v>6442</x:v>
      </x:c>
      <x:c r="S702" s="299"/>
      <x:c r="T702" s="329"/>
      <x:c r="U702" s="329"/>
      <x:c r="V702" s="329"/>
      <x:c r="W702" s="329"/>
      <x:c r="X702" s="329"/>
      <x:c r="Y702" s="329"/>
      <x:c r="Z702" s="329"/>
      <x:c r="AA702" s="329"/>
      <x:c r="AB702" s="329"/>
      <x:c r="AC702" s="329"/>
      <x:c r="AD702" s="329"/>
      <x:c r="AE702" s="329"/>
      <x:c r="AF702" s="329"/>
      <x:c r="AG702" s="329"/>
      <x:c r="AH702" s="329"/>
      <x:c r="AI702" s="329"/>
      <x:c r="AJ702" s="329"/>
      <x:c r="AK702" s="329"/>
      <x:c r="AL702" s="329"/>
      <x:c r="AM702" s="329"/>
      <x:c r="AN702" s="329"/>
      <x:c r="AO702" s="329"/>
      <x:c r="AP702" s="329"/>
      <x:c r="AQ702" s="329"/>
      <x:c r="AR702" s="329"/>
      <x:c r="AS702" s="329"/>
      <x:c r="AT702" s="329"/>
      <x:c r="AU702" s="329"/>
      <x:c r="AV702" s="329"/>
      <x:c r="AW702" s="329"/>
      <x:c r="AX702" s="329"/>
      <x:c r="AY702" s="329"/>
      <x:c r="AZ702" s="329"/>
      <x:c r="BA702" s="329"/>
      <x:c r="BB702" s="329"/>
      <x:c r="BC702" s="329"/>
      <x:c r="BD702" s="329"/>
      <x:c r="BE702" s="329"/>
      <x:c r="BF702" s="329"/>
      <x:c r="BG702" s="329"/>
      <x:c r="BH702" s="329"/>
      <x:c r="BI702" s="329"/>
      <x:c r="BJ702" s="329"/>
      <x:c r="BK702" s="329"/>
      <x:c r="BL702" s="329"/>
      <x:c r="BM702" s="329"/>
      <x:c r="BN702" s="329"/>
      <x:c r="BO702" s="329"/>
      <x:c r="BP702" s="329"/>
      <x:c r="BQ702" s="329"/>
      <x:c r="BR702" s="329"/>
      <x:c r="BS702" s="329"/>
      <x:c r="BT702" s="329"/>
      <x:c r="BU702" s="329"/>
      <x:c r="BV702" s="329"/>
      <x:c r="BW702" s="329"/>
      <x:c r="BX702" s="329"/>
      <x:c r="BY702" s="329"/>
      <x:c r="BZ702" s="329"/>
      <x:c r="CA702" s="329"/>
      <x:c r="CB702" s="329"/>
      <x:c r="CC702" s="329"/>
      <x:c r="CD702" s="329"/>
      <x:c r="CE702" s="329"/>
      <x:c r="CF702" s="329"/>
      <x:c r="CG702" s="329"/>
      <x:c r="CH702" s="329"/>
      <x:c r="CI702" s="329"/>
      <x:c r="CJ702" s="329"/>
      <x:c r="CK702" s="329"/>
      <x:c r="CL702" s="329"/>
      <x:c r="CM702" s="329"/>
      <x:c r="CN702" s="329"/>
      <x:c r="CO702" s="329"/>
      <x:c r="CP702" s="329"/>
      <x:c r="CQ702" s="329"/>
      <x:c r="CR702" s="329"/>
      <x:c r="CS702" s="329"/>
      <x:c r="CT702" s="329"/>
      <x:c r="CU702" s="329"/>
      <x:c r="CV702" s="329"/>
      <x:c r="CW702" s="329"/>
      <x:c r="CX702" s="329"/>
      <x:c r="CY702" s="329"/>
      <x:c r="CZ702" s="329"/>
      <x:c r="DA702" s="329"/>
      <x:c r="DB702" s="329"/>
      <x:c r="DC702" s="329"/>
      <x:c r="DD702" s="329"/>
      <x:c r="DE702" s="329"/>
      <x:c r="DF702" s="329"/>
      <x:c r="DG702" s="329"/>
      <x:c r="DH702" s="329"/>
      <x:c r="DI702" s="329"/>
      <x:c r="DJ702" s="329"/>
      <x:c r="DK702" s="329"/>
      <x:c r="DL702" s="329"/>
      <x:c r="DM702" s="329"/>
      <x:c r="DN702" s="329"/>
      <x:c r="DO702" s="329"/>
      <x:c r="DP702" s="329"/>
      <x:c r="DQ702" s="329"/>
      <x:c r="DR702" s="329"/>
      <x:c r="DS702" s="329"/>
    </x:row>
    <x:row r="703" spans="1:123" s="273" customFormat="1" hidden="1" customHeight="1">
      <x:c r="A703" s="630" t="s">
        <x:v>38</x:v>
      </x:c>
      <x:c r="B703" s="638" t="s">
        <x:v>1741</x:v>
      </x:c>
      <x:c r="C703" s="632" t="s">
        <x:v>6332</x:v>
      </x:c>
      <x:c r="D703" s="448">
        <x:f t="shared" si="43"/>
        <x:v>52095.900000000001</x:v>
      </x:c>
      <x:c r="E703" s="317" t="s">
        <x:v>1165</x:v>
      </x:c>
      <x:c r="F703" s="317" t="s">
        <x:v>1185</x:v>
      </x:c>
      <x:c r="G703" s="317"/>
      <x:c r="H703" s="317"/>
      <x:c r="I703" s="317"/>
      <x:c r="J703" s="636">
        <x:v>52095.900000000001</x:v>
      </x:c>
      <x:c r="K703" s="636"/>
      <x:c r="L703" s="636">
        <x:v>52095.900000000001</x:v>
      </x:c>
      <x:c r="M703" s="636"/>
      <x:c r="N703" s="636"/>
      <x:c r="O703" s="636"/>
      <x:c r="P703" s="636">
        <x:v>52095.900000000001</x:v>
      </x:c>
      <x:c r="Q703" s="636"/>
      <x:c r="R703" s="217" t="s">
        <x:v>6442</x:v>
      </x:c>
      <x:c r="S703" s="299"/>
      <x:c r="T703" s="329"/>
      <x:c r="U703" s="329"/>
      <x:c r="V703" s="329"/>
      <x:c r="W703" s="329"/>
      <x:c r="X703" s="329"/>
      <x:c r="Y703" s="329"/>
      <x:c r="Z703" s="329"/>
      <x:c r="AA703" s="329"/>
      <x:c r="AB703" s="329"/>
      <x:c r="AC703" s="329"/>
      <x:c r="AD703" s="329"/>
      <x:c r="AE703" s="329"/>
      <x:c r="AF703" s="329"/>
      <x:c r="AG703" s="329"/>
      <x:c r="AH703" s="329"/>
      <x:c r="AI703" s="329"/>
      <x:c r="AJ703" s="329"/>
      <x:c r="AK703" s="329"/>
      <x:c r="AL703" s="329"/>
      <x:c r="AM703" s="329"/>
      <x:c r="AN703" s="329"/>
      <x:c r="AO703" s="329"/>
      <x:c r="AP703" s="329"/>
      <x:c r="AQ703" s="329"/>
      <x:c r="AR703" s="329"/>
      <x:c r="AS703" s="329"/>
      <x:c r="AT703" s="329"/>
      <x:c r="AU703" s="329"/>
      <x:c r="AV703" s="329"/>
      <x:c r="AW703" s="329"/>
      <x:c r="AX703" s="329"/>
      <x:c r="AY703" s="329"/>
      <x:c r="AZ703" s="329"/>
      <x:c r="BA703" s="329"/>
      <x:c r="BB703" s="329"/>
      <x:c r="BC703" s="329"/>
      <x:c r="BD703" s="329"/>
      <x:c r="BE703" s="329"/>
      <x:c r="BF703" s="329"/>
      <x:c r="BG703" s="329"/>
      <x:c r="BH703" s="329"/>
      <x:c r="BI703" s="329"/>
      <x:c r="BJ703" s="329"/>
      <x:c r="BK703" s="329"/>
      <x:c r="BL703" s="329"/>
      <x:c r="BM703" s="329"/>
      <x:c r="BN703" s="329"/>
      <x:c r="BO703" s="329"/>
      <x:c r="BP703" s="329"/>
      <x:c r="BQ703" s="329"/>
      <x:c r="BR703" s="329"/>
      <x:c r="BS703" s="329"/>
      <x:c r="BT703" s="329"/>
      <x:c r="BU703" s="329"/>
      <x:c r="BV703" s="329"/>
      <x:c r="BW703" s="329"/>
      <x:c r="BX703" s="329"/>
      <x:c r="BY703" s="329"/>
      <x:c r="BZ703" s="329"/>
      <x:c r="CA703" s="329"/>
      <x:c r="CB703" s="329"/>
      <x:c r="CC703" s="329"/>
      <x:c r="CD703" s="329"/>
      <x:c r="CE703" s="329"/>
      <x:c r="CF703" s="329"/>
      <x:c r="CG703" s="329"/>
      <x:c r="CH703" s="329"/>
      <x:c r="CI703" s="329"/>
      <x:c r="CJ703" s="329"/>
      <x:c r="CK703" s="329"/>
      <x:c r="CL703" s="329"/>
      <x:c r="CM703" s="329"/>
      <x:c r="CN703" s="329"/>
      <x:c r="CO703" s="329"/>
      <x:c r="CP703" s="329"/>
      <x:c r="CQ703" s="329"/>
      <x:c r="CR703" s="329"/>
      <x:c r="CS703" s="329"/>
      <x:c r="CT703" s="329"/>
      <x:c r="CU703" s="329"/>
      <x:c r="CV703" s="329"/>
      <x:c r="CW703" s="329"/>
      <x:c r="CX703" s="329"/>
      <x:c r="CY703" s="329"/>
      <x:c r="CZ703" s="329"/>
      <x:c r="DA703" s="329"/>
      <x:c r="DB703" s="329"/>
      <x:c r="DC703" s="329"/>
      <x:c r="DD703" s="329"/>
      <x:c r="DE703" s="329"/>
      <x:c r="DF703" s="329"/>
      <x:c r="DG703" s="329"/>
      <x:c r="DH703" s="329"/>
      <x:c r="DI703" s="329"/>
      <x:c r="DJ703" s="329"/>
      <x:c r="DK703" s="329"/>
      <x:c r="DL703" s="329"/>
      <x:c r="DM703" s="329"/>
      <x:c r="DN703" s="329"/>
      <x:c r="DO703" s="329"/>
      <x:c r="DP703" s="329"/>
      <x:c r="DQ703" s="329"/>
      <x:c r="DR703" s="329"/>
      <x:c r="DS703" s="329"/>
    </x:row>
    <x:row r="704" spans="1:123" s="273" customFormat="1" hidden="1" customHeight="1">
      <x:c r="A704" s="630" t="s">
        <x:v>38</x:v>
      </x:c>
      <x:c r="B704" s="638" t="s">
        <x:v>1731</x:v>
      </x:c>
      <x:c r="C704" s="632" t="s">
        <x:v>6310</x:v>
      </x:c>
      <x:c r="D704" s="448">
        <x:f t="shared" si="43"/>
        <x:v>16959.200000000001</x:v>
      </x:c>
      <x:c r="E704" s="317" t="s">
        <x:v>1165</x:v>
      </x:c>
      <x:c r="F704" s="317" t="s">
        <x:v>1185</x:v>
      </x:c>
      <x:c r="G704" s="317"/>
      <x:c r="H704" s="317"/>
      <x:c r="I704" s="317"/>
      <x:c r="J704" s="636">
        <x:v>16959.200000000001</x:v>
      </x:c>
      <x:c r="K704" s="636"/>
      <x:c r="L704" s="636">
        <x:v>16959.200000000001</x:v>
      </x:c>
      <x:c r="M704" s="636"/>
      <x:c r="N704" s="636"/>
      <x:c r="O704" s="636"/>
      <x:c r="P704" s="636">
        <x:v>16959.200000000001</x:v>
      </x:c>
      <x:c r="Q704" s="636"/>
      <x:c r="R704" s="217" t="s">
        <x:v>6442</x:v>
      </x:c>
      <x:c r="S704" s="299"/>
      <x:c r="T704" s="329"/>
      <x:c r="U704" s="329"/>
      <x:c r="V704" s="329"/>
      <x:c r="W704" s="329"/>
      <x:c r="X704" s="329"/>
      <x:c r="Y704" s="329"/>
      <x:c r="Z704" s="329"/>
      <x:c r="AA704" s="329"/>
      <x:c r="AB704" s="329"/>
      <x:c r="AC704" s="329"/>
      <x:c r="AD704" s="329"/>
      <x:c r="AE704" s="329"/>
      <x:c r="AF704" s="329"/>
      <x:c r="AG704" s="329"/>
      <x:c r="AH704" s="329"/>
      <x:c r="AI704" s="329"/>
      <x:c r="AJ704" s="329"/>
      <x:c r="AK704" s="329"/>
      <x:c r="AL704" s="329"/>
      <x:c r="AM704" s="329"/>
      <x:c r="AN704" s="329"/>
      <x:c r="AO704" s="329"/>
      <x:c r="AP704" s="329"/>
      <x:c r="AQ704" s="329"/>
      <x:c r="AR704" s="329"/>
      <x:c r="AS704" s="329"/>
      <x:c r="AT704" s="329"/>
      <x:c r="AU704" s="329"/>
      <x:c r="AV704" s="329"/>
      <x:c r="AW704" s="329"/>
      <x:c r="AX704" s="329"/>
      <x:c r="AY704" s="329"/>
      <x:c r="AZ704" s="329"/>
      <x:c r="BA704" s="329"/>
      <x:c r="BB704" s="329"/>
      <x:c r="BC704" s="329"/>
      <x:c r="BD704" s="329"/>
      <x:c r="BE704" s="329"/>
      <x:c r="BF704" s="329"/>
      <x:c r="BG704" s="329"/>
      <x:c r="BH704" s="329"/>
      <x:c r="BI704" s="329"/>
      <x:c r="BJ704" s="329"/>
      <x:c r="BK704" s="329"/>
      <x:c r="BL704" s="329"/>
      <x:c r="BM704" s="329"/>
      <x:c r="BN704" s="329"/>
      <x:c r="BO704" s="329"/>
      <x:c r="BP704" s="329"/>
      <x:c r="BQ704" s="329"/>
      <x:c r="BR704" s="329"/>
      <x:c r="BS704" s="329"/>
      <x:c r="BT704" s="329"/>
      <x:c r="BU704" s="329"/>
      <x:c r="BV704" s="329"/>
      <x:c r="BW704" s="329"/>
      <x:c r="BX704" s="329"/>
      <x:c r="BY704" s="329"/>
      <x:c r="BZ704" s="329"/>
      <x:c r="CA704" s="329"/>
      <x:c r="CB704" s="329"/>
      <x:c r="CC704" s="329"/>
      <x:c r="CD704" s="329"/>
      <x:c r="CE704" s="329"/>
      <x:c r="CF704" s="329"/>
      <x:c r="CG704" s="329"/>
      <x:c r="CH704" s="329"/>
      <x:c r="CI704" s="329"/>
      <x:c r="CJ704" s="329"/>
      <x:c r="CK704" s="329"/>
      <x:c r="CL704" s="329"/>
      <x:c r="CM704" s="329"/>
      <x:c r="CN704" s="329"/>
      <x:c r="CO704" s="329"/>
      <x:c r="CP704" s="329"/>
      <x:c r="CQ704" s="329"/>
      <x:c r="CR704" s="329"/>
      <x:c r="CS704" s="329"/>
      <x:c r="CT704" s="329"/>
      <x:c r="CU704" s="329"/>
      <x:c r="CV704" s="329"/>
      <x:c r="CW704" s="329"/>
      <x:c r="CX704" s="329"/>
      <x:c r="CY704" s="329"/>
      <x:c r="CZ704" s="329"/>
      <x:c r="DA704" s="329"/>
      <x:c r="DB704" s="329"/>
      <x:c r="DC704" s="329"/>
      <x:c r="DD704" s="329"/>
      <x:c r="DE704" s="329"/>
      <x:c r="DF704" s="329"/>
      <x:c r="DG704" s="329"/>
      <x:c r="DH704" s="329"/>
      <x:c r="DI704" s="329"/>
      <x:c r="DJ704" s="329"/>
      <x:c r="DK704" s="329"/>
      <x:c r="DL704" s="329"/>
      <x:c r="DM704" s="329"/>
      <x:c r="DN704" s="329"/>
      <x:c r="DO704" s="329"/>
      <x:c r="DP704" s="329"/>
      <x:c r="DQ704" s="329"/>
      <x:c r="DR704" s="329"/>
      <x:c r="DS704" s="329"/>
    </x:row>
    <x:row r="705" spans="1:123" s="273" customFormat="1" hidden="1" customHeight="1">
      <x:c r="A705" s="630" t="s">
        <x:v>38</x:v>
      </x:c>
      <x:c r="B705" s="638" t="s">
        <x:v>1686</x:v>
      </x:c>
      <x:c r="C705" s="632" t="s">
        <x:v>6305</x:v>
      </x:c>
      <x:c r="D705" s="448">
        <x:f t="shared" si="43"/>
        <x:v>2061.0999999999999</x:v>
      </x:c>
      <x:c r="E705" s="317" t="s">
        <x:v>1165</x:v>
      </x:c>
      <x:c r="F705" s="317" t="s">
        <x:v>1185</x:v>
      </x:c>
      <x:c r="G705" s="317"/>
      <x:c r="H705" s="317"/>
      <x:c r="I705" s="317"/>
      <x:c r="J705" s="636">
        <x:v>2061.0999999999999</x:v>
      </x:c>
      <x:c r="K705" s="636"/>
      <x:c r="L705" s="636">
        <x:v>2061.0999999999999</x:v>
      </x:c>
      <x:c r="M705" s="636"/>
      <x:c r="N705" s="636"/>
      <x:c r="O705" s="636"/>
      <x:c r="P705" s="636">
        <x:v>2061.0999999999999</x:v>
      </x:c>
      <x:c r="Q705" s="636"/>
      <x:c r="R705" s="217" t="s">
        <x:v>6442</x:v>
      </x:c>
      <x:c r="S705" s="299"/>
      <x:c r="T705" s="329"/>
      <x:c r="U705" s="329"/>
      <x:c r="V705" s="329"/>
      <x:c r="W705" s="329"/>
      <x:c r="X705" s="329"/>
      <x:c r="Y705" s="329"/>
      <x:c r="Z705" s="329"/>
      <x:c r="AA705" s="329"/>
      <x:c r="AB705" s="329"/>
      <x:c r="AC705" s="329"/>
      <x:c r="AD705" s="329"/>
      <x:c r="AE705" s="329"/>
      <x:c r="AF705" s="329"/>
      <x:c r="AG705" s="329"/>
      <x:c r="AH705" s="329"/>
      <x:c r="AI705" s="329"/>
      <x:c r="AJ705" s="329"/>
      <x:c r="AK705" s="329"/>
      <x:c r="AL705" s="329"/>
      <x:c r="AM705" s="329"/>
      <x:c r="AN705" s="329"/>
      <x:c r="AO705" s="329"/>
      <x:c r="AP705" s="329"/>
      <x:c r="AQ705" s="329"/>
      <x:c r="AR705" s="329"/>
      <x:c r="AS705" s="329"/>
      <x:c r="AT705" s="329"/>
      <x:c r="AU705" s="329"/>
      <x:c r="AV705" s="329"/>
      <x:c r="AW705" s="329"/>
      <x:c r="AX705" s="329"/>
      <x:c r="AY705" s="329"/>
      <x:c r="AZ705" s="329"/>
      <x:c r="BA705" s="329"/>
      <x:c r="BB705" s="329"/>
      <x:c r="BC705" s="329"/>
      <x:c r="BD705" s="329"/>
      <x:c r="BE705" s="329"/>
      <x:c r="BF705" s="329"/>
      <x:c r="BG705" s="329"/>
      <x:c r="BH705" s="329"/>
      <x:c r="BI705" s="329"/>
      <x:c r="BJ705" s="329"/>
      <x:c r="BK705" s="329"/>
      <x:c r="BL705" s="329"/>
      <x:c r="BM705" s="329"/>
      <x:c r="BN705" s="329"/>
      <x:c r="BO705" s="329"/>
      <x:c r="BP705" s="329"/>
      <x:c r="BQ705" s="329"/>
      <x:c r="BR705" s="329"/>
      <x:c r="BS705" s="329"/>
      <x:c r="BT705" s="329"/>
      <x:c r="BU705" s="329"/>
      <x:c r="BV705" s="329"/>
      <x:c r="BW705" s="329"/>
      <x:c r="BX705" s="329"/>
      <x:c r="BY705" s="329"/>
      <x:c r="BZ705" s="329"/>
      <x:c r="CA705" s="329"/>
      <x:c r="CB705" s="329"/>
      <x:c r="CC705" s="329"/>
      <x:c r="CD705" s="329"/>
      <x:c r="CE705" s="329"/>
      <x:c r="CF705" s="329"/>
      <x:c r="CG705" s="329"/>
      <x:c r="CH705" s="329"/>
      <x:c r="CI705" s="329"/>
      <x:c r="CJ705" s="329"/>
      <x:c r="CK705" s="329"/>
      <x:c r="CL705" s="329"/>
      <x:c r="CM705" s="329"/>
      <x:c r="CN705" s="329"/>
      <x:c r="CO705" s="329"/>
      <x:c r="CP705" s="329"/>
      <x:c r="CQ705" s="329"/>
      <x:c r="CR705" s="329"/>
      <x:c r="CS705" s="329"/>
      <x:c r="CT705" s="329"/>
      <x:c r="CU705" s="329"/>
      <x:c r="CV705" s="329"/>
      <x:c r="CW705" s="329"/>
      <x:c r="CX705" s="329"/>
      <x:c r="CY705" s="329"/>
      <x:c r="CZ705" s="329"/>
      <x:c r="DA705" s="329"/>
      <x:c r="DB705" s="329"/>
      <x:c r="DC705" s="329"/>
      <x:c r="DD705" s="329"/>
      <x:c r="DE705" s="329"/>
      <x:c r="DF705" s="329"/>
      <x:c r="DG705" s="329"/>
      <x:c r="DH705" s="329"/>
      <x:c r="DI705" s="329"/>
      <x:c r="DJ705" s="329"/>
      <x:c r="DK705" s="329"/>
      <x:c r="DL705" s="329"/>
      <x:c r="DM705" s="329"/>
      <x:c r="DN705" s="329"/>
      <x:c r="DO705" s="329"/>
      <x:c r="DP705" s="329"/>
      <x:c r="DQ705" s="329"/>
      <x:c r="DR705" s="329"/>
      <x:c r="DS705" s="329"/>
    </x:row>
    <x:row r="706" spans="1:123" s="273" customFormat="1" hidden="1" customHeight="1">
      <x:c r="A706" s="630" t="s">
        <x:v>38</x:v>
      </x:c>
      <x:c r="B706" s="638" t="s">
        <x:v>5318</x:v>
      </x:c>
      <x:c r="C706" s="632" t="s">
        <x:v>6331</x:v>
      </x:c>
      <x:c r="D706" s="448">
        <x:f t="shared" si="43"/>
        <x:v>4738.5</x:v>
      </x:c>
      <x:c r="E706" s="317" t="s">
        <x:v>1165</x:v>
      </x:c>
      <x:c r="F706" s="317" t="s">
        <x:v>1185</x:v>
      </x:c>
      <x:c r="G706" s="317"/>
      <x:c r="H706" s="317"/>
      <x:c r="I706" s="317"/>
      <x:c r="J706" s="636">
        <x:v>4738.5</x:v>
      </x:c>
      <x:c r="K706" s="636"/>
      <x:c r="L706" s="636">
        <x:v>4738.5</x:v>
      </x:c>
      <x:c r="M706" s="636"/>
      <x:c r="N706" s="636"/>
      <x:c r="O706" s="636"/>
      <x:c r="P706" s="636">
        <x:v>4738.5</x:v>
      </x:c>
      <x:c r="Q706" s="636"/>
      <x:c r="R706" s="217" t="s">
        <x:v>6442</x:v>
      </x:c>
      <x:c r="S706" s="299"/>
      <x:c r="T706" s="329"/>
      <x:c r="U706" s="329"/>
      <x:c r="V706" s="329"/>
      <x:c r="W706" s="329"/>
      <x:c r="X706" s="329"/>
      <x:c r="Y706" s="329"/>
      <x:c r="Z706" s="329"/>
      <x:c r="AA706" s="329"/>
      <x:c r="AB706" s="329"/>
      <x:c r="AC706" s="329"/>
      <x:c r="AD706" s="329"/>
      <x:c r="AE706" s="329"/>
      <x:c r="AF706" s="329"/>
      <x:c r="AG706" s="329"/>
      <x:c r="AH706" s="329"/>
      <x:c r="AI706" s="329"/>
      <x:c r="AJ706" s="329"/>
      <x:c r="AK706" s="329"/>
      <x:c r="AL706" s="329"/>
      <x:c r="AM706" s="329"/>
      <x:c r="AN706" s="329"/>
      <x:c r="AO706" s="329"/>
      <x:c r="AP706" s="329"/>
      <x:c r="AQ706" s="329"/>
      <x:c r="AR706" s="329"/>
      <x:c r="AS706" s="329"/>
      <x:c r="AT706" s="329"/>
      <x:c r="AU706" s="329"/>
      <x:c r="AV706" s="329"/>
      <x:c r="AW706" s="329"/>
      <x:c r="AX706" s="329"/>
      <x:c r="AY706" s="329"/>
      <x:c r="AZ706" s="329"/>
      <x:c r="BA706" s="329"/>
      <x:c r="BB706" s="329"/>
      <x:c r="BC706" s="329"/>
      <x:c r="BD706" s="329"/>
      <x:c r="BE706" s="329"/>
      <x:c r="BF706" s="329"/>
      <x:c r="BG706" s="329"/>
      <x:c r="BH706" s="329"/>
      <x:c r="BI706" s="329"/>
      <x:c r="BJ706" s="329"/>
      <x:c r="BK706" s="329"/>
      <x:c r="BL706" s="329"/>
      <x:c r="BM706" s="329"/>
      <x:c r="BN706" s="329"/>
      <x:c r="BO706" s="329"/>
      <x:c r="BP706" s="329"/>
      <x:c r="BQ706" s="329"/>
      <x:c r="BR706" s="329"/>
      <x:c r="BS706" s="329"/>
      <x:c r="BT706" s="329"/>
      <x:c r="BU706" s="329"/>
      <x:c r="BV706" s="329"/>
      <x:c r="BW706" s="329"/>
      <x:c r="BX706" s="329"/>
      <x:c r="BY706" s="329"/>
      <x:c r="BZ706" s="329"/>
      <x:c r="CA706" s="329"/>
      <x:c r="CB706" s="329"/>
      <x:c r="CC706" s="329"/>
      <x:c r="CD706" s="329"/>
      <x:c r="CE706" s="329"/>
      <x:c r="CF706" s="329"/>
      <x:c r="CG706" s="329"/>
      <x:c r="CH706" s="329"/>
      <x:c r="CI706" s="329"/>
      <x:c r="CJ706" s="329"/>
      <x:c r="CK706" s="329"/>
      <x:c r="CL706" s="329"/>
      <x:c r="CM706" s="329"/>
      <x:c r="CN706" s="329"/>
      <x:c r="CO706" s="329"/>
      <x:c r="CP706" s="329"/>
      <x:c r="CQ706" s="329"/>
      <x:c r="CR706" s="329"/>
      <x:c r="CS706" s="329"/>
      <x:c r="CT706" s="329"/>
      <x:c r="CU706" s="329"/>
      <x:c r="CV706" s="329"/>
      <x:c r="CW706" s="329"/>
      <x:c r="CX706" s="329"/>
      <x:c r="CY706" s="329"/>
      <x:c r="CZ706" s="329"/>
      <x:c r="DA706" s="329"/>
      <x:c r="DB706" s="329"/>
      <x:c r="DC706" s="329"/>
      <x:c r="DD706" s="329"/>
      <x:c r="DE706" s="329"/>
      <x:c r="DF706" s="329"/>
      <x:c r="DG706" s="329"/>
      <x:c r="DH706" s="329"/>
      <x:c r="DI706" s="329"/>
      <x:c r="DJ706" s="329"/>
      <x:c r="DK706" s="329"/>
      <x:c r="DL706" s="329"/>
      <x:c r="DM706" s="329"/>
      <x:c r="DN706" s="329"/>
      <x:c r="DO706" s="329"/>
      <x:c r="DP706" s="329"/>
      <x:c r="DQ706" s="329"/>
      <x:c r="DR706" s="329"/>
      <x:c r="DS706" s="329"/>
    </x:row>
    <x:row r="707" spans="1:123" s="273" customFormat="1" hidden="1" customHeight="1">
      <x:c r="A707" s="630" t="s">
        <x:v>38</x:v>
      </x:c>
      <x:c r="B707" s="638" t="s">
        <x:v>5582</x:v>
      </x:c>
      <x:c r="C707" s="632" t="s">
        <x:v>6342</x:v>
      </x:c>
      <x:c r="D707" s="448">
        <x:f t="shared" si="43"/>
        <x:v>7132.5</x:v>
      </x:c>
      <x:c r="E707" s="317" t="s">
        <x:v>5593</x:v>
      </x:c>
      <x:c r="F707" s="317" t="s">
        <x:v>1185</x:v>
      </x:c>
      <x:c r="G707" s="317"/>
      <x:c r="H707" s="317"/>
      <x:c r="I707" s="317"/>
      <x:c r="J707" s="636">
        <x:v>7132.5</x:v>
      </x:c>
      <x:c r="K707" s="636"/>
      <x:c r="L707" s="636">
        <x:v>7132.5</x:v>
      </x:c>
      <x:c r="M707" s="636"/>
      <x:c r="N707" s="636"/>
      <x:c r="O707" s="636"/>
      <x:c r="P707" s="636">
        <x:v>7132.5</x:v>
      </x:c>
      <x:c r="Q707" s="636"/>
      <x:c r="R707" s="217" t="s">
        <x:v>6442</x:v>
      </x:c>
      <x:c r="S707" s="299"/>
      <x:c r="T707" s="329"/>
      <x:c r="U707" s="329"/>
      <x:c r="V707" s="329"/>
      <x:c r="W707" s="329"/>
      <x:c r="X707" s="329"/>
      <x:c r="Y707" s="329"/>
      <x:c r="Z707" s="329"/>
      <x:c r="AA707" s="329"/>
      <x:c r="AB707" s="329"/>
      <x:c r="AC707" s="329"/>
      <x:c r="AD707" s="329"/>
      <x:c r="AE707" s="329"/>
      <x:c r="AF707" s="329"/>
      <x:c r="AG707" s="329"/>
      <x:c r="AH707" s="329"/>
      <x:c r="AI707" s="329"/>
      <x:c r="AJ707" s="329"/>
      <x:c r="AK707" s="329"/>
      <x:c r="AL707" s="329"/>
      <x:c r="AM707" s="329"/>
      <x:c r="AN707" s="329"/>
      <x:c r="AO707" s="329"/>
      <x:c r="AP707" s="329"/>
      <x:c r="AQ707" s="329"/>
      <x:c r="AR707" s="329"/>
      <x:c r="AS707" s="329"/>
      <x:c r="AT707" s="329"/>
      <x:c r="AU707" s="329"/>
      <x:c r="AV707" s="329"/>
      <x:c r="AW707" s="329"/>
      <x:c r="AX707" s="329"/>
      <x:c r="AY707" s="329"/>
      <x:c r="AZ707" s="329"/>
      <x:c r="BA707" s="329"/>
      <x:c r="BB707" s="329"/>
      <x:c r="BC707" s="329"/>
      <x:c r="BD707" s="329"/>
      <x:c r="BE707" s="329"/>
      <x:c r="BF707" s="329"/>
      <x:c r="BG707" s="329"/>
      <x:c r="BH707" s="329"/>
      <x:c r="BI707" s="329"/>
      <x:c r="BJ707" s="329"/>
      <x:c r="BK707" s="329"/>
      <x:c r="BL707" s="329"/>
      <x:c r="BM707" s="329"/>
      <x:c r="BN707" s="329"/>
      <x:c r="BO707" s="329"/>
      <x:c r="BP707" s="329"/>
      <x:c r="BQ707" s="329"/>
      <x:c r="BR707" s="329"/>
      <x:c r="BS707" s="329"/>
      <x:c r="BT707" s="329"/>
      <x:c r="BU707" s="329"/>
      <x:c r="BV707" s="329"/>
      <x:c r="BW707" s="329"/>
      <x:c r="BX707" s="329"/>
      <x:c r="BY707" s="329"/>
      <x:c r="BZ707" s="329"/>
      <x:c r="CA707" s="329"/>
      <x:c r="CB707" s="329"/>
      <x:c r="CC707" s="329"/>
      <x:c r="CD707" s="329"/>
      <x:c r="CE707" s="329"/>
      <x:c r="CF707" s="329"/>
      <x:c r="CG707" s="329"/>
      <x:c r="CH707" s="329"/>
      <x:c r="CI707" s="329"/>
      <x:c r="CJ707" s="329"/>
      <x:c r="CK707" s="329"/>
      <x:c r="CL707" s="329"/>
      <x:c r="CM707" s="329"/>
      <x:c r="CN707" s="329"/>
      <x:c r="CO707" s="329"/>
      <x:c r="CP707" s="329"/>
      <x:c r="CQ707" s="329"/>
      <x:c r="CR707" s="329"/>
      <x:c r="CS707" s="329"/>
      <x:c r="CT707" s="329"/>
      <x:c r="CU707" s="329"/>
      <x:c r="CV707" s="329"/>
      <x:c r="CW707" s="329"/>
      <x:c r="CX707" s="329"/>
      <x:c r="CY707" s="329"/>
      <x:c r="CZ707" s="329"/>
      <x:c r="DA707" s="329"/>
      <x:c r="DB707" s="329"/>
      <x:c r="DC707" s="329"/>
      <x:c r="DD707" s="329"/>
      <x:c r="DE707" s="329"/>
      <x:c r="DF707" s="329"/>
      <x:c r="DG707" s="329"/>
      <x:c r="DH707" s="329"/>
      <x:c r="DI707" s="329"/>
      <x:c r="DJ707" s="329"/>
      <x:c r="DK707" s="329"/>
      <x:c r="DL707" s="329"/>
      <x:c r="DM707" s="329"/>
      <x:c r="DN707" s="329"/>
      <x:c r="DO707" s="329"/>
      <x:c r="DP707" s="329"/>
      <x:c r="DQ707" s="329"/>
      <x:c r="DR707" s="329"/>
      <x:c r="DS707" s="329"/>
    </x:row>
    <x:row r="708" spans="1:123" s="273" customFormat="1" hidden="1" customHeight="1">
      <x:c r="A708" s="630" t="s">
        <x:v>38</x:v>
      </x:c>
      <x:c r="B708" s="638" t="s">
        <x:v>5552</x:v>
      </x:c>
      <x:c r="C708" s="632" t="s">
        <x:v>6353</x:v>
      </x:c>
      <x:c r="D708" s="448">
        <x:f t="shared" si="43"/>
        <x:v>12631.299999999999</x:v>
      </x:c>
      <x:c r="E708" s="317" t="s">
        <x:v>5593</x:v>
      </x:c>
      <x:c r="F708" s="317" t="s">
        <x:v>1185</x:v>
      </x:c>
      <x:c r="G708" s="317"/>
      <x:c r="H708" s="317"/>
      <x:c r="I708" s="317"/>
      <x:c r="J708" s="636">
        <x:v>12631.299999999999</x:v>
      </x:c>
      <x:c r="K708" s="636"/>
      <x:c r="L708" s="636">
        <x:v>12631.299999999999</x:v>
      </x:c>
      <x:c r="M708" s="636"/>
      <x:c r="N708" s="636"/>
      <x:c r="O708" s="636"/>
      <x:c r="P708" s="636">
        <x:v>12631.299999999999</x:v>
      </x:c>
      <x:c r="Q708" s="636"/>
      <x:c r="R708" s="217" t="s">
        <x:v>6442</x:v>
      </x:c>
      <x:c r="S708" s="299"/>
      <x:c r="T708" s="329"/>
      <x:c r="U708" s="329"/>
      <x:c r="V708" s="329"/>
      <x:c r="W708" s="329"/>
      <x:c r="X708" s="329"/>
      <x:c r="Y708" s="329"/>
      <x:c r="Z708" s="329"/>
      <x:c r="AA708" s="329"/>
      <x:c r="AB708" s="329"/>
      <x:c r="AC708" s="329"/>
      <x:c r="AD708" s="329"/>
      <x:c r="AE708" s="329"/>
      <x:c r="AF708" s="329"/>
      <x:c r="AG708" s="329"/>
      <x:c r="AH708" s="329"/>
      <x:c r="AI708" s="329"/>
      <x:c r="AJ708" s="329"/>
      <x:c r="AK708" s="329"/>
      <x:c r="AL708" s="329"/>
      <x:c r="AM708" s="329"/>
      <x:c r="AN708" s="329"/>
      <x:c r="AO708" s="329"/>
      <x:c r="AP708" s="329"/>
      <x:c r="AQ708" s="329"/>
      <x:c r="AR708" s="329"/>
      <x:c r="AS708" s="329"/>
      <x:c r="AT708" s="329"/>
      <x:c r="AU708" s="329"/>
      <x:c r="AV708" s="329"/>
      <x:c r="AW708" s="329"/>
      <x:c r="AX708" s="329"/>
      <x:c r="AY708" s="329"/>
      <x:c r="AZ708" s="329"/>
      <x:c r="BA708" s="329"/>
      <x:c r="BB708" s="329"/>
      <x:c r="BC708" s="329"/>
      <x:c r="BD708" s="329"/>
      <x:c r="BE708" s="329"/>
      <x:c r="BF708" s="329"/>
      <x:c r="BG708" s="329"/>
      <x:c r="BH708" s="329"/>
      <x:c r="BI708" s="329"/>
      <x:c r="BJ708" s="329"/>
      <x:c r="BK708" s="329"/>
      <x:c r="BL708" s="329"/>
      <x:c r="BM708" s="329"/>
      <x:c r="BN708" s="329"/>
      <x:c r="BO708" s="329"/>
      <x:c r="BP708" s="329"/>
      <x:c r="BQ708" s="329"/>
      <x:c r="BR708" s="329"/>
      <x:c r="BS708" s="329"/>
      <x:c r="BT708" s="329"/>
      <x:c r="BU708" s="329"/>
      <x:c r="BV708" s="329"/>
      <x:c r="BW708" s="329"/>
      <x:c r="BX708" s="329"/>
      <x:c r="BY708" s="329"/>
      <x:c r="BZ708" s="329"/>
      <x:c r="CA708" s="329"/>
      <x:c r="CB708" s="329"/>
      <x:c r="CC708" s="329"/>
      <x:c r="CD708" s="329"/>
      <x:c r="CE708" s="329"/>
      <x:c r="CF708" s="329"/>
      <x:c r="CG708" s="329"/>
      <x:c r="CH708" s="329"/>
      <x:c r="CI708" s="329"/>
      <x:c r="CJ708" s="329"/>
      <x:c r="CK708" s="329"/>
      <x:c r="CL708" s="329"/>
      <x:c r="CM708" s="329"/>
      <x:c r="CN708" s="329"/>
      <x:c r="CO708" s="329"/>
      <x:c r="CP708" s="329"/>
      <x:c r="CQ708" s="329"/>
      <x:c r="CR708" s="329"/>
      <x:c r="CS708" s="329"/>
      <x:c r="CT708" s="329"/>
      <x:c r="CU708" s="329"/>
      <x:c r="CV708" s="329"/>
      <x:c r="CW708" s="329"/>
      <x:c r="CX708" s="329"/>
      <x:c r="CY708" s="329"/>
      <x:c r="CZ708" s="329"/>
      <x:c r="DA708" s="329"/>
      <x:c r="DB708" s="329"/>
      <x:c r="DC708" s="329"/>
      <x:c r="DD708" s="329"/>
      <x:c r="DE708" s="329"/>
      <x:c r="DF708" s="329"/>
      <x:c r="DG708" s="329"/>
      <x:c r="DH708" s="329"/>
      <x:c r="DI708" s="329"/>
      <x:c r="DJ708" s="329"/>
      <x:c r="DK708" s="329"/>
      <x:c r="DL708" s="329"/>
      <x:c r="DM708" s="329"/>
      <x:c r="DN708" s="329"/>
      <x:c r="DO708" s="329"/>
      <x:c r="DP708" s="329"/>
      <x:c r="DQ708" s="329"/>
      <x:c r="DR708" s="329"/>
      <x:c r="DS708" s="329"/>
    </x:row>
    <x:row r="709" spans="1:123" s="273" customFormat="1" hidden="1" customHeight="1">
      <x:c r="A709" s="630" t="s">
        <x:v>38</x:v>
      </x:c>
      <x:c r="B709" s="638" t="s">
        <x:v>6308</x:v>
      </x:c>
      <x:c r="C709" s="632" t="s">
        <x:v>1730</x:v>
      </x:c>
      <x:c r="D709" s="448">
        <x:f t="shared" si="43"/>
        <x:v>3963.5999999999999</x:v>
      </x:c>
      <x:c r="E709" s="317" t="s">
        <x:v>2208</x:v>
      </x:c>
      <x:c r="F709" s="317" t="s">
        <x:v>2176</x:v>
      </x:c>
      <x:c r="G709" s="317" t="s">
        <x:v>2208</x:v>
      </x:c>
      <x:c r="H709" s="317" t="s">
        <x:v>6327</x:v>
      </x:c>
      <x:c r="I709" s="317"/>
      <x:c r="J709" s="636">
        <x:v>3963.5999999999999</x:v>
      </x:c>
      <x:c r="K709" s="636"/>
      <x:c r="L709" s="636">
        <x:v>3963.5999999999999</x:v>
      </x:c>
      <x:c r="M709" s="636"/>
      <x:c r="N709" s="636"/>
      <x:c r="O709" s="636"/>
      <x:c r="P709" s="636">
        <x:v>3963.5999999999999</x:v>
      </x:c>
      <x:c r="Q709" s="636"/>
      <x:c r="R709" s="217" t="s">
        <x:v>5055</x:v>
      </x:c>
      <x:c r="S709" s="299"/>
      <x:c r="T709" s="329"/>
      <x:c r="U709" s="329"/>
      <x:c r="V709" s="329"/>
      <x:c r="W709" s="329"/>
      <x:c r="X709" s="329"/>
      <x:c r="Y709" s="329"/>
      <x:c r="Z709" s="329"/>
      <x:c r="AA709" s="329"/>
      <x:c r="AB709" s="329"/>
      <x:c r="AC709" s="329"/>
      <x:c r="AD709" s="329"/>
      <x:c r="AE709" s="329"/>
      <x:c r="AF709" s="329"/>
      <x:c r="AG709" s="329"/>
      <x:c r="AH709" s="329"/>
      <x:c r="AI709" s="329"/>
      <x:c r="AJ709" s="329"/>
      <x:c r="AK709" s="329"/>
      <x:c r="AL709" s="329"/>
      <x:c r="AM709" s="329"/>
      <x:c r="AN709" s="329"/>
      <x:c r="AO709" s="329"/>
      <x:c r="AP709" s="329"/>
      <x:c r="AQ709" s="329"/>
      <x:c r="AR709" s="329"/>
      <x:c r="AS709" s="329"/>
      <x:c r="AT709" s="329"/>
      <x:c r="AU709" s="329"/>
      <x:c r="AV709" s="329"/>
      <x:c r="AW709" s="329"/>
      <x:c r="AX709" s="329"/>
      <x:c r="AY709" s="329"/>
      <x:c r="AZ709" s="329"/>
      <x:c r="BA709" s="329"/>
      <x:c r="BB709" s="329"/>
      <x:c r="BC709" s="329"/>
      <x:c r="BD709" s="329"/>
      <x:c r="BE709" s="329"/>
      <x:c r="BF709" s="329"/>
      <x:c r="BG709" s="329"/>
      <x:c r="BH709" s="329"/>
      <x:c r="BI709" s="329"/>
      <x:c r="BJ709" s="329"/>
      <x:c r="BK709" s="329"/>
      <x:c r="BL709" s="329"/>
      <x:c r="BM709" s="329"/>
      <x:c r="BN709" s="329"/>
      <x:c r="BO709" s="329"/>
      <x:c r="BP709" s="329"/>
      <x:c r="BQ709" s="329"/>
      <x:c r="BR709" s="329"/>
      <x:c r="BS709" s="329"/>
      <x:c r="BT709" s="329"/>
      <x:c r="BU709" s="329"/>
      <x:c r="BV709" s="329"/>
      <x:c r="BW709" s="329"/>
      <x:c r="BX709" s="329"/>
      <x:c r="BY709" s="329"/>
      <x:c r="BZ709" s="329"/>
      <x:c r="CA709" s="329"/>
      <x:c r="CB709" s="329"/>
      <x:c r="CC709" s="329"/>
      <x:c r="CD709" s="329"/>
      <x:c r="CE709" s="329"/>
      <x:c r="CF709" s="329"/>
      <x:c r="CG709" s="329"/>
      <x:c r="CH709" s="329"/>
      <x:c r="CI709" s="329"/>
      <x:c r="CJ709" s="329"/>
      <x:c r="CK709" s="329"/>
      <x:c r="CL709" s="329"/>
      <x:c r="CM709" s="329"/>
      <x:c r="CN709" s="329"/>
      <x:c r="CO709" s="329"/>
      <x:c r="CP709" s="329"/>
      <x:c r="CQ709" s="329"/>
      <x:c r="CR709" s="329"/>
      <x:c r="CS709" s="329"/>
      <x:c r="CT709" s="329"/>
      <x:c r="CU709" s="329"/>
      <x:c r="CV709" s="329"/>
      <x:c r="CW709" s="329"/>
      <x:c r="CX709" s="329"/>
      <x:c r="CY709" s="329"/>
      <x:c r="CZ709" s="329"/>
      <x:c r="DA709" s="329"/>
      <x:c r="DB709" s="329"/>
      <x:c r="DC709" s="329"/>
      <x:c r="DD709" s="329"/>
      <x:c r="DE709" s="329"/>
      <x:c r="DF709" s="329"/>
      <x:c r="DG709" s="329"/>
      <x:c r="DH709" s="329"/>
      <x:c r="DI709" s="329"/>
      <x:c r="DJ709" s="329"/>
      <x:c r="DK709" s="329"/>
      <x:c r="DL709" s="329"/>
      <x:c r="DM709" s="329"/>
      <x:c r="DN709" s="329"/>
      <x:c r="DO709" s="329"/>
      <x:c r="DP709" s="329"/>
      <x:c r="DQ709" s="329"/>
      <x:c r="DR709" s="329"/>
      <x:c r="DS709" s="329"/>
    </x:row>
    <x:row r="710" spans="1:123" s="273" customFormat="1" hidden="1" customHeight="1">
      <x:c r="A710" s="630" t="s">
        <x:v>38</x:v>
      </x:c>
      <x:c r="B710" s="638" t="s">
        <x:v>6303</x:v>
      </x:c>
      <x:c r="C710" s="632" t="s">
        <x:v>1692</x:v>
      </x:c>
      <x:c r="D710" s="448">
        <x:f t="shared" si="43"/>
        <x:v>9960.1000000000004</x:v>
      </x:c>
      <x:c r="E710" s="317" t="s">
        <x:v>2208</x:v>
      </x:c>
      <x:c r="F710" s="317" t="s">
        <x:v>2176</x:v>
      </x:c>
      <x:c r="G710" s="317" t="s">
        <x:v>2208</x:v>
      </x:c>
      <x:c r="H710" s="317" t="s">
        <x:v>6327</x:v>
      </x:c>
      <x:c r="I710" s="317"/>
      <x:c r="J710" s="636">
        <x:v>9960.1000000000004</x:v>
      </x:c>
      <x:c r="K710" s="636"/>
      <x:c r="L710" s="636">
        <x:v>9960.1000000000004</x:v>
      </x:c>
      <x:c r="M710" s="636"/>
      <x:c r="N710" s="636"/>
      <x:c r="O710" s="636"/>
      <x:c r="P710" s="636">
        <x:v>9960.1000000000004</x:v>
      </x:c>
      <x:c r="Q710" s="636"/>
      <x:c r="R710" s="217" t="s">
        <x:v>5055</x:v>
      </x:c>
      <x:c r="S710" s="299"/>
      <x:c r="T710" s="329"/>
      <x:c r="U710" s="329"/>
      <x:c r="V710" s="329"/>
      <x:c r="W710" s="329"/>
      <x:c r="X710" s="329"/>
      <x:c r="Y710" s="329"/>
      <x:c r="Z710" s="329"/>
      <x:c r="AA710" s="329"/>
      <x:c r="AB710" s="329"/>
      <x:c r="AC710" s="329"/>
      <x:c r="AD710" s="329"/>
      <x:c r="AE710" s="329"/>
      <x:c r="AF710" s="329"/>
      <x:c r="AG710" s="329"/>
      <x:c r="AH710" s="329"/>
      <x:c r="AI710" s="329"/>
      <x:c r="AJ710" s="329"/>
      <x:c r="AK710" s="329"/>
      <x:c r="AL710" s="329"/>
      <x:c r="AM710" s="329"/>
      <x:c r="AN710" s="329"/>
      <x:c r="AO710" s="329"/>
      <x:c r="AP710" s="329"/>
      <x:c r="AQ710" s="329"/>
      <x:c r="AR710" s="329"/>
      <x:c r="AS710" s="329"/>
      <x:c r="AT710" s="329"/>
      <x:c r="AU710" s="329"/>
      <x:c r="AV710" s="329"/>
      <x:c r="AW710" s="329"/>
      <x:c r="AX710" s="329"/>
      <x:c r="AY710" s="329"/>
      <x:c r="AZ710" s="329"/>
      <x:c r="BA710" s="329"/>
      <x:c r="BB710" s="329"/>
      <x:c r="BC710" s="329"/>
      <x:c r="BD710" s="329"/>
      <x:c r="BE710" s="329"/>
      <x:c r="BF710" s="329"/>
      <x:c r="BG710" s="329"/>
      <x:c r="BH710" s="329"/>
      <x:c r="BI710" s="329"/>
      <x:c r="BJ710" s="329"/>
      <x:c r="BK710" s="329"/>
      <x:c r="BL710" s="329"/>
      <x:c r="BM710" s="329"/>
      <x:c r="BN710" s="329"/>
      <x:c r="BO710" s="329"/>
      <x:c r="BP710" s="329"/>
      <x:c r="BQ710" s="329"/>
      <x:c r="BR710" s="329"/>
      <x:c r="BS710" s="329"/>
      <x:c r="BT710" s="329"/>
      <x:c r="BU710" s="329"/>
      <x:c r="BV710" s="329"/>
      <x:c r="BW710" s="329"/>
      <x:c r="BX710" s="329"/>
      <x:c r="BY710" s="329"/>
      <x:c r="BZ710" s="329"/>
      <x:c r="CA710" s="329"/>
      <x:c r="CB710" s="329"/>
      <x:c r="CC710" s="329"/>
      <x:c r="CD710" s="329"/>
      <x:c r="CE710" s="329"/>
      <x:c r="CF710" s="329"/>
      <x:c r="CG710" s="329"/>
      <x:c r="CH710" s="329"/>
      <x:c r="CI710" s="329"/>
      <x:c r="CJ710" s="329"/>
      <x:c r="CK710" s="329"/>
      <x:c r="CL710" s="329"/>
      <x:c r="CM710" s="329"/>
      <x:c r="CN710" s="329"/>
      <x:c r="CO710" s="329"/>
      <x:c r="CP710" s="329"/>
      <x:c r="CQ710" s="329"/>
      <x:c r="CR710" s="329"/>
      <x:c r="CS710" s="329"/>
      <x:c r="CT710" s="329"/>
      <x:c r="CU710" s="329"/>
      <x:c r="CV710" s="329"/>
      <x:c r="CW710" s="329"/>
      <x:c r="CX710" s="329"/>
      <x:c r="CY710" s="329"/>
      <x:c r="CZ710" s="329"/>
      <x:c r="DA710" s="329"/>
      <x:c r="DB710" s="329"/>
      <x:c r="DC710" s="329"/>
      <x:c r="DD710" s="329"/>
      <x:c r="DE710" s="329"/>
      <x:c r="DF710" s="329"/>
      <x:c r="DG710" s="329"/>
      <x:c r="DH710" s="329"/>
      <x:c r="DI710" s="329"/>
      <x:c r="DJ710" s="329"/>
      <x:c r="DK710" s="329"/>
      <x:c r="DL710" s="329"/>
      <x:c r="DM710" s="329"/>
      <x:c r="DN710" s="329"/>
      <x:c r="DO710" s="329"/>
      <x:c r="DP710" s="329"/>
      <x:c r="DQ710" s="329"/>
      <x:c r="DR710" s="329"/>
      <x:c r="DS710" s="329"/>
    </x:row>
    <x:row r="711" spans="1:123" s="273" customFormat="1" hidden="1" customHeight="1">
      <x:c r="A711" s="630" t="s">
        <x:v>38</x:v>
      </x:c>
      <x:c r="B711" s="638" t="s">
        <x:v>6337</x:v>
      </x:c>
      <x:c r="C711" s="632" t="s">
        <x:v>1664</x:v>
      </x:c>
      <x:c r="D711" s="448">
        <x:f t="shared" si="43"/>
        <x:v>6300.8000000000002</x:v>
      </x:c>
      <x:c r="E711" s="317" t="s">
        <x:v>2208</x:v>
      </x:c>
      <x:c r="F711" s="317" t="s">
        <x:v>2176</x:v>
      </x:c>
      <x:c r="G711" s="317" t="s">
        <x:v>2208</x:v>
      </x:c>
      <x:c r="H711" s="317" t="s">
        <x:v>6327</x:v>
      </x:c>
      <x:c r="I711" s="317"/>
      <x:c r="J711" s="636">
        <x:v>6300.8000000000002</x:v>
      </x:c>
      <x:c r="K711" s="636"/>
      <x:c r="L711" s="636">
        <x:v>6300.8000000000002</x:v>
      </x:c>
      <x:c r="M711" s="636"/>
      <x:c r="N711" s="636"/>
      <x:c r="O711" s="636"/>
      <x:c r="P711" s="636">
        <x:v>6300.8000000000002</x:v>
      </x:c>
      <x:c r="Q711" s="636"/>
      <x:c r="R711" s="217" t="s">
        <x:v>5055</x:v>
      </x:c>
      <x:c r="S711" s="299"/>
      <x:c r="T711" s="329"/>
      <x:c r="U711" s="329"/>
      <x:c r="V711" s="329"/>
      <x:c r="W711" s="329"/>
      <x:c r="X711" s="329"/>
      <x:c r="Y711" s="329"/>
      <x:c r="Z711" s="329"/>
      <x:c r="AA711" s="329"/>
      <x:c r="AB711" s="329"/>
      <x:c r="AC711" s="329"/>
      <x:c r="AD711" s="329"/>
      <x:c r="AE711" s="329"/>
      <x:c r="AF711" s="329"/>
      <x:c r="AG711" s="329"/>
      <x:c r="AH711" s="329"/>
      <x:c r="AI711" s="329"/>
      <x:c r="AJ711" s="329"/>
      <x:c r="AK711" s="329"/>
      <x:c r="AL711" s="329"/>
      <x:c r="AM711" s="329"/>
      <x:c r="AN711" s="329"/>
      <x:c r="AO711" s="329"/>
      <x:c r="AP711" s="329"/>
      <x:c r="AQ711" s="329"/>
      <x:c r="AR711" s="329"/>
      <x:c r="AS711" s="329"/>
      <x:c r="AT711" s="329"/>
      <x:c r="AU711" s="329"/>
      <x:c r="AV711" s="329"/>
      <x:c r="AW711" s="329"/>
      <x:c r="AX711" s="329"/>
      <x:c r="AY711" s="329"/>
      <x:c r="AZ711" s="329"/>
      <x:c r="BA711" s="329"/>
      <x:c r="BB711" s="329"/>
      <x:c r="BC711" s="329"/>
      <x:c r="BD711" s="329"/>
      <x:c r="BE711" s="329"/>
      <x:c r="BF711" s="329"/>
      <x:c r="BG711" s="329"/>
      <x:c r="BH711" s="329"/>
      <x:c r="BI711" s="329"/>
      <x:c r="BJ711" s="329"/>
      <x:c r="BK711" s="329"/>
      <x:c r="BL711" s="329"/>
      <x:c r="BM711" s="329"/>
      <x:c r="BN711" s="329"/>
      <x:c r="BO711" s="329"/>
      <x:c r="BP711" s="329"/>
      <x:c r="BQ711" s="329"/>
      <x:c r="BR711" s="329"/>
      <x:c r="BS711" s="329"/>
      <x:c r="BT711" s="329"/>
      <x:c r="BU711" s="329"/>
      <x:c r="BV711" s="329"/>
      <x:c r="BW711" s="329"/>
      <x:c r="BX711" s="329"/>
      <x:c r="BY711" s="329"/>
      <x:c r="BZ711" s="329"/>
      <x:c r="CA711" s="329"/>
      <x:c r="CB711" s="329"/>
      <x:c r="CC711" s="329"/>
      <x:c r="CD711" s="329"/>
      <x:c r="CE711" s="329"/>
      <x:c r="CF711" s="329"/>
      <x:c r="CG711" s="329"/>
      <x:c r="CH711" s="329"/>
      <x:c r="CI711" s="329"/>
      <x:c r="CJ711" s="329"/>
      <x:c r="CK711" s="329"/>
      <x:c r="CL711" s="329"/>
      <x:c r="CM711" s="329"/>
      <x:c r="CN711" s="329"/>
      <x:c r="CO711" s="329"/>
      <x:c r="CP711" s="329"/>
      <x:c r="CQ711" s="329"/>
      <x:c r="CR711" s="329"/>
      <x:c r="CS711" s="329"/>
      <x:c r="CT711" s="329"/>
      <x:c r="CU711" s="329"/>
      <x:c r="CV711" s="329"/>
      <x:c r="CW711" s="329"/>
      <x:c r="CX711" s="329"/>
      <x:c r="CY711" s="329"/>
      <x:c r="CZ711" s="329"/>
      <x:c r="DA711" s="329"/>
      <x:c r="DB711" s="329"/>
      <x:c r="DC711" s="329"/>
      <x:c r="DD711" s="329"/>
      <x:c r="DE711" s="329"/>
      <x:c r="DF711" s="329"/>
      <x:c r="DG711" s="329"/>
      <x:c r="DH711" s="329"/>
      <x:c r="DI711" s="329"/>
      <x:c r="DJ711" s="329"/>
      <x:c r="DK711" s="329"/>
      <x:c r="DL711" s="329"/>
      <x:c r="DM711" s="329"/>
      <x:c r="DN711" s="329"/>
      <x:c r="DO711" s="329"/>
      <x:c r="DP711" s="329"/>
      <x:c r="DQ711" s="329"/>
      <x:c r="DR711" s="329"/>
      <x:c r="DS711" s="329"/>
    </x:row>
    <x:row r="712" spans="1:123" s="273" customFormat="1" hidden="1" customHeight="1">
      <x:c r="A712" s="630" t="s">
        <x:v>38</x:v>
      </x:c>
      <x:c r="B712" s="638" t="s">
        <x:v>6324</x:v>
      </x:c>
      <x:c r="C712" s="632" t="s">
        <x:v>1701</x:v>
      </x:c>
      <x:c r="D712" s="448">
        <x:f t="shared" si="43"/>
        <x:v>21935.299999999999</x:v>
      </x:c>
      <x:c r="E712" s="317" t="s">
        <x:v>2208</x:v>
      </x:c>
      <x:c r="F712" s="317" t="s">
        <x:v>2176</x:v>
      </x:c>
      <x:c r="G712" s="317" t="s">
        <x:v>2208</x:v>
      </x:c>
      <x:c r="H712" s="317" t="s">
        <x:v>6327</x:v>
      </x:c>
      <x:c r="I712" s="317"/>
      <x:c r="J712" s="636">
        <x:v>21935.299999999999</x:v>
      </x:c>
      <x:c r="K712" s="636"/>
      <x:c r="L712" s="636">
        <x:v>21935.299999999999</x:v>
      </x:c>
      <x:c r="M712" s="636"/>
      <x:c r="N712" s="636"/>
      <x:c r="O712" s="636"/>
      <x:c r="P712" s="636">
        <x:v>21935.299999999999</x:v>
      </x:c>
      <x:c r="Q712" s="636"/>
      <x:c r="R712" s="217" t="s">
        <x:v>5055</x:v>
      </x:c>
      <x:c r="S712" s="299"/>
      <x:c r="T712" s="329"/>
      <x:c r="U712" s="329"/>
      <x:c r="V712" s="329"/>
      <x:c r="W712" s="329"/>
      <x:c r="X712" s="329"/>
      <x:c r="Y712" s="329"/>
      <x:c r="Z712" s="329"/>
      <x:c r="AA712" s="329"/>
      <x:c r="AB712" s="329"/>
      <x:c r="AC712" s="329"/>
      <x:c r="AD712" s="329"/>
      <x:c r="AE712" s="329"/>
      <x:c r="AF712" s="329"/>
      <x:c r="AG712" s="329"/>
      <x:c r="AH712" s="329"/>
      <x:c r="AI712" s="329"/>
      <x:c r="AJ712" s="329"/>
      <x:c r="AK712" s="329"/>
      <x:c r="AL712" s="329"/>
      <x:c r="AM712" s="329"/>
      <x:c r="AN712" s="329"/>
      <x:c r="AO712" s="329"/>
      <x:c r="AP712" s="329"/>
      <x:c r="AQ712" s="329"/>
      <x:c r="AR712" s="329"/>
      <x:c r="AS712" s="329"/>
      <x:c r="AT712" s="329"/>
      <x:c r="AU712" s="329"/>
      <x:c r="AV712" s="329"/>
      <x:c r="AW712" s="329"/>
      <x:c r="AX712" s="329"/>
      <x:c r="AY712" s="329"/>
      <x:c r="AZ712" s="329"/>
      <x:c r="BA712" s="329"/>
      <x:c r="BB712" s="329"/>
      <x:c r="BC712" s="329"/>
      <x:c r="BD712" s="329"/>
      <x:c r="BE712" s="329"/>
      <x:c r="BF712" s="329"/>
      <x:c r="BG712" s="329"/>
      <x:c r="BH712" s="329"/>
      <x:c r="BI712" s="329"/>
      <x:c r="BJ712" s="329"/>
      <x:c r="BK712" s="329"/>
      <x:c r="BL712" s="329"/>
      <x:c r="BM712" s="329"/>
      <x:c r="BN712" s="329"/>
      <x:c r="BO712" s="329"/>
      <x:c r="BP712" s="329"/>
      <x:c r="BQ712" s="329"/>
      <x:c r="BR712" s="329"/>
      <x:c r="BS712" s="329"/>
      <x:c r="BT712" s="329"/>
      <x:c r="BU712" s="329"/>
      <x:c r="BV712" s="329"/>
      <x:c r="BW712" s="329"/>
      <x:c r="BX712" s="329"/>
      <x:c r="BY712" s="329"/>
      <x:c r="BZ712" s="329"/>
      <x:c r="CA712" s="329"/>
      <x:c r="CB712" s="329"/>
      <x:c r="CC712" s="329"/>
      <x:c r="CD712" s="329"/>
      <x:c r="CE712" s="329"/>
      <x:c r="CF712" s="329"/>
      <x:c r="CG712" s="329"/>
      <x:c r="CH712" s="329"/>
      <x:c r="CI712" s="329"/>
      <x:c r="CJ712" s="329"/>
      <x:c r="CK712" s="329"/>
      <x:c r="CL712" s="329"/>
      <x:c r="CM712" s="329"/>
      <x:c r="CN712" s="329"/>
      <x:c r="CO712" s="329"/>
      <x:c r="CP712" s="329"/>
      <x:c r="CQ712" s="329"/>
      <x:c r="CR712" s="329"/>
      <x:c r="CS712" s="329"/>
      <x:c r="CT712" s="329"/>
      <x:c r="CU712" s="329"/>
      <x:c r="CV712" s="329"/>
      <x:c r="CW712" s="329"/>
      <x:c r="CX712" s="329"/>
      <x:c r="CY712" s="329"/>
      <x:c r="CZ712" s="329"/>
      <x:c r="DA712" s="329"/>
      <x:c r="DB712" s="329"/>
      <x:c r="DC712" s="329"/>
      <x:c r="DD712" s="329"/>
      <x:c r="DE712" s="329"/>
      <x:c r="DF712" s="329"/>
      <x:c r="DG712" s="329"/>
      <x:c r="DH712" s="329"/>
      <x:c r="DI712" s="329"/>
      <x:c r="DJ712" s="329"/>
      <x:c r="DK712" s="329"/>
      <x:c r="DL712" s="329"/>
      <x:c r="DM712" s="329"/>
      <x:c r="DN712" s="329"/>
      <x:c r="DO712" s="329"/>
      <x:c r="DP712" s="329"/>
      <x:c r="DQ712" s="329"/>
      <x:c r="DR712" s="329"/>
      <x:c r="DS712" s="329"/>
    </x:row>
    <x:row r="713" spans="1:123" s="273" customFormat="1" hidden="1" customHeight="1">
      <x:c r="A713" s="630" t="s">
        <x:v>38</x:v>
      </x:c>
      <x:c r="B713" s="638" t="s">
        <x:v>6339</x:v>
      </x:c>
      <x:c r="C713" s="632" t="s">
        <x:v>1679</x:v>
      </x:c>
      <x:c r="D713" s="448">
        <x:f t="shared" si="43"/>
        <x:v>3501.9000000000001</x:v>
      </x:c>
      <x:c r="E713" s="317" t="s">
        <x:v>2208</x:v>
      </x:c>
      <x:c r="F713" s="317" t="s">
        <x:v>2176</x:v>
      </x:c>
      <x:c r="G713" s="317" t="s">
        <x:v>2208</x:v>
      </x:c>
      <x:c r="H713" s="317" t="s">
        <x:v>6327</x:v>
      </x:c>
      <x:c r="I713" s="317"/>
      <x:c r="J713" s="636">
        <x:v>3501.9000000000001</x:v>
      </x:c>
      <x:c r="K713" s="636"/>
      <x:c r="L713" s="636">
        <x:v>3501.9000000000001</x:v>
      </x:c>
      <x:c r="M713" s="636"/>
      <x:c r="N713" s="636"/>
      <x:c r="O713" s="636"/>
      <x:c r="P713" s="636">
        <x:v>3501.9000000000001</x:v>
      </x:c>
      <x:c r="Q713" s="636"/>
      <x:c r="R713" s="217" t="s">
        <x:v>5055</x:v>
      </x:c>
      <x:c r="S713" s="299"/>
      <x:c r="T713" s="329"/>
      <x:c r="U713" s="329"/>
      <x:c r="V713" s="329"/>
      <x:c r="W713" s="329"/>
      <x:c r="X713" s="329"/>
      <x:c r="Y713" s="329"/>
      <x:c r="Z713" s="329"/>
      <x:c r="AA713" s="329"/>
      <x:c r="AB713" s="329"/>
      <x:c r="AC713" s="329"/>
      <x:c r="AD713" s="329"/>
      <x:c r="AE713" s="329"/>
      <x:c r="AF713" s="329"/>
      <x:c r="AG713" s="329"/>
      <x:c r="AH713" s="329"/>
      <x:c r="AI713" s="329"/>
      <x:c r="AJ713" s="329"/>
      <x:c r="AK713" s="329"/>
      <x:c r="AL713" s="329"/>
      <x:c r="AM713" s="329"/>
      <x:c r="AN713" s="329"/>
      <x:c r="AO713" s="329"/>
      <x:c r="AP713" s="329"/>
      <x:c r="AQ713" s="329"/>
      <x:c r="AR713" s="329"/>
      <x:c r="AS713" s="329"/>
      <x:c r="AT713" s="329"/>
      <x:c r="AU713" s="329"/>
      <x:c r="AV713" s="329"/>
      <x:c r="AW713" s="329"/>
      <x:c r="AX713" s="329"/>
      <x:c r="AY713" s="329"/>
      <x:c r="AZ713" s="329"/>
      <x:c r="BA713" s="329"/>
      <x:c r="BB713" s="329"/>
      <x:c r="BC713" s="329"/>
      <x:c r="BD713" s="329"/>
      <x:c r="BE713" s="329"/>
      <x:c r="BF713" s="329"/>
      <x:c r="BG713" s="329"/>
      <x:c r="BH713" s="329"/>
      <x:c r="BI713" s="329"/>
      <x:c r="BJ713" s="329"/>
      <x:c r="BK713" s="329"/>
      <x:c r="BL713" s="329"/>
      <x:c r="BM713" s="329"/>
      <x:c r="BN713" s="329"/>
      <x:c r="BO713" s="329"/>
      <x:c r="BP713" s="329"/>
      <x:c r="BQ713" s="329"/>
      <x:c r="BR713" s="329"/>
      <x:c r="BS713" s="329"/>
      <x:c r="BT713" s="329"/>
      <x:c r="BU713" s="329"/>
      <x:c r="BV713" s="329"/>
      <x:c r="BW713" s="329"/>
      <x:c r="BX713" s="329"/>
      <x:c r="BY713" s="329"/>
      <x:c r="BZ713" s="329"/>
      <x:c r="CA713" s="329"/>
      <x:c r="CB713" s="329"/>
      <x:c r="CC713" s="329"/>
      <x:c r="CD713" s="329"/>
      <x:c r="CE713" s="329"/>
      <x:c r="CF713" s="329"/>
      <x:c r="CG713" s="329"/>
      <x:c r="CH713" s="329"/>
      <x:c r="CI713" s="329"/>
      <x:c r="CJ713" s="329"/>
      <x:c r="CK713" s="329"/>
      <x:c r="CL713" s="329"/>
      <x:c r="CM713" s="329"/>
      <x:c r="CN713" s="329"/>
      <x:c r="CO713" s="329"/>
      <x:c r="CP713" s="329"/>
      <x:c r="CQ713" s="329"/>
      <x:c r="CR713" s="329"/>
      <x:c r="CS713" s="329"/>
      <x:c r="CT713" s="329"/>
      <x:c r="CU713" s="329"/>
      <x:c r="CV713" s="329"/>
      <x:c r="CW713" s="329"/>
      <x:c r="CX713" s="329"/>
      <x:c r="CY713" s="329"/>
      <x:c r="CZ713" s="329"/>
      <x:c r="DA713" s="329"/>
      <x:c r="DB713" s="329"/>
      <x:c r="DC713" s="329"/>
      <x:c r="DD713" s="329"/>
      <x:c r="DE713" s="329"/>
      <x:c r="DF713" s="329"/>
      <x:c r="DG713" s="329"/>
      <x:c r="DH713" s="329"/>
      <x:c r="DI713" s="329"/>
      <x:c r="DJ713" s="329"/>
      <x:c r="DK713" s="329"/>
      <x:c r="DL713" s="329"/>
      <x:c r="DM713" s="329"/>
      <x:c r="DN713" s="329"/>
      <x:c r="DO713" s="329"/>
      <x:c r="DP713" s="329"/>
      <x:c r="DQ713" s="329"/>
      <x:c r="DR713" s="329"/>
      <x:c r="DS713" s="329"/>
    </x:row>
    <x:row r="714" spans="1:123" s="273" customFormat="1" hidden="1" customHeight="1">
      <x:c r="A714" s="630" t="s">
        <x:v>38</x:v>
      </x:c>
      <x:c r="B714" s="638" t="s">
        <x:v>6328</x:v>
      </x:c>
      <x:c r="C714" s="632" t="s">
        <x:v>1676</x:v>
      </x:c>
      <x:c r="D714" s="448">
        <x:f t="shared" si="43"/>
        <x:v>711.20000000000005</x:v>
      </x:c>
      <x:c r="E714" s="317" t="s">
        <x:v>2208</x:v>
      </x:c>
      <x:c r="F714" s="317" t="s">
        <x:v>2176</x:v>
      </x:c>
      <x:c r="G714" s="317" t="s">
        <x:v>2208</x:v>
      </x:c>
      <x:c r="H714" s="317" t="s">
        <x:v>6327</x:v>
      </x:c>
      <x:c r="I714" s="317"/>
      <x:c r="J714" s="636">
        <x:v>711.20000000000005</x:v>
      </x:c>
      <x:c r="K714" s="636"/>
      <x:c r="L714" s="636">
        <x:v>711.20000000000005</x:v>
      </x:c>
      <x:c r="M714" s="636"/>
      <x:c r="N714" s="636"/>
      <x:c r="O714" s="636"/>
      <x:c r="P714" s="636">
        <x:v>711.20000000000005</x:v>
      </x:c>
      <x:c r="Q714" s="636"/>
      <x:c r="R714" s="217" t="s">
        <x:v>5055</x:v>
      </x:c>
      <x:c r="S714" s="299"/>
      <x:c r="T714" s="329"/>
      <x:c r="U714" s="329"/>
      <x:c r="V714" s="329"/>
      <x:c r="W714" s="329"/>
      <x:c r="X714" s="329"/>
      <x:c r="Y714" s="329"/>
      <x:c r="Z714" s="329"/>
      <x:c r="AA714" s="329"/>
      <x:c r="AB714" s="329"/>
      <x:c r="AC714" s="329"/>
      <x:c r="AD714" s="329"/>
      <x:c r="AE714" s="329"/>
      <x:c r="AF714" s="329"/>
      <x:c r="AG714" s="329"/>
      <x:c r="AH714" s="329"/>
      <x:c r="AI714" s="329"/>
      <x:c r="AJ714" s="329"/>
      <x:c r="AK714" s="329"/>
      <x:c r="AL714" s="329"/>
      <x:c r="AM714" s="329"/>
      <x:c r="AN714" s="329"/>
      <x:c r="AO714" s="329"/>
      <x:c r="AP714" s="329"/>
      <x:c r="AQ714" s="329"/>
      <x:c r="AR714" s="329"/>
      <x:c r="AS714" s="329"/>
      <x:c r="AT714" s="329"/>
      <x:c r="AU714" s="329"/>
      <x:c r="AV714" s="329"/>
      <x:c r="AW714" s="329"/>
      <x:c r="AX714" s="329"/>
      <x:c r="AY714" s="329"/>
      <x:c r="AZ714" s="329"/>
      <x:c r="BA714" s="329"/>
      <x:c r="BB714" s="329"/>
      <x:c r="BC714" s="329"/>
      <x:c r="BD714" s="329"/>
      <x:c r="BE714" s="329"/>
      <x:c r="BF714" s="329"/>
      <x:c r="BG714" s="329"/>
      <x:c r="BH714" s="329"/>
      <x:c r="BI714" s="329"/>
      <x:c r="BJ714" s="329"/>
      <x:c r="BK714" s="329"/>
      <x:c r="BL714" s="329"/>
      <x:c r="BM714" s="329"/>
      <x:c r="BN714" s="329"/>
      <x:c r="BO714" s="329"/>
      <x:c r="BP714" s="329"/>
      <x:c r="BQ714" s="329"/>
      <x:c r="BR714" s="329"/>
      <x:c r="BS714" s="329"/>
      <x:c r="BT714" s="329"/>
      <x:c r="BU714" s="329"/>
      <x:c r="BV714" s="329"/>
      <x:c r="BW714" s="329"/>
      <x:c r="BX714" s="329"/>
      <x:c r="BY714" s="329"/>
      <x:c r="BZ714" s="329"/>
      <x:c r="CA714" s="329"/>
      <x:c r="CB714" s="329"/>
      <x:c r="CC714" s="329"/>
      <x:c r="CD714" s="329"/>
      <x:c r="CE714" s="329"/>
      <x:c r="CF714" s="329"/>
      <x:c r="CG714" s="329"/>
      <x:c r="CH714" s="329"/>
      <x:c r="CI714" s="329"/>
      <x:c r="CJ714" s="329"/>
      <x:c r="CK714" s="329"/>
      <x:c r="CL714" s="329"/>
      <x:c r="CM714" s="329"/>
      <x:c r="CN714" s="329"/>
      <x:c r="CO714" s="329"/>
      <x:c r="CP714" s="329"/>
      <x:c r="CQ714" s="329"/>
      <x:c r="CR714" s="329"/>
      <x:c r="CS714" s="329"/>
      <x:c r="CT714" s="329"/>
      <x:c r="CU714" s="329"/>
      <x:c r="CV714" s="329"/>
      <x:c r="CW714" s="329"/>
      <x:c r="CX714" s="329"/>
      <x:c r="CY714" s="329"/>
      <x:c r="CZ714" s="329"/>
      <x:c r="DA714" s="329"/>
      <x:c r="DB714" s="329"/>
      <x:c r="DC714" s="329"/>
      <x:c r="DD714" s="329"/>
      <x:c r="DE714" s="329"/>
      <x:c r="DF714" s="329"/>
      <x:c r="DG714" s="329"/>
      <x:c r="DH714" s="329"/>
      <x:c r="DI714" s="329"/>
      <x:c r="DJ714" s="329"/>
      <x:c r="DK714" s="329"/>
      <x:c r="DL714" s="329"/>
      <x:c r="DM714" s="329"/>
      <x:c r="DN714" s="329"/>
      <x:c r="DO714" s="329"/>
      <x:c r="DP714" s="329"/>
      <x:c r="DQ714" s="329"/>
      <x:c r="DR714" s="329"/>
      <x:c r="DS714" s="329"/>
    </x:row>
    <x:row r="715" spans="1:123" s="273" customFormat="1" hidden="1" customHeight="1">
      <x:c r="A715" s="630" t="s">
        <x:v>38</x:v>
      </x:c>
      <x:c r="B715" s="638" t="s">
        <x:v>6326</x:v>
      </x:c>
      <x:c r="C715" s="632" t="s">
        <x:v>4824</x:v>
      </x:c>
      <x:c r="D715" s="448">
        <x:f t="shared" si="43"/>
        <x:v>678.89999999999998</x:v>
      </x:c>
      <x:c r="E715" s="317" t="s">
        <x:v>2208</x:v>
      </x:c>
      <x:c r="F715" s="317" t="s">
        <x:v>2176</x:v>
      </x:c>
      <x:c r="G715" s="317" t="s">
        <x:v>2208</x:v>
      </x:c>
      <x:c r="H715" s="317" t="s">
        <x:v>6327</x:v>
      </x:c>
      <x:c r="I715" s="317"/>
      <x:c r="J715" s="636">
        <x:v>678.89999999999998</x:v>
      </x:c>
      <x:c r="K715" s="636"/>
      <x:c r="L715" s="636">
        <x:v>678.89999999999998</x:v>
      </x:c>
      <x:c r="M715" s="636"/>
      <x:c r="N715" s="636"/>
      <x:c r="O715" s="636"/>
      <x:c r="P715" s="636">
        <x:v>678.89999999999998</x:v>
      </x:c>
      <x:c r="Q715" s="636"/>
      <x:c r="R715" s="217" t="s">
        <x:v>5055</x:v>
      </x:c>
      <x:c r="S715" s="299"/>
      <x:c r="T715" s="329"/>
      <x:c r="U715" s="329"/>
      <x:c r="V715" s="329"/>
      <x:c r="W715" s="329"/>
      <x:c r="X715" s="329"/>
      <x:c r="Y715" s="329"/>
      <x:c r="Z715" s="329"/>
      <x:c r="AA715" s="329"/>
      <x:c r="AB715" s="329"/>
      <x:c r="AC715" s="329"/>
      <x:c r="AD715" s="329"/>
      <x:c r="AE715" s="329"/>
      <x:c r="AF715" s="329"/>
      <x:c r="AG715" s="329"/>
      <x:c r="AH715" s="329"/>
      <x:c r="AI715" s="329"/>
      <x:c r="AJ715" s="329"/>
      <x:c r="AK715" s="329"/>
      <x:c r="AL715" s="329"/>
      <x:c r="AM715" s="329"/>
      <x:c r="AN715" s="329"/>
      <x:c r="AO715" s="329"/>
      <x:c r="AP715" s="329"/>
      <x:c r="AQ715" s="329"/>
      <x:c r="AR715" s="329"/>
      <x:c r="AS715" s="329"/>
      <x:c r="AT715" s="329"/>
      <x:c r="AU715" s="329"/>
      <x:c r="AV715" s="329"/>
      <x:c r="AW715" s="329"/>
      <x:c r="AX715" s="329"/>
      <x:c r="AY715" s="329"/>
      <x:c r="AZ715" s="329"/>
      <x:c r="BA715" s="329"/>
      <x:c r="BB715" s="329"/>
      <x:c r="BC715" s="329"/>
      <x:c r="BD715" s="329"/>
      <x:c r="BE715" s="329"/>
      <x:c r="BF715" s="329"/>
      <x:c r="BG715" s="329"/>
      <x:c r="BH715" s="329"/>
      <x:c r="BI715" s="329"/>
      <x:c r="BJ715" s="329"/>
      <x:c r="BK715" s="329"/>
      <x:c r="BL715" s="329"/>
      <x:c r="BM715" s="329"/>
      <x:c r="BN715" s="329"/>
      <x:c r="BO715" s="329"/>
      <x:c r="BP715" s="329"/>
      <x:c r="BQ715" s="329"/>
      <x:c r="BR715" s="329"/>
      <x:c r="BS715" s="329"/>
      <x:c r="BT715" s="329"/>
      <x:c r="BU715" s="329"/>
      <x:c r="BV715" s="329"/>
      <x:c r="BW715" s="329"/>
      <x:c r="BX715" s="329"/>
      <x:c r="BY715" s="329"/>
      <x:c r="BZ715" s="329"/>
      <x:c r="CA715" s="329"/>
      <x:c r="CB715" s="329"/>
      <x:c r="CC715" s="329"/>
      <x:c r="CD715" s="329"/>
      <x:c r="CE715" s="329"/>
      <x:c r="CF715" s="329"/>
      <x:c r="CG715" s="329"/>
      <x:c r="CH715" s="329"/>
      <x:c r="CI715" s="329"/>
      <x:c r="CJ715" s="329"/>
      <x:c r="CK715" s="329"/>
      <x:c r="CL715" s="329"/>
      <x:c r="CM715" s="329"/>
      <x:c r="CN715" s="329"/>
      <x:c r="CO715" s="329"/>
      <x:c r="CP715" s="329"/>
      <x:c r="CQ715" s="329"/>
      <x:c r="CR715" s="329"/>
      <x:c r="CS715" s="329"/>
      <x:c r="CT715" s="329"/>
      <x:c r="CU715" s="329"/>
      <x:c r="CV715" s="329"/>
      <x:c r="CW715" s="329"/>
      <x:c r="CX715" s="329"/>
      <x:c r="CY715" s="329"/>
      <x:c r="CZ715" s="329"/>
      <x:c r="DA715" s="329"/>
      <x:c r="DB715" s="329"/>
      <x:c r="DC715" s="329"/>
      <x:c r="DD715" s="329"/>
      <x:c r="DE715" s="329"/>
      <x:c r="DF715" s="329"/>
      <x:c r="DG715" s="329"/>
      <x:c r="DH715" s="329"/>
      <x:c r="DI715" s="329"/>
      <x:c r="DJ715" s="329"/>
      <x:c r="DK715" s="329"/>
      <x:c r="DL715" s="329"/>
      <x:c r="DM715" s="329"/>
      <x:c r="DN715" s="329"/>
      <x:c r="DO715" s="329"/>
      <x:c r="DP715" s="329"/>
      <x:c r="DQ715" s="329"/>
      <x:c r="DR715" s="329"/>
      <x:c r="DS715" s="329"/>
    </x:row>
    <x:row r="716" spans="1:123" s="273" customFormat="1" hidden="1" customHeight="1">
      <x:c r="A716" s="630" t="s">
        <x:v>38</x:v>
      </x:c>
      <x:c r="B716" s="638" t="s">
        <x:v>6364</x:v>
      </x:c>
      <x:c r="C716" s="632" t="s">
        <x:v>1662</x:v>
      </x:c>
      <x:c r="D716" s="448">
        <x:f t="shared" si="43"/>
        <x:v>2910.3000000000002</x:v>
      </x:c>
      <x:c r="E716" s="317" t="s">
        <x:v>2208</x:v>
      </x:c>
      <x:c r="F716" s="317" t="s">
        <x:v>2176</x:v>
      </x:c>
      <x:c r="G716" s="317" t="s">
        <x:v>2208</x:v>
      </x:c>
      <x:c r="H716" s="317" t="s">
        <x:v>6327</x:v>
      </x:c>
      <x:c r="I716" s="317"/>
      <x:c r="J716" s="636">
        <x:v>2910.3000000000002</x:v>
      </x:c>
      <x:c r="K716" s="636"/>
      <x:c r="L716" s="636">
        <x:v>2910.3000000000002</x:v>
      </x:c>
      <x:c r="M716" s="636"/>
      <x:c r="N716" s="636"/>
      <x:c r="O716" s="636"/>
      <x:c r="P716" s="636">
        <x:v>2910.3000000000002</x:v>
      </x:c>
      <x:c r="Q716" s="636"/>
      <x:c r="R716" s="217" t="s">
        <x:v>5055</x:v>
      </x:c>
      <x:c r="S716" s="299"/>
      <x:c r="T716" s="329"/>
      <x:c r="U716" s="329"/>
      <x:c r="V716" s="329"/>
      <x:c r="W716" s="329"/>
      <x:c r="X716" s="329"/>
      <x:c r="Y716" s="329"/>
      <x:c r="Z716" s="329"/>
      <x:c r="AA716" s="329"/>
      <x:c r="AB716" s="329"/>
      <x:c r="AC716" s="329"/>
      <x:c r="AD716" s="329"/>
      <x:c r="AE716" s="329"/>
      <x:c r="AF716" s="329"/>
      <x:c r="AG716" s="329"/>
      <x:c r="AH716" s="329"/>
      <x:c r="AI716" s="329"/>
      <x:c r="AJ716" s="329"/>
      <x:c r="AK716" s="329"/>
      <x:c r="AL716" s="329"/>
      <x:c r="AM716" s="329"/>
      <x:c r="AN716" s="329"/>
      <x:c r="AO716" s="329"/>
      <x:c r="AP716" s="329"/>
      <x:c r="AQ716" s="329"/>
      <x:c r="AR716" s="329"/>
      <x:c r="AS716" s="329"/>
      <x:c r="AT716" s="329"/>
      <x:c r="AU716" s="329"/>
      <x:c r="AV716" s="329"/>
      <x:c r="AW716" s="329"/>
      <x:c r="AX716" s="329"/>
      <x:c r="AY716" s="329"/>
      <x:c r="AZ716" s="329"/>
      <x:c r="BA716" s="329"/>
      <x:c r="BB716" s="329"/>
      <x:c r="BC716" s="329"/>
      <x:c r="BD716" s="329"/>
      <x:c r="BE716" s="329"/>
      <x:c r="BF716" s="329"/>
      <x:c r="BG716" s="329"/>
      <x:c r="BH716" s="329"/>
      <x:c r="BI716" s="329"/>
      <x:c r="BJ716" s="329"/>
      <x:c r="BK716" s="329"/>
      <x:c r="BL716" s="329"/>
      <x:c r="BM716" s="329"/>
      <x:c r="BN716" s="329"/>
      <x:c r="BO716" s="329"/>
      <x:c r="BP716" s="329"/>
      <x:c r="BQ716" s="329"/>
      <x:c r="BR716" s="329"/>
      <x:c r="BS716" s="329"/>
      <x:c r="BT716" s="329"/>
      <x:c r="BU716" s="329"/>
      <x:c r="BV716" s="329"/>
      <x:c r="BW716" s="329"/>
      <x:c r="BX716" s="329"/>
      <x:c r="BY716" s="329"/>
      <x:c r="BZ716" s="329"/>
      <x:c r="CA716" s="329"/>
      <x:c r="CB716" s="329"/>
      <x:c r="CC716" s="329"/>
      <x:c r="CD716" s="329"/>
      <x:c r="CE716" s="329"/>
      <x:c r="CF716" s="329"/>
      <x:c r="CG716" s="329"/>
      <x:c r="CH716" s="329"/>
      <x:c r="CI716" s="329"/>
      <x:c r="CJ716" s="329"/>
      <x:c r="CK716" s="329"/>
      <x:c r="CL716" s="329"/>
      <x:c r="CM716" s="329"/>
      <x:c r="CN716" s="329"/>
      <x:c r="CO716" s="329"/>
      <x:c r="CP716" s="329"/>
      <x:c r="CQ716" s="329"/>
      <x:c r="CR716" s="329"/>
      <x:c r="CS716" s="329"/>
      <x:c r="CT716" s="329"/>
      <x:c r="CU716" s="329"/>
      <x:c r="CV716" s="329"/>
      <x:c r="CW716" s="329"/>
      <x:c r="CX716" s="329"/>
      <x:c r="CY716" s="329"/>
      <x:c r="CZ716" s="329"/>
      <x:c r="DA716" s="329"/>
      <x:c r="DB716" s="329"/>
      <x:c r="DC716" s="329"/>
      <x:c r="DD716" s="329"/>
      <x:c r="DE716" s="329"/>
      <x:c r="DF716" s="329"/>
      <x:c r="DG716" s="329"/>
      <x:c r="DH716" s="329"/>
      <x:c r="DI716" s="329"/>
      <x:c r="DJ716" s="329"/>
      <x:c r="DK716" s="329"/>
      <x:c r="DL716" s="329"/>
      <x:c r="DM716" s="329"/>
      <x:c r="DN716" s="329"/>
      <x:c r="DO716" s="329"/>
      <x:c r="DP716" s="329"/>
      <x:c r="DQ716" s="329"/>
      <x:c r="DR716" s="329"/>
      <x:c r="DS716" s="329"/>
    </x:row>
    <x:row r="717" spans="1:123" s="273" customFormat="1" hidden="1" customHeight="1">
      <x:c r="A717" s="630" t="s">
        <x:v>38</x:v>
      </x:c>
      <x:c r="B717" s="638" t="s">
        <x:v>6349</x:v>
      </x:c>
      <x:c r="C717" s="632" t="s">
        <x:v>4908</x:v>
      </x:c>
      <x:c r="D717" s="448">
        <x:f t="shared" si="43"/>
        <x:v>422.60000000000002</x:v>
      </x:c>
      <x:c r="E717" s="317" t="s">
        <x:v>2208</x:v>
      </x:c>
      <x:c r="F717" s="317" t="s">
        <x:v>2176</x:v>
      </x:c>
      <x:c r="G717" s="317" t="s">
        <x:v>2208</x:v>
      </x:c>
      <x:c r="H717" s="317" t="s">
        <x:v>6327</x:v>
      </x:c>
      <x:c r="I717" s="317"/>
      <x:c r="J717" s="636">
        <x:v>422.60000000000002</x:v>
      </x:c>
      <x:c r="K717" s="636"/>
      <x:c r="L717" s="636">
        <x:v>422.60000000000002</x:v>
      </x:c>
      <x:c r="M717" s="636"/>
      <x:c r="N717" s="636"/>
      <x:c r="O717" s="636"/>
      <x:c r="P717" s="636">
        <x:v>422.60000000000002</x:v>
      </x:c>
      <x:c r="Q717" s="636"/>
      <x:c r="R717" s="217" t="s">
        <x:v>5055</x:v>
      </x:c>
      <x:c r="S717" s="299"/>
      <x:c r="T717" s="329"/>
      <x:c r="U717" s="329"/>
      <x:c r="V717" s="329"/>
      <x:c r="W717" s="329"/>
      <x:c r="X717" s="329"/>
      <x:c r="Y717" s="329"/>
      <x:c r="Z717" s="329"/>
      <x:c r="AA717" s="329"/>
      <x:c r="AB717" s="329"/>
      <x:c r="AC717" s="329"/>
      <x:c r="AD717" s="329"/>
      <x:c r="AE717" s="329"/>
      <x:c r="AF717" s="329"/>
      <x:c r="AG717" s="329"/>
      <x:c r="AH717" s="329"/>
      <x:c r="AI717" s="329"/>
      <x:c r="AJ717" s="329"/>
      <x:c r="AK717" s="329"/>
      <x:c r="AL717" s="329"/>
      <x:c r="AM717" s="329"/>
      <x:c r="AN717" s="329"/>
      <x:c r="AO717" s="329"/>
      <x:c r="AP717" s="329"/>
      <x:c r="AQ717" s="329"/>
      <x:c r="AR717" s="329"/>
      <x:c r="AS717" s="329"/>
      <x:c r="AT717" s="329"/>
      <x:c r="AU717" s="329"/>
      <x:c r="AV717" s="329"/>
      <x:c r="AW717" s="329"/>
      <x:c r="AX717" s="329"/>
      <x:c r="AY717" s="329"/>
      <x:c r="AZ717" s="329"/>
      <x:c r="BA717" s="329"/>
      <x:c r="BB717" s="329"/>
      <x:c r="BC717" s="329"/>
      <x:c r="BD717" s="329"/>
      <x:c r="BE717" s="329"/>
      <x:c r="BF717" s="329"/>
      <x:c r="BG717" s="329"/>
      <x:c r="BH717" s="329"/>
      <x:c r="BI717" s="329"/>
      <x:c r="BJ717" s="329"/>
      <x:c r="BK717" s="329"/>
      <x:c r="BL717" s="329"/>
      <x:c r="BM717" s="329"/>
      <x:c r="BN717" s="329"/>
      <x:c r="BO717" s="329"/>
      <x:c r="BP717" s="329"/>
      <x:c r="BQ717" s="329"/>
      <x:c r="BR717" s="329"/>
      <x:c r="BS717" s="329"/>
      <x:c r="BT717" s="329"/>
      <x:c r="BU717" s="329"/>
      <x:c r="BV717" s="329"/>
      <x:c r="BW717" s="329"/>
      <x:c r="BX717" s="329"/>
      <x:c r="BY717" s="329"/>
      <x:c r="BZ717" s="329"/>
      <x:c r="CA717" s="329"/>
      <x:c r="CB717" s="329"/>
      <x:c r="CC717" s="329"/>
      <x:c r="CD717" s="329"/>
      <x:c r="CE717" s="329"/>
      <x:c r="CF717" s="329"/>
      <x:c r="CG717" s="329"/>
      <x:c r="CH717" s="329"/>
      <x:c r="CI717" s="329"/>
      <x:c r="CJ717" s="329"/>
      <x:c r="CK717" s="329"/>
      <x:c r="CL717" s="329"/>
      <x:c r="CM717" s="329"/>
      <x:c r="CN717" s="329"/>
      <x:c r="CO717" s="329"/>
      <x:c r="CP717" s="329"/>
      <x:c r="CQ717" s="329"/>
      <x:c r="CR717" s="329"/>
      <x:c r="CS717" s="329"/>
      <x:c r="CT717" s="329"/>
      <x:c r="CU717" s="329"/>
      <x:c r="CV717" s="329"/>
      <x:c r="CW717" s="329"/>
      <x:c r="CX717" s="329"/>
      <x:c r="CY717" s="329"/>
      <x:c r="CZ717" s="329"/>
      <x:c r="DA717" s="329"/>
      <x:c r="DB717" s="329"/>
      <x:c r="DC717" s="329"/>
      <x:c r="DD717" s="329"/>
      <x:c r="DE717" s="329"/>
      <x:c r="DF717" s="329"/>
      <x:c r="DG717" s="329"/>
      <x:c r="DH717" s="329"/>
      <x:c r="DI717" s="329"/>
      <x:c r="DJ717" s="329"/>
      <x:c r="DK717" s="329"/>
      <x:c r="DL717" s="329"/>
      <x:c r="DM717" s="329"/>
      <x:c r="DN717" s="329"/>
      <x:c r="DO717" s="329"/>
      <x:c r="DP717" s="329"/>
      <x:c r="DQ717" s="329"/>
      <x:c r="DR717" s="329"/>
      <x:c r="DS717" s="329"/>
    </x:row>
    <x:row r="718" spans="1:123" s="273" customFormat="1" hidden="1" customHeight="1">
      <x:c r="A718" s="630" t="s">
        <x:v>38</x:v>
      </x:c>
      <x:c r="B718" s="638" t="s">
        <x:v>4868</x:v>
      </x:c>
      <x:c r="C718" s="632" t="s">
        <x:v>1738</x:v>
      </x:c>
      <x:c r="D718" s="448">
        <x:f t="shared" si="43"/>
        <x:v>2444.5999999999999</x:v>
      </x:c>
      <x:c r="E718" s="317" t="s">
        <x:v>2208</x:v>
      </x:c>
      <x:c r="F718" s="317" t="s">
        <x:v>2176</x:v>
      </x:c>
      <x:c r="G718" s="317" t="s">
        <x:v>2208</x:v>
      </x:c>
      <x:c r="H718" s="317" t="s">
        <x:v>6327</x:v>
      </x:c>
      <x:c r="I718" s="317"/>
      <x:c r="J718" s="636">
        <x:v>2444.5999999999999</x:v>
      </x:c>
      <x:c r="K718" s="636"/>
      <x:c r="L718" s="636">
        <x:v>2444.5999999999999</x:v>
      </x:c>
      <x:c r="M718" s="636"/>
      <x:c r="N718" s="636"/>
      <x:c r="O718" s="636"/>
      <x:c r="P718" s="636">
        <x:v>2444.5999999999999</x:v>
      </x:c>
      <x:c r="Q718" s="636"/>
      <x:c r="R718" s="217" t="s">
        <x:v>5055</x:v>
      </x:c>
      <x:c r="S718" s="299"/>
      <x:c r="T718" s="329"/>
      <x:c r="U718" s="329"/>
      <x:c r="V718" s="329"/>
      <x:c r="W718" s="329"/>
      <x:c r="X718" s="329"/>
      <x:c r="Y718" s="329"/>
      <x:c r="Z718" s="329"/>
      <x:c r="AA718" s="329"/>
      <x:c r="AB718" s="329"/>
      <x:c r="AC718" s="329"/>
      <x:c r="AD718" s="329"/>
      <x:c r="AE718" s="329"/>
      <x:c r="AF718" s="329"/>
      <x:c r="AG718" s="329"/>
      <x:c r="AH718" s="329"/>
      <x:c r="AI718" s="329"/>
      <x:c r="AJ718" s="329"/>
      <x:c r="AK718" s="329"/>
      <x:c r="AL718" s="329"/>
      <x:c r="AM718" s="329"/>
      <x:c r="AN718" s="329"/>
      <x:c r="AO718" s="329"/>
      <x:c r="AP718" s="329"/>
      <x:c r="AQ718" s="329"/>
      <x:c r="AR718" s="329"/>
      <x:c r="AS718" s="329"/>
      <x:c r="AT718" s="329"/>
      <x:c r="AU718" s="329"/>
      <x:c r="AV718" s="329"/>
      <x:c r="AW718" s="329"/>
      <x:c r="AX718" s="329"/>
      <x:c r="AY718" s="329"/>
      <x:c r="AZ718" s="329"/>
      <x:c r="BA718" s="329"/>
      <x:c r="BB718" s="329"/>
      <x:c r="BC718" s="329"/>
      <x:c r="BD718" s="329"/>
      <x:c r="BE718" s="329"/>
      <x:c r="BF718" s="329"/>
      <x:c r="BG718" s="329"/>
      <x:c r="BH718" s="329"/>
      <x:c r="BI718" s="329"/>
      <x:c r="BJ718" s="329"/>
      <x:c r="BK718" s="329"/>
      <x:c r="BL718" s="329"/>
      <x:c r="BM718" s="329"/>
      <x:c r="BN718" s="329"/>
      <x:c r="BO718" s="329"/>
      <x:c r="BP718" s="329"/>
      <x:c r="BQ718" s="329"/>
      <x:c r="BR718" s="329"/>
      <x:c r="BS718" s="329"/>
      <x:c r="BT718" s="329"/>
      <x:c r="BU718" s="329"/>
      <x:c r="BV718" s="329"/>
      <x:c r="BW718" s="329"/>
      <x:c r="BX718" s="329"/>
      <x:c r="BY718" s="329"/>
      <x:c r="BZ718" s="329"/>
      <x:c r="CA718" s="329"/>
      <x:c r="CB718" s="329"/>
      <x:c r="CC718" s="329"/>
      <x:c r="CD718" s="329"/>
      <x:c r="CE718" s="329"/>
      <x:c r="CF718" s="329"/>
      <x:c r="CG718" s="329"/>
      <x:c r="CH718" s="329"/>
      <x:c r="CI718" s="329"/>
      <x:c r="CJ718" s="329"/>
      <x:c r="CK718" s="329"/>
      <x:c r="CL718" s="329"/>
      <x:c r="CM718" s="329"/>
      <x:c r="CN718" s="329"/>
      <x:c r="CO718" s="329"/>
      <x:c r="CP718" s="329"/>
      <x:c r="CQ718" s="329"/>
      <x:c r="CR718" s="329"/>
      <x:c r="CS718" s="329"/>
      <x:c r="CT718" s="329"/>
      <x:c r="CU718" s="329"/>
      <x:c r="CV718" s="329"/>
      <x:c r="CW718" s="329"/>
      <x:c r="CX718" s="329"/>
      <x:c r="CY718" s="329"/>
      <x:c r="CZ718" s="329"/>
      <x:c r="DA718" s="329"/>
      <x:c r="DB718" s="329"/>
      <x:c r="DC718" s="329"/>
      <x:c r="DD718" s="329"/>
      <x:c r="DE718" s="329"/>
      <x:c r="DF718" s="329"/>
      <x:c r="DG718" s="329"/>
      <x:c r="DH718" s="329"/>
      <x:c r="DI718" s="329"/>
      <x:c r="DJ718" s="329"/>
      <x:c r="DK718" s="329"/>
      <x:c r="DL718" s="329"/>
      <x:c r="DM718" s="329"/>
      <x:c r="DN718" s="329"/>
      <x:c r="DO718" s="329"/>
      <x:c r="DP718" s="329"/>
      <x:c r="DQ718" s="329"/>
      <x:c r="DR718" s="329"/>
      <x:c r="DS718" s="329"/>
    </x:row>
    <x:row r="719" spans="1:123" s="273" customFormat="1" hidden="1" customHeight="1">
      <x:c r="A719" s="630" t="s">
        <x:v>38</x:v>
      </x:c>
      <x:c r="B719" s="638" t="s">
        <x:v>1723</x:v>
      </x:c>
      <x:c r="C719" s="632" t="s">
        <x:v>1702</x:v>
      </x:c>
      <x:c r="D719" s="448">
        <x:f t="shared" si="43"/>
        <x:v>200.19999999999999</x:v>
      </x:c>
      <x:c r="E719" s="317" t="s">
        <x:v>2208</x:v>
      </x:c>
      <x:c r="F719" s="317" t="s">
        <x:v>2176</x:v>
      </x:c>
      <x:c r="G719" s="317" t="s">
        <x:v>2208</x:v>
      </x:c>
      <x:c r="H719" s="317" t="s">
        <x:v>6327</x:v>
      </x:c>
      <x:c r="I719" s="317"/>
      <x:c r="J719" s="636">
        <x:v>200.19999999999999</x:v>
      </x:c>
      <x:c r="K719" s="636"/>
      <x:c r="L719" s="636">
        <x:v>200.19999999999999</x:v>
      </x:c>
      <x:c r="M719" s="636"/>
      <x:c r="N719" s="636"/>
      <x:c r="O719" s="636"/>
      <x:c r="P719" s="636">
        <x:v>200.19999999999999</x:v>
      </x:c>
      <x:c r="Q719" s="636"/>
      <x:c r="R719" s="217" t="s">
        <x:v>5055</x:v>
      </x:c>
      <x:c r="S719" s="299"/>
      <x:c r="T719" s="329"/>
      <x:c r="U719" s="329"/>
      <x:c r="V719" s="329"/>
      <x:c r="W719" s="329"/>
      <x:c r="X719" s="329"/>
      <x:c r="Y719" s="329"/>
      <x:c r="Z719" s="329"/>
      <x:c r="AA719" s="329"/>
      <x:c r="AB719" s="329"/>
      <x:c r="AC719" s="329"/>
      <x:c r="AD719" s="329"/>
      <x:c r="AE719" s="329"/>
      <x:c r="AF719" s="329"/>
      <x:c r="AG719" s="329"/>
      <x:c r="AH719" s="329"/>
      <x:c r="AI719" s="329"/>
      <x:c r="AJ719" s="329"/>
      <x:c r="AK719" s="329"/>
      <x:c r="AL719" s="329"/>
      <x:c r="AM719" s="329"/>
      <x:c r="AN719" s="329"/>
      <x:c r="AO719" s="329"/>
      <x:c r="AP719" s="329"/>
      <x:c r="AQ719" s="329"/>
      <x:c r="AR719" s="329"/>
      <x:c r="AS719" s="329"/>
      <x:c r="AT719" s="329"/>
      <x:c r="AU719" s="329"/>
      <x:c r="AV719" s="329"/>
      <x:c r="AW719" s="329"/>
      <x:c r="AX719" s="329"/>
      <x:c r="AY719" s="329"/>
      <x:c r="AZ719" s="329"/>
      <x:c r="BA719" s="329"/>
      <x:c r="BB719" s="329"/>
      <x:c r="BC719" s="329"/>
      <x:c r="BD719" s="329"/>
      <x:c r="BE719" s="329"/>
      <x:c r="BF719" s="329"/>
      <x:c r="BG719" s="329"/>
      <x:c r="BH719" s="329"/>
      <x:c r="BI719" s="329"/>
      <x:c r="BJ719" s="329"/>
      <x:c r="BK719" s="329"/>
      <x:c r="BL719" s="329"/>
      <x:c r="BM719" s="329"/>
      <x:c r="BN719" s="329"/>
      <x:c r="BO719" s="329"/>
      <x:c r="BP719" s="329"/>
      <x:c r="BQ719" s="329"/>
      <x:c r="BR719" s="329"/>
      <x:c r="BS719" s="329"/>
      <x:c r="BT719" s="329"/>
      <x:c r="BU719" s="329"/>
      <x:c r="BV719" s="329"/>
      <x:c r="BW719" s="329"/>
      <x:c r="BX719" s="329"/>
      <x:c r="BY719" s="329"/>
      <x:c r="BZ719" s="329"/>
      <x:c r="CA719" s="329"/>
      <x:c r="CB719" s="329"/>
      <x:c r="CC719" s="329"/>
      <x:c r="CD719" s="329"/>
      <x:c r="CE719" s="329"/>
      <x:c r="CF719" s="329"/>
      <x:c r="CG719" s="329"/>
      <x:c r="CH719" s="329"/>
      <x:c r="CI719" s="329"/>
      <x:c r="CJ719" s="329"/>
      <x:c r="CK719" s="329"/>
      <x:c r="CL719" s="329"/>
      <x:c r="CM719" s="329"/>
      <x:c r="CN719" s="329"/>
      <x:c r="CO719" s="329"/>
      <x:c r="CP719" s="329"/>
      <x:c r="CQ719" s="329"/>
      <x:c r="CR719" s="329"/>
      <x:c r="CS719" s="329"/>
      <x:c r="CT719" s="329"/>
      <x:c r="CU719" s="329"/>
      <x:c r="CV719" s="329"/>
      <x:c r="CW719" s="329"/>
      <x:c r="CX719" s="329"/>
      <x:c r="CY719" s="329"/>
      <x:c r="CZ719" s="329"/>
      <x:c r="DA719" s="329"/>
      <x:c r="DB719" s="329"/>
      <x:c r="DC719" s="329"/>
      <x:c r="DD719" s="329"/>
      <x:c r="DE719" s="329"/>
      <x:c r="DF719" s="329"/>
      <x:c r="DG719" s="329"/>
      <x:c r="DH719" s="329"/>
      <x:c r="DI719" s="329"/>
      <x:c r="DJ719" s="329"/>
      <x:c r="DK719" s="329"/>
      <x:c r="DL719" s="329"/>
      <x:c r="DM719" s="329"/>
      <x:c r="DN719" s="329"/>
      <x:c r="DO719" s="329"/>
      <x:c r="DP719" s="329"/>
      <x:c r="DQ719" s="329"/>
      <x:c r="DR719" s="329"/>
      <x:c r="DS719" s="329"/>
    </x:row>
    <x:row r="720" spans="1:123" s="273" customFormat="1" hidden="1" customHeight="1">
      <x:c r="A720" s="630" t="s">
        <x:v>38</x:v>
      </x:c>
      <x:c r="B720" s="638" t="s">
        <x:v>1760</x:v>
      </x:c>
      <x:c r="C720" s="632" t="s">
        <x:v>1718</x:v>
      </x:c>
      <x:c r="D720" s="448">
        <x:f t="shared" si="43"/>
        <x:v>878</x:v>
      </x:c>
      <x:c r="E720" s="317" t="s">
        <x:v>2208</x:v>
      </x:c>
      <x:c r="F720" s="317" t="s">
        <x:v>2176</x:v>
      </x:c>
      <x:c r="G720" s="317" t="s">
        <x:v>2208</x:v>
      </x:c>
      <x:c r="H720" s="317" t="s">
        <x:v>6327</x:v>
      </x:c>
      <x:c r="I720" s="317"/>
      <x:c r="J720" s="636">
        <x:v>878</x:v>
      </x:c>
      <x:c r="K720" s="636"/>
      <x:c r="L720" s="636">
        <x:v>878</x:v>
      </x:c>
      <x:c r="M720" s="636"/>
      <x:c r="N720" s="636"/>
      <x:c r="O720" s="636"/>
      <x:c r="P720" s="636">
        <x:v>878</x:v>
      </x:c>
      <x:c r="Q720" s="636"/>
      <x:c r="R720" s="217" t="s">
        <x:v>5055</x:v>
      </x:c>
      <x:c r="S720" s="299"/>
      <x:c r="T720" s="329"/>
      <x:c r="U720" s="329"/>
      <x:c r="V720" s="329"/>
      <x:c r="W720" s="329"/>
      <x:c r="X720" s="329"/>
      <x:c r="Y720" s="329"/>
      <x:c r="Z720" s="329"/>
      <x:c r="AA720" s="329"/>
      <x:c r="AB720" s="329"/>
      <x:c r="AC720" s="329"/>
      <x:c r="AD720" s="329"/>
      <x:c r="AE720" s="329"/>
      <x:c r="AF720" s="329"/>
      <x:c r="AG720" s="329"/>
      <x:c r="AH720" s="329"/>
      <x:c r="AI720" s="329"/>
      <x:c r="AJ720" s="329"/>
      <x:c r="AK720" s="329"/>
      <x:c r="AL720" s="329"/>
      <x:c r="AM720" s="329"/>
      <x:c r="AN720" s="329"/>
      <x:c r="AO720" s="329"/>
      <x:c r="AP720" s="329"/>
      <x:c r="AQ720" s="329"/>
      <x:c r="AR720" s="329"/>
      <x:c r="AS720" s="329"/>
      <x:c r="AT720" s="329"/>
      <x:c r="AU720" s="329"/>
      <x:c r="AV720" s="329"/>
      <x:c r="AW720" s="329"/>
      <x:c r="AX720" s="329"/>
      <x:c r="AY720" s="329"/>
      <x:c r="AZ720" s="329"/>
      <x:c r="BA720" s="329"/>
      <x:c r="BB720" s="329"/>
      <x:c r="BC720" s="329"/>
      <x:c r="BD720" s="329"/>
      <x:c r="BE720" s="329"/>
      <x:c r="BF720" s="329"/>
      <x:c r="BG720" s="329"/>
      <x:c r="BH720" s="329"/>
      <x:c r="BI720" s="329"/>
      <x:c r="BJ720" s="329"/>
      <x:c r="BK720" s="329"/>
      <x:c r="BL720" s="329"/>
      <x:c r="BM720" s="329"/>
      <x:c r="BN720" s="329"/>
      <x:c r="BO720" s="329"/>
      <x:c r="BP720" s="329"/>
      <x:c r="BQ720" s="329"/>
      <x:c r="BR720" s="329"/>
      <x:c r="BS720" s="329"/>
      <x:c r="BT720" s="329"/>
      <x:c r="BU720" s="329"/>
      <x:c r="BV720" s="329"/>
      <x:c r="BW720" s="329"/>
      <x:c r="BX720" s="329"/>
      <x:c r="BY720" s="329"/>
      <x:c r="BZ720" s="329"/>
      <x:c r="CA720" s="329"/>
      <x:c r="CB720" s="329"/>
      <x:c r="CC720" s="329"/>
      <x:c r="CD720" s="329"/>
      <x:c r="CE720" s="329"/>
      <x:c r="CF720" s="329"/>
      <x:c r="CG720" s="329"/>
      <x:c r="CH720" s="329"/>
      <x:c r="CI720" s="329"/>
      <x:c r="CJ720" s="329"/>
      <x:c r="CK720" s="329"/>
      <x:c r="CL720" s="329"/>
      <x:c r="CM720" s="329"/>
      <x:c r="CN720" s="329"/>
      <x:c r="CO720" s="329"/>
      <x:c r="CP720" s="329"/>
      <x:c r="CQ720" s="329"/>
      <x:c r="CR720" s="329"/>
      <x:c r="CS720" s="329"/>
      <x:c r="CT720" s="329"/>
      <x:c r="CU720" s="329"/>
      <x:c r="CV720" s="329"/>
      <x:c r="CW720" s="329"/>
      <x:c r="CX720" s="329"/>
      <x:c r="CY720" s="329"/>
      <x:c r="CZ720" s="329"/>
      <x:c r="DA720" s="329"/>
      <x:c r="DB720" s="329"/>
      <x:c r="DC720" s="329"/>
      <x:c r="DD720" s="329"/>
      <x:c r="DE720" s="329"/>
      <x:c r="DF720" s="329"/>
      <x:c r="DG720" s="329"/>
      <x:c r="DH720" s="329"/>
      <x:c r="DI720" s="329"/>
      <x:c r="DJ720" s="329"/>
      <x:c r="DK720" s="329"/>
      <x:c r="DL720" s="329"/>
      <x:c r="DM720" s="329"/>
      <x:c r="DN720" s="329"/>
      <x:c r="DO720" s="329"/>
      <x:c r="DP720" s="329"/>
      <x:c r="DQ720" s="329"/>
      <x:c r="DR720" s="329"/>
      <x:c r="DS720" s="329"/>
    </x:row>
    <x:row r="721" spans="1:123" s="273" customFormat="1" hidden="1" customHeight="1">
      <x:c r="A721" s="630" t="s">
        <x:v>38</x:v>
      </x:c>
      <x:c r="B721" s="638" t="s">
        <x:v>1711</x:v>
      </x:c>
      <x:c r="C721" s="632" t="s">
        <x:v>1705</x:v>
      </x:c>
      <x:c r="D721" s="448">
        <x:f t="shared" si="43"/>
        <x:v>751.60000000000002</x:v>
      </x:c>
      <x:c r="E721" s="317" t="s">
        <x:v>2208</x:v>
      </x:c>
      <x:c r="F721" s="317" t="s">
        <x:v>2176</x:v>
      </x:c>
      <x:c r="G721" s="317" t="s">
        <x:v>2208</x:v>
      </x:c>
      <x:c r="H721" s="317" t="s">
        <x:v>6327</x:v>
      </x:c>
      <x:c r="I721" s="317"/>
      <x:c r="J721" s="636">
        <x:v>751.60000000000002</x:v>
      </x:c>
      <x:c r="K721" s="636"/>
      <x:c r="L721" s="636">
        <x:v>751.60000000000002</x:v>
      </x:c>
      <x:c r="M721" s="636"/>
      <x:c r="N721" s="636"/>
      <x:c r="O721" s="636"/>
      <x:c r="P721" s="636">
        <x:v>751.60000000000002</x:v>
      </x:c>
      <x:c r="Q721" s="636"/>
      <x:c r="R721" s="217" t="s">
        <x:v>5055</x:v>
      </x:c>
      <x:c r="S721" s="299"/>
      <x:c r="T721" s="329"/>
      <x:c r="U721" s="329"/>
      <x:c r="V721" s="329"/>
      <x:c r="W721" s="329"/>
      <x:c r="X721" s="329"/>
      <x:c r="Y721" s="329"/>
      <x:c r="Z721" s="329"/>
      <x:c r="AA721" s="329"/>
      <x:c r="AB721" s="329"/>
      <x:c r="AC721" s="329"/>
      <x:c r="AD721" s="329"/>
      <x:c r="AE721" s="329"/>
      <x:c r="AF721" s="329"/>
      <x:c r="AG721" s="329"/>
      <x:c r="AH721" s="329"/>
      <x:c r="AI721" s="329"/>
      <x:c r="AJ721" s="329"/>
      <x:c r="AK721" s="329"/>
      <x:c r="AL721" s="329"/>
      <x:c r="AM721" s="329"/>
      <x:c r="AN721" s="329"/>
      <x:c r="AO721" s="329"/>
      <x:c r="AP721" s="329"/>
      <x:c r="AQ721" s="329"/>
      <x:c r="AR721" s="329"/>
      <x:c r="AS721" s="329"/>
      <x:c r="AT721" s="329"/>
      <x:c r="AU721" s="329"/>
      <x:c r="AV721" s="329"/>
      <x:c r="AW721" s="329"/>
      <x:c r="AX721" s="329"/>
      <x:c r="AY721" s="329"/>
      <x:c r="AZ721" s="329"/>
      <x:c r="BA721" s="329"/>
      <x:c r="BB721" s="329"/>
      <x:c r="BC721" s="329"/>
      <x:c r="BD721" s="329"/>
      <x:c r="BE721" s="329"/>
      <x:c r="BF721" s="329"/>
      <x:c r="BG721" s="329"/>
      <x:c r="BH721" s="329"/>
      <x:c r="BI721" s="329"/>
      <x:c r="BJ721" s="329"/>
      <x:c r="BK721" s="329"/>
      <x:c r="BL721" s="329"/>
      <x:c r="BM721" s="329"/>
      <x:c r="BN721" s="329"/>
      <x:c r="BO721" s="329"/>
      <x:c r="BP721" s="329"/>
      <x:c r="BQ721" s="329"/>
      <x:c r="BR721" s="329"/>
      <x:c r="BS721" s="329"/>
      <x:c r="BT721" s="329"/>
      <x:c r="BU721" s="329"/>
      <x:c r="BV721" s="329"/>
      <x:c r="BW721" s="329"/>
      <x:c r="BX721" s="329"/>
      <x:c r="BY721" s="329"/>
      <x:c r="BZ721" s="329"/>
      <x:c r="CA721" s="329"/>
      <x:c r="CB721" s="329"/>
      <x:c r="CC721" s="329"/>
      <x:c r="CD721" s="329"/>
      <x:c r="CE721" s="329"/>
      <x:c r="CF721" s="329"/>
      <x:c r="CG721" s="329"/>
      <x:c r="CH721" s="329"/>
      <x:c r="CI721" s="329"/>
      <x:c r="CJ721" s="329"/>
      <x:c r="CK721" s="329"/>
      <x:c r="CL721" s="329"/>
      <x:c r="CM721" s="329"/>
      <x:c r="CN721" s="329"/>
      <x:c r="CO721" s="329"/>
      <x:c r="CP721" s="329"/>
      <x:c r="CQ721" s="329"/>
      <x:c r="CR721" s="329"/>
      <x:c r="CS721" s="329"/>
      <x:c r="CT721" s="329"/>
      <x:c r="CU721" s="329"/>
      <x:c r="CV721" s="329"/>
      <x:c r="CW721" s="329"/>
      <x:c r="CX721" s="329"/>
      <x:c r="CY721" s="329"/>
      <x:c r="CZ721" s="329"/>
      <x:c r="DA721" s="329"/>
      <x:c r="DB721" s="329"/>
      <x:c r="DC721" s="329"/>
      <x:c r="DD721" s="329"/>
      <x:c r="DE721" s="329"/>
      <x:c r="DF721" s="329"/>
      <x:c r="DG721" s="329"/>
      <x:c r="DH721" s="329"/>
      <x:c r="DI721" s="329"/>
      <x:c r="DJ721" s="329"/>
      <x:c r="DK721" s="329"/>
      <x:c r="DL721" s="329"/>
      <x:c r="DM721" s="329"/>
      <x:c r="DN721" s="329"/>
      <x:c r="DO721" s="329"/>
      <x:c r="DP721" s="329"/>
      <x:c r="DQ721" s="329"/>
      <x:c r="DR721" s="329"/>
      <x:c r="DS721" s="329"/>
    </x:row>
    <x:row r="722" spans="1:123" s="273" customFormat="1" hidden="1" customHeight="1">
      <x:c r="A722" s="630" t="s">
        <x:v>38</x:v>
      </x:c>
      <x:c r="B722" s="638" t="s">
        <x:v>1656</x:v>
      </x:c>
      <x:c r="C722" s="632" t="s">
        <x:v>4876</x:v>
      </x:c>
      <x:c r="D722" s="448">
        <x:f t="shared" si="43"/>
        <x:v>12653.4</x:v>
      </x:c>
      <x:c r="E722" s="317" t="s">
        <x:v>2208</x:v>
      </x:c>
      <x:c r="F722" s="317" t="s">
        <x:v>2176</x:v>
      </x:c>
      <x:c r="G722" s="317" t="s">
        <x:v>2208</x:v>
      </x:c>
      <x:c r="H722" s="317" t="s">
        <x:v>6327</x:v>
      </x:c>
      <x:c r="I722" s="317"/>
      <x:c r="J722" s="636">
        <x:v>12653.4</x:v>
      </x:c>
      <x:c r="K722" s="636"/>
      <x:c r="L722" s="636">
        <x:v>12653.4</x:v>
      </x:c>
      <x:c r="M722" s="636"/>
      <x:c r="N722" s="636"/>
      <x:c r="O722" s="636"/>
      <x:c r="P722" s="636">
        <x:v>12653.4</x:v>
      </x:c>
      <x:c r="Q722" s="636"/>
      <x:c r="R722" s="217" t="s">
        <x:v>5055</x:v>
      </x:c>
      <x:c r="S722" s="299"/>
      <x:c r="T722" s="329"/>
      <x:c r="U722" s="329"/>
      <x:c r="V722" s="329"/>
      <x:c r="W722" s="329"/>
      <x:c r="X722" s="329"/>
      <x:c r="Y722" s="329"/>
      <x:c r="Z722" s="329"/>
      <x:c r="AA722" s="329"/>
      <x:c r="AB722" s="329"/>
      <x:c r="AC722" s="329"/>
      <x:c r="AD722" s="329"/>
      <x:c r="AE722" s="329"/>
      <x:c r="AF722" s="329"/>
      <x:c r="AG722" s="329"/>
      <x:c r="AH722" s="329"/>
      <x:c r="AI722" s="329"/>
      <x:c r="AJ722" s="329"/>
      <x:c r="AK722" s="329"/>
      <x:c r="AL722" s="329"/>
      <x:c r="AM722" s="329"/>
      <x:c r="AN722" s="329"/>
      <x:c r="AO722" s="329"/>
      <x:c r="AP722" s="329"/>
      <x:c r="AQ722" s="329"/>
      <x:c r="AR722" s="329"/>
      <x:c r="AS722" s="329"/>
      <x:c r="AT722" s="329"/>
      <x:c r="AU722" s="329"/>
      <x:c r="AV722" s="329"/>
      <x:c r="AW722" s="329"/>
      <x:c r="AX722" s="329"/>
      <x:c r="AY722" s="329"/>
      <x:c r="AZ722" s="329"/>
      <x:c r="BA722" s="329"/>
      <x:c r="BB722" s="329"/>
      <x:c r="BC722" s="329"/>
      <x:c r="BD722" s="329"/>
      <x:c r="BE722" s="329"/>
      <x:c r="BF722" s="329"/>
      <x:c r="BG722" s="329"/>
      <x:c r="BH722" s="329"/>
      <x:c r="BI722" s="329"/>
      <x:c r="BJ722" s="329"/>
      <x:c r="BK722" s="329"/>
      <x:c r="BL722" s="329"/>
      <x:c r="BM722" s="329"/>
      <x:c r="BN722" s="329"/>
      <x:c r="BO722" s="329"/>
      <x:c r="BP722" s="329"/>
      <x:c r="BQ722" s="329"/>
      <x:c r="BR722" s="329"/>
      <x:c r="BS722" s="329"/>
      <x:c r="BT722" s="329"/>
      <x:c r="BU722" s="329"/>
      <x:c r="BV722" s="329"/>
      <x:c r="BW722" s="329"/>
      <x:c r="BX722" s="329"/>
      <x:c r="BY722" s="329"/>
      <x:c r="BZ722" s="329"/>
      <x:c r="CA722" s="329"/>
      <x:c r="CB722" s="329"/>
      <x:c r="CC722" s="329"/>
      <x:c r="CD722" s="329"/>
      <x:c r="CE722" s="329"/>
      <x:c r="CF722" s="329"/>
      <x:c r="CG722" s="329"/>
      <x:c r="CH722" s="329"/>
      <x:c r="CI722" s="329"/>
      <x:c r="CJ722" s="329"/>
      <x:c r="CK722" s="329"/>
      <x:c r="CL722" s="329"/>
      <x:c r="CM722" s="329"/>
      <x:c r="CN722" s="329"/>
      <x:c r="CO722" s="329"/>
      <x:c r="CP722" s="329"/>
      <x:c r="CQ722" s="329"/>
      <x:c r="CR722" s="329"/>
      <x:c r="CS722" s="329"/>
      <x:c r="CT722" s="329"/>
      <x:c r="CU722" s="329"/>
      <x:c r="CV722" s="329"/>
      <x:c r="CW722" s="329"/>
      <x:c r="CX722" s="329"/>
      <x:c r="CY722" s="329"/>
      <x:c r="CZ722" s="329"/>
      <x:c r="DA722" s="329"/>
      <x:c r="DB722" s="329"/>
      <x:c r="DC722" s="329"/>
      <x:c r="DD722" s="329"/>
      <x:c r="DE722" s="329"/>
      <x:c r="DF722" s="329"/>
      <x:c r="DG722" s="329"/>
      <x:c r="DH722" s="329"/>
      <x:c r="DI722" s="329"/>
      <x:c r="DJ722" s="329"/>
      <x:c r="DK722" s="329"/>
      <x:c r="DL722" s="329"/>
      <x:c r="DM722" s="329"/>
      <x:c r="DN722" s="329"/>
      <x:c r="DO722" s="329"/>
      <x:c r="DP722" s="329"/>
      <x:c r="DQ722" s="329"/>
      <x:c r="DR722" s="329"/>
      <x:c r="DS722" s="329"/>
    </x:row>
    <x:row r="723" spans="1:123" s="273" customFormat="1" hidden="1" customHeight="1">
      <x:c r="A723" s="630" t="s">
        <x:v>38</x:v>
      </x:c>
      <x:c r="B723" s="638" t="s">
        <x:v>1687</x:v>
      </x:c>
      <x:c r="C723" s="632" t="s">
        <x:v>1661</x:v>
      </x:c>
      <x:c r="D723" s="448">
        <x:f t="shared" si="43"/>
        <x:v>25365.200000000001</x:v>
      </x:c>
      <x:c r="E723" s="317" t="s">
        <x:v>2208</x:v>
      </x:c>
      <x:c r="F723" s="317" t="s">
        <x:v>2176</x:v>
      </x:c>
      <x:c r="G723" s="317" t="s">
        <x:v>2208</x:v>
      </x:c>
      <x:c r="H723" s="317" t="s">
        <x:v>6327</x:v>
      </x:c>
      <x:c r="I723" s="317"/>
      <x:c r="J723" s="636">
        <x:v>25365.200000000001</x:v>
      </x:c>
      <x:c r="K723" s="636"/>
      <x:c r="L723" s="636">
        <x:v>25365.200000000001</x:v>
      </x:c>
      <x:c r="M723" s="636"/>
      <x:c r="N723" s="636"/>
      <x:c r="O723" s="636"/>
      <x:c r="P723" s="636">
        <x:v>25365.200000000001</x:v>
      </x:c>
      <x:c r="Q723" s="636"/>
      <x:c r="R723" s="217" t="s">
        <x:v>5055</x:v>
      </x:c>
      <x:c r="S723" s="299"/>
      <x:c r="T723" s="329"/>
      <x:c r="U723" s="329"/>
      <x:c r="V723" s="329"/>
      <x:c r="W723" s="329"/>
      <x:c r="X723" s="329"/>
      <x:c r="Y723" s="329"/>
      <x:c r="Z723" s="329"/>
      <x:c r="AA723" s="329"/>
      <x:c r="AB723" s="329"/>
      <x:c r="AC723" s="329"/>
      <x:c r="AD723" s="329"/>
      <x:c r="AE723" s="329"/>
      <x:c r="AF723" s="329"/>
      <x:c r="AG723" s="329"/>
      <x:c r="AH723" s="329"/>
      <x:c r="AI723" s="329"/>
      <x:c r="AJ723" s="329"/>
      <x:c r="AK723" s="329"/>
      <x:c r="AL723" s="329"/>
      <x:c r="AM723" s="329"/>
      <x:c r="AN723" s="329"/>
      <x:c r="AO723" s="329"/>
      <x:c r="AP723" s="329"/>
      <x:c r="AQ723" s="329"/>
      <x:c r="AR723" s="329"/>
      <x:c r="AS723" s="329"/>
      <x:c r="AT723" s="329"/>
      <x:c r="AU723" s="329"/>
      <x:c r="AV723" s="329"/>
      <x:c r="AW723" s="329"/>
      <x:c r="AX723" s="329"/>
      <x:c r="AY723" s="329"/>
      <x:c r="AZ723" s="329"/>
      <x:c r="BA723" s="329"/>
      <x:c r="BB723" s="329"/>
      <x:c r="BC723" s="329"/>
      <x:c r="BD723" s="329"/>
      <x:c r="BE723" s="329"/>
      <x:c r="BF723" s="329"/>
      <x:c r="BG723" s="329"/>
      <x:c r="BH723" s="329"/>
      <x:c r="BI723" s="329"/>
      <x:c r="BJ723" s="329"/>
      <x:c r="BK723" s="329"/>
      <x:c r="BL723" s="329"/>
      <x:c r="BM723" s="329"/>
      <x:c r="BN723" s="329"/>
      <x:c r="BO723" s="329"/>
      <x:c r="BP723" s="329"/>
      <x:c r="BQ723" s="329"/>
      <x:c r="BR723" s="329"/>
      <x:c r="BS723" s="329"/>
      <x:c r="BT723" s="329"/>
      <x:c r="BU723" s="329"/>
      <x:c r="BV723" s="329"/>
      <x:c r="BW723" s="329"/>
      <x:c r="BX723" s="329"/>
      <x:c r="BY723" s="329"/>
      <x:c r="BZ723" s="329"/>
      <x:c r="CA723" s="329"/>
      <x:c r="CB723" s="329"/>
      <x:c r="CC723" s="329"/>
      <x:c r="CD723" s="329"/>
      <x:c r="CE723" s="329"/>
      <x:c r="CF723" s="329"/>
      <x:c r="CG723" s="329"/>
      <x:c r="CH723" s="329"/>
      <x:c r="CI723" s="329"/>
      <x:c r="CJ723" s="329"/>
      <x:c r="CK723" s="329"/>
      <x:c r="CL723" s="329"/>
      <x:c r="CM723" s="329"/>
      <x:c r="CN723" s="329"/>
      <x:c r="CO723" s="329"/>
      <x:c r="CP723" s="329"/>
      <x:c r="CQ723" s="329"/>
      <x:c r="CR723" s="329"/>
      <x:c r="CS723" s="329"/>
      <x:c r="CT723" s="329"/>
      <x:c r="CU723" s="329"/>
      <x:c r="CV723" s="329"/>
      <x:c r="CW723" s="329"/>
      <x:c r="CX723" s="329"/>
      <x:c r="CY723" s="329"/>
      <x:c r="CZ723" s="329"/>
      <x:c r="DA723" s="329"/>
      <x:c r="DB723" s="329"/>
      <x:c r="DC723" s="329"/>
      <x:c r="DD723" s="329"/>
      <x:c r="DE723" s="329"/>
      <x:c r="DF723" s="329"/>
      <x:c r="DG723" s="329"/>
      <x:c r="DH723" s="329"/>
      <x:c r="DI723" s="329"/>
      <x:c r="DJ723" s="329"/>
      <x:c r="DK723" s="329"/>
      <x:c r="DL723" s="329"/>
      <x:c r="DM723" s="329"/>
      <x:c r="DN723" s="329"/>
      <x:c r="DO723" s="329"/>
      <x:c r="DP723" s="329"/>
      <x:c r="DQ723" s="329"/>
      <x:c r="DR723" s="329"/>
      <x:c r="DS723" s="329"/>
    </x:row>
    <x:row r="724" spans="1:123" s="273" customFormat="1" hidden="1" customHeight="1">
      <x:c r="A724" s="630" t="s">
        <x:v>38</x:v>
      </x:c>
      <x:c r="B724" s="638" t="s">
        <x:v>1765</x:v>
      </x:c>
      <x:c r="C724" s="632" t="s">
        <x:v>1659</x:v>
      </x:c>
      <x:c r="D724" s="448">
        <x:f t="shared" si="43"/>
        <x:v>4062.1999999999998</x:v>
      </x:c>
      <x:c r="E724" s="317" t="s">
        <x:v>2208</x:v>
      </x:c>
      <x:c r="F724" s="317" t="s">
        <x:v>2176</x:v>
      </x:c>
      <x:c r="G724" s="317" t="s">
        <x:v>2208</x:v>
      </x:c>
      <x:c r="H724" s="317" t="s">
        <x:v>6327</x:v>
      </x:c>
      <x:c r="I724" s="317"/>
      <x:c r="J724" s="636">
        <x:v>4062.1999999999998</x:v>
      </x:c>
      <x:c r="K724" s="636"/>
      <x:c r="L724" s="636">
        <x:v>4062.1999999999998</x:v>
      </x:c>
      <x:c r="M724" s="636"/>
      <x:c r="N724" s="636"/>
      <x:c r="O724" s="636"/>
      <x:c r="P724" s="636">
        <x:v>4062.1999999999998</x:v>
      </x:c>
      <x:c r="Q724" s="636"/>
      <x:c r="R724" s="217" t="s">
        <x:v>5055</x:v>
      </x:c>
      <x:c r="S724" s="299"/>
      <x:c r="T724" s="329"/>
      <x:c r="U724" s="329"/>
      <x:c r="V724" s="329"/>
      <x:c r="W724" s="329"/>
      <x:c r="X724" s="329"/>
      <x:c r="Y724" s="329"/>
      <x:c r="Z724" s="329"/>
      <x:c r="AA724" s="329"/>
      <x:c r="AB724" s="329"/>
      <x:c r="AC724" s="329"/>
      <x:c r="AD724" s="329"/>
      <x:c r="AE724" s="329"/>
      <x:c r="AF724" s="329"/>
      <x:c r="AG724" s="329"/>
      <x:c r="AH724" s="329"/>
      <x:c r="AI724" s="329"/>
      <x:c r="AJ724" s="329"/>
      <x:c r="AK724" s="329"/>
      <x:c r="AL724" s="329"/>
      <x:c r="AM724" s="329"/>
      <x:c r="AN724" s="329"/>
      <x:c r="AO724" s="329"/>
      <x:c r="AP724" s="329"/>
      <x:c r="AQ724" s="329"/>
      <x:c r="AR724" s="329"/>
      <x:c r="AS724" s="329"/>
      <x:c r="AT724" s="329"/>
      <x:c r="AU724" s="329"/>
      <x:c r="AV724" s="329"/>
      <x:c r="AW724" s="329"/>
      <x:c r="AX724" s="329"/>
      <x:c r="AY724" s="329"/>
      <x:c r="AZ724" s="329"/>
      <x:c r="BA724" s="329"/>
      <x:c r="BB724" s="329"/>
      <x:c r="BC724" s="329"/>
      <x:c r="BD724" s="329"/>
      <x:c r="BE724" s="329"/>
      <x:c r="BF724" s="329"/>
      <x:c r="BG724" s="329"/>
      <x:c r="BH724" s="329"/>
      <x:c r="BI724" s="329"/>
      <x:c r="BJ724" s="329"/>
      <x:c r="BK724" s="329"/>
      <x:c r="BL724" s="329"/>
      <x:c r="BM724" s="329"/>
      <x:c r="BN724" s="329"/>
      <x:c r="BO724" s="329"/>
      <x:c r="BP724" s="329"/>
      <x:c r="BQ724" s="329"/>
      <x:c r="BR724" s="329"/>
      <x:c r="BS724" s="329"/>
      <x:c r="BT724" s="329"/>
      <x:c r="BU724" s="329"/>
      <x:c r="BV724" s="329"/>
      <x:c r="BW724" s="329"/>
      <x:c r="BX724" s="329"/>
      <x:c r="BY724" s="329"/>
      <x:c r="BZ724" s="329"/>
      <x:c r="CA724" s="329"/>
      <x:c r="CB724" s="329"/>
      <x:c r="CC724" s="329"/>
      <x:c r="CD724" s="329"/>
      <x:c r="CE724" s="329"/>
      <x:c r="CF724" s="329"/>
      <x:c r="CG724" s="329"/>
      <x:c r="CH724" s="329"/>
      <x:c r="CI724" s="329"/>
      <x:c r="CJ724" s="329"/>
      <x:c r="CK724" s="329"/>
      <x:c r="CL724" s="329"/>
      <x:c r="CM724" s="329"/>
      <x:c r="CN724" s="329"/>
      <x:c r="CO724" s="329"/>
      <x:c r="CP724" s="329"/>
      <x:c r="CQ724" s="329"/>
      <x:c r="CR724" s="329"/>
      <x:c r="CS724" s="329"/>
      <x:c r="CT724" s="329"/>
      <x:c r="CU724" s="329"/>
      <x:c r="CV724" s="329"/>
      <x:c r="CW724" s="329"/>
      <x:c r="CX724" s="329"/>
      <x:c r="CY724" s="329"/>
      <x:c r="CZ724" s="329"/>
      <x:c r="DA724" s="329"/>
      <x:c r="DB724" s="329"/>
      <x:c r="DC724" s="329"/>
      <x:c r="DD724" s="329"/>
      <x:c r="DE724" s="329"/>
      <x:c r="DF724" s="329"/>
      <x:c r="DG724" s="329"/>
      <x:c r="DH724" s="329"/>
      <x:c r="DI724" s="329"/>
      <x:c r="DJ724" s="329"/>
      <x:c r="DK724" s="329"/>
      <x:c r="DL724" s="329"/>
      <x:c r="DM724" s="329"/>
      <x:c r="DN724" s="329"/>
      <x:c r="DO724" s="329"/>
      <x:c r="DP724" s="329"/>
      <x:c r="DQ724" s="329"/>
      <x:c r="DR724" s="329"/>
      <x:c r="DS724" s="329"/>
    </x:row>
    <x:row r="725" spans="1:123" s="273" customFormat="1" hidden="1" customHeight="1">
      <x:c r="A725" s="630" t="s">
        <x:v>38</x:v>
      </x:c>
      <x:c r="B725" s="638" t="s">
        <x:v>1763</x:v>
      </x:c>
      <x:c r="C725" s="632" t="s">
        <x:v>1654</x:v>
      </x:c>
      <x:c r="D725" s="448">
        <x:f t="shared" si="43"/>
        <x:v>249.59999999999999</x:v>
      </x:c>
      <x:c r="E725" s="317" t="s">
        <x:v>2208</x:v>
      </x:c>
      <x:c r="F725" s="317" t="s">
        <x:v>2176</x:v>
      </x:c>
      <x:c r="G725" s="317" t="s">
        <x:v>2208</x:v>
      </x:c>
      <x:c r="H725" s="317" t="s">
        <x:v>6327</x:v>
      </x:c>
      <x:c r="I725" s="317"/>
      <x:c r="J725" s="636">
        <x:v>249.59999999999999</x:v>
      </x:c>
      <x:c r="K725" s="636"/>
      <x:c r="L725" s="636">
        <x:v>249.59999999999999</x:v>
      </x:c>
      <x:c r="M725" s="636"/>
      <x:c r="N725" s="636"/>
      <x:c r="O725" s="636"/>
      <x:c r="P725" s="636">
        <x:v>249.59999999999999</x:v>
      </x:c>
      <x:c r="Q725" s="636"/>
      <x:c r="R725" s="217" t="s">
        <x:v>5055</x:v>
      </x:c>
      <x:c r="S725" s="299"/>
      <x:c r="T725" s="329"/>
      <x:c r="U725" s="329"/>
      <x:c r="V725" s="329"/>
      <x:c r="W725" s="329"/>
      <x:c r="X725" s="329"/>
      <x:c r="Y725" s="329"/>
      <x:c r="Z725" s="329"/>
      <x:c r="AA725" s="329"/>
      <x:c r="AB725" s="329"/>
      <x:c r="AC725" s="329"/>
      <x:c r="AD725" s="329"/>
      <x:c r="AE725" s="329"/>
      <x:c r="AF725" s="329"/>
      <x:c r="AG725" s="329"/>
      <x:c r="AH725" s="329"/>
      <x:c r="AI725" s="329"/>
      <x:c r="AJ725" s="329"/>
      <x:c r="AK725" s="329"/>
      <x:c r="AL725" s="329"/>
      <x:c r="AM725" s="329"/>
      <x:c r="AN725" s="329"/>
      <x:c r="AO725" s="329"/>
      <x:c r="AP725" s="329"/>
      <x:c r="AQ725" s="329"/>
      <x:c r="AR725" s="329"/>
      <x:c r="AS725" s="329"/>
      <x:c r="AT725" s="329"/>
      <x:c r="AU725" s="329"/>
      <x:c r="AV725" s="329"/>
      <x:c r="AW725" s="329"/>
      <x:c r="AX725" s="329"/>
      <x:c r="AY725" s="329"/>
      <x:c r="AZ725" s="329"/>
      <x:c r="BA725" s="329"/>
      <x:c r="BB725" s="329"/>
      <x:c r="BC725" s="329"/>
      <x:c r="BD725" s="329"/>
      <x:c r="BE725" s="329"/>
      <x:c r="BF725" s="329"/>
      <x:c r="BG725" s="329"/>
      <x:c r="BH725" s="329"/>
      <x:c r="BI725" s="329"/>
      <x:c r="BJ725" s="329"/>
      <x:c r="BK725" s="329"/>
      <x:c r="BL725" s="329"/>
      <x:c r="BM725" s="329"/>
      <x:c r="BN725" s="329"/>
      <x:c r="BO725" s="329"/>
      <x:c r="BP725" s="329"/>
      <x:c r="BQ725" s="329"/>
      <x:c r="BR725" s="329"/>
      <x:c r="BS725" s="329"/>
      <x:c r="BT725" s="329"/>
      <x:c r="BU725" s="329"/>
      <x:c r="BV725" s="329"/>
      <x:c r="BW725" s="329"/>
      <x:c r="BX725" s="329"/>
      <x:c r="BY725" s="329"/>
      <x:c r="BZ725" s="329"/>
      <x:c r="CA725" s="329"/>
      <x:c r="CB725" s="329"/>
      <x:c r="CC725" s="329"/>
      <x:c r="CD725" s="329"/>
      <x:c r="CE725" s="329"/>
      <x:c r="CF725" s="329"/>
      <x:c r="CG725" s="329"/>
      <x:c r="CH725" s="329"/>
      <x:c r="CI725" s="329"/>
      <x:c r="CJ725" s="329"/>
      <x:c r="CK725" s="329"/>
      <x:c r="CL725" s="329"/>
      <x:c r="CM725" s="329"/>
      <x:c r="CN725" s="329"/>
      <x:c r="CO725" s="329"/>
      <x:c r="CP725" s="329"/>
      <x:c r="CQ725" s="329"/>
      <x:c r="CR725" s="329"/>
      <x:c r="CS725" s="329"/>
      <x:c r="CT725" s="329"/>
      <x:c r="CU725" s="329"/>
      <x:c r="CV725" s="329"/>
      <x:c r="CW725" s="329"/>
      <x:c r="CX725" s="329"/>
      <x:c r="CY725" s="329"/>
      <x:c r="CZ725" s="329"/>
      <x:c r="DA725" s="329"/>
      <x:c r="DB725" s="329"/>
      <x:c r="DC725" s="329"/>
      <x:c r="DD725" s="329"/>
      <x:c r="DE725" s="329"/>
      <x:c r="DF725" s="329"/>
      <x:c r="DG725" s="329"/>
      <x:c r="DH725" s="329"/>
      <x:c r="DI725" s="329"/>
      <x:c r="DJ725" s="329"/>
      <x:c r="DK725" s="329"/>
      <x:c r="DL725" s="329"/>
      <x:c r="DM725" s="329"/>
      <x:c r="DN725" s="329"/>
      <x:c r="DO725" s="329"/>
      <x:c r="DP725" s="329"/>
      <x:c r="DQ725" s="329"/>
      <x:c r="DR725" s="329"/>
      <x:c r="DS725" s="329"/>
    </x:row>
    <x:row r="726" spans="1:123" s="273" customFormat="1" hidden="1" customHeight="1">
      <x:c r="A726" s="630" t="s">
        <x:v>38</x:v>
      </x:c>
      <x:c r="B726" s="638" t="s">
        <x:v>1690</x:v>
      </x:c>
      <x:c r="C726" s="632" t="s">
        <x:v>1766</x:v>
      </x:c>
      <x:c r="D726" s="448">
        <x:f t="shared" si="43"/>
        <x:v>12191.1</x:v>
      </x:c>
      <x:c r="E726" s="317" t="s">
        <x:v>3636</x:v>
      </x:c>
      <x:c r="F726" s="317" t="s">
        <x:v>2176</x:v>
      </x:c>
      <x:c r="G726" s="317" t="s">
        <x:v>2208</x:v>
      </x:c>
      <x:c r="H726" s="317" t="s">
        <x:v>6327</x:v>
      </x:c>
      <x:c r="I726" s="317"/>
      <x:c r="J726" s="636">
        <x:v>12191.1</x:v>
      </x:c>
      <x:c r="K726" s="636"/>
      <x:c r="L726" s="636">
        <x:v>12191.1</x:v>
      </x:c>
      <x:c r="M726" s="636"/>
      <x:c r="N726" s="636"/>
      <x:c r="O726" s="636"/>
      <x:c r="P726" s="636">
        <x:v>12191.1</x:v>
      </x:c>
      <x:c r="Q726" s="636"/>
      <x:c r="R726" s="217" t="s">
        <x:v>5055</x:v>
      </x:c>
      <x:c r="S726" s="299"/>
      <x:c r="T726" s="329"/>
      <x:c r="U726" s="329"/>
      <x:c r="V726" s="329"/>
      <x:c r="W726" s="329"/>
      <x:c r="X726" s="329"/>
      <x:c r="Y726" s="329"/>
      <x:c r="Z726" s="329"/>
      <x:c r="AA726" s="329"/>
      <x:c r="AB726" s="329"/>
      <x:c r="AC726" s="329"/>
      <x:c r="AD726" s="329"/>
      <x:c r="AE726" s="329"/>
      <x:c r="AF726" s="329"/>
      <x:c r="AG726" s="329"/>
      <x:c r="AH726" s="329"/>
      <x:c r="AI726" s="329"/>
      <x:c r="AJ726" s="329"/>
      <x:c r="AK726" s="329"/>
      <x:c r="AL726" s="329"/>
      <x:c r="AM726" s="329"/>
      <x:c r="AN726" s="329"/>
      <x:c r="AO726" s="329"/>
      <x:c r="AP726" s="329"/>
      <x:c r="AQ726" s="329"/>
      <x:c r="AR726" s="329"/>
      <x:c r="AS726" s="329"/>
      <x:c r="AT726" s="329"/>
      <x:c r="AU726" s="329"/>
      <x:c r="AV726" s="329"/>
      <x:c r="AW726" s="329"/>
      <x:c r="AX726" s="329"/>
      <x:c r="AY726" s="329"/>
      <x:c r="AZ726" s="329"/>
      <x:c r="BA726" s="329"/>
      <x:c r="BB726" s="329"/>
      <x:c r="BC726" s="329"/>
      <x:c r="BD726" s="329"/>
      <x:c r="BE726" s="329"/>
      <x:c r="BF726" s="329"/>
      <x:c r="BG726" s="329"/>
      <x:c r="BH726" s="329"/>
      <x:c r="BI726" s="329"/>
      <x:c r="BJ726" s="329"/>
      <x:c r="BK726" s="329"/>
      <x:c r="BL726" s="329"/>
      <x:c r="BM726" s="329"/>
      <x:c r="BN726" s="329"/>
      <x:c r="BO726" s="329"/>
      <x:c r="BP726" s="329"/>
      <x:c r="BQ726" s="329"/>
      <x:c r="BR726" s="329"/>
      <x:c r="BS726" s="329"/>
      <x:c r="BT726" s="329"/>
      <x:c r="BU726" s="329"/>
      <x:c r="BV726" s="329"/>
      <x:c r="BW726" s="329"/>
      <x:c r="BX726" s="329"/>
      <x:c r="BY726" s="329"/>
      <x:c r="BZ726" s="329"/>
      <x:c r="CA726" s="329"/>
      <x:c r="CB726" s="329"/>
      <x:c r="CC726" s="329"/>
      <x:c r="CD726" s="329"/>
      <x:c r="CE726" s="329"/>
      <x:c r="CF726" s="329"/>
      <x:c r="CG726" s="329"/>
      <x:c r="CH726" s="329"/>
      <x:c r="CI726" s="329"/>
      <x:c r="CJ726" s="329"/>
      <x:c r="CK726" s="329"/>
      <x:c r="CL726" s="329"/>
      <x:c r="CM726" s="329"/>
      <x:c r="CN726" s="329"/>
      <x:c r="CO726" s="329"/>
      <x:c r="CP726" s="329"/>
      <x:c r="CQ726" s="329"/>
      <x:c r="CR726" s="329"/>
      <x:c r="CS726" s="329"/>
      <x:c r="CT726" s="329"/>
      <x:c r="CU726" s="329"/>
      <x:c r="CV726" s="329"/>
      <x:c r="CW726" s="329"/>
      <x:c r="CX726" s="329"/>
      <x:c r="CY726" s="329"/>
      <x:c r="CZ726" s="329"/>
      <x:c r="DA726" s="329"/>
      <x:c r="DB726" s="329"/>
      <x:c r="DC726" s="329"/>
      <x:c r="DD726" s="329"/>
      <x:c r="DE726" s="329"/>
      <x:c r="DF726" s="329"/>
      <x:c r="DG726" s="329"/>
      <x:c r="DH726" s="329"/>
      <x:c r="DI726" s="329"/>
      <x:c r="DJ726" s="329"/>
      <x:c r="DK726" s="329"/>
      <x:c r="DL726" s="329"/>
      <x:c r="DM726" s="329"/>
      <x:c r="DN726" s="329"/>
      <x:c r="DO726" s="329"/>
      <x:c r="DP726" s="329"/>
      <x:c r="DQ726" s="329"/>
      <x:c r="DR726" s="329"/>
      <x:c r="DS726" s="329"/>
    </x:row>
    <x:row r="727" spans="1:123" s="273" customFormat="1" hidden="1" customHeight="1">
      <x:c r="A727" s="630" t="s">
        <x:v>38</x:v>
      </x:c>
      <x:c r="B727" s="638" t="s">
        <x:v>1747</x:v>
      </x:c>
      <x:c r="C727" s="632" t="s">
        <x:v>4875</x:v>
      </x:c>
      <x:c r="D727" s="448">
        <x:f t="shared" si="43"/>
        <x:v>641.79999999999995</x:v>
      </x:c>
      <x:c r="E727" s="317" t="s">
        <x:v>3107</x:v>
      </x:c>
      <x:c r="F727" s="317" t="s">
        <x:v>2176</x:v>
      </x:c>
      <x:c r="G727" s="317" t="s">
        <x:v>2208</x:v>
      </x:c>
      <x:c r="H727" s="317" t="s">
        <x:v>6327</x:v>
      </x:c>
      <x:c r="I727" s="317"/>
      <x:c r="J727" s="636">
        <x:v>641.79999999999995</x:v>
      </x:c>
      <x:c r="K727" s="636"/>
      <x:c r="L727" s="636">
        <x:v>641.79999999999995</x:v>
      </x:c>
      <x:c r="M727" s="636"/>
      <x:c r="N727" s="636"/>
      <x:c r="O727" s="636"/>
      <x:c r="P727" s="636">
        <x:v>641.79999999999995</x:v>
      </x:c>
      <x:c r="Q727" s="636"/>
      <x:c r="R727" s="217" t="s">
        <x:v>5055</x:v>
      </x:c>
      <x:c r="S727" s="299"/>
      <x:c r="T727" s="329"/>
      <x:c r="U727" s="329"/>
      <x:c r="V727" s="329"/>
      <x:c r="W727" s="329"/>
      <x:c r="X727" s="329"/>
      <x:c r="Y727" s="329"/>
      <x:c r="Z727" s="329"/>
      <x:c r="AA727" s="329"/>
      <x:c r="AB727" s="329"/>
      <x:c r="AC727" s="329"/>
      <x:c r="AD727" s="329"/>
      <x:c r="AE727" s="329"/>
      <x:c r="AF727" s="329"/>
      <x:c r="AG727" s="329"/>
      <x:c r="AH727" s="329"/>
      <x:c r="AI727" s="329"/>
      <x:c r="AJ727" s="329"/>
      <x:c r="AK727" s="329"/>
      <x:c r="AL727" s="329"/>
      <x:c r="AM727" s="329"/>
      <x:c r="AN727" s="329"/>
      <x:c r="AO727" s="329"/>
      <x:c r="AP727" s="329"/>
      <x:c r="AQ727" s="329"/>
      <x:c r="AR727" s="329"/>
      <x:c r="AS727" s="329"/>
      <x:c r="AT727" s="329"/>
      <x:c r="AU727" s="329"/>
      <x:c r="AV727" s="329"/>
      <x:c r="AW727" s="329"/>
      <x:c r="AX727" s="329"/>
      <x:c r="AY727" s="329"/>
      <x:c r="AZ727" s="329"/>
      <x:c r="BA727" s="329"/>
      <x:c r="BB727" s="329"/>
      <x:c r="BC727" s="329"/>
      <x:c r="BD727" s="329"/>
      <x:c r="BE727" s="329"/>
      <x:c r="BF727" s="329"/>
      <x:c r="BG727" s="329"/>
      <x:c r="BH727" s="329"/>
      <x:c r="BI727" s="329"/>
      <x:c r="BJ727" s="329"/>
      <x:c r="BK727" s="329"/>
      <x:c r="BL727" s="329"/>
      <x:c r="BM727" s="329"/>
      <x:c r="BN727" s="329"/>
      <x:c r="BO727" s="329"/>
      <x:c r="BP727" s="329"/>
      <x:c r="BQ727" s="329"/>
      <x:c r="BR727" s="329"/>
      <x:c r="BS727" s="329"/>
      <x:c r="BT727" s="329"/>
      <x:c r="BU727" s="329"/>
      <x:c r="BV727" s="329"/>
      <x:c r="BW727" s="329"/>
      <x:c r="BX727" s="329"/>
      <x:c r="BY727" s="329"/>
      <x:c r="BZ727" s="329"/>
      <x:c r="CA727" s="329"/>
      <x:c r="CB727" s="329"/>
      <x:c r="CC727" s="329"/>
      <x:c r="CD727" s="329"/>
      <x:c r="CE727" s="329"/>
      <x:c r="CF727" s="329"/>
      <x:c r="CG727" s="329"/>
      <x:c r="CH727" s="329"/>
      <x:c r="CI727" s="329"/>
      <x:c r="CJ727" s="329"/>
      <x:c r="CK727" s="329"/>
      <x:c r="CL727" s="329"/>
      <x:c r="CM727" s="329"/>
      <x:c r="CN727" s="329"/>
      <x:c r="CO727" s="329"/>
      <x:c r="CP727" s="329"/>
      <x:c r="CQ727" s="329"/>
      <x:c r="CR727" s="329"/>
      <x:c r="CS727" s="329"/>
      <x:c r="CT727" s="329"/>
      <x:c r="CU727" s="329"/>
      <x:c r="CV727" s="329"/>
      <x:c r="CW727" s="329"/>
      <x:c r="CX727" s="329"/>
      <x:c r="CY727" s="329"/>
      <x:c r="CZ727" s="329"/>
      <x:c r="DA727" s="329"/>
      <x:c r="DB727" s="329"/>
      <x:c r="DC727" s="329"/>
      <x:c r="DD727" s="329"/>
      <x:c r="DE727" s="329"/>
      <x:c r="DF727" s="329"/>
      <x:c r="DG727" s="329"/>
      <x:c r="DH727" s="329"/>
      <x:c r="DI727" s="329"/>
      <x:c r="DJ727" s="329"/>
      <x:c r="DK727" s="329"/>
      <x:c r="DL727" s="329"/>
      <x:c r="DM727" s="329"/>
      <x:c r="DN727" s="329"/>
      <x:c r="DO727" s="329"/>
      <x:c r="DP727" s="329"/>
      <x:c r="DQ727" s="329"/>
      <x:c r="DR727" s="329"/>
      <x:c r="DS727" s="329"/>
    </x:row>
    <x:row r="728" spans="1:123" s="273" customFormat="1" hidden="1" customHeight="1">
      <x:c r="A728" s="630" t="s">
        <x:v>38</x:v>
      </x:c>
      <x:c r="B728" s="638" t="s">
        <x:v>1710</x:v>
      </x:c>
      <x:c r="C728" s="632" t="s">
        <x:v>4860</x:v>
      </x:c>
      <x:c r="D728" s="448">
        <x:f t="shared" si="43"/>
        <x:v>379</x:v>
      </x:c>
      <x:c r="E728" s="317" t="s">
        <x:v>3596</x:v>
      </x:c>
      <x:c r="F728" s="317" t="s">
        <x:v>2176</x:v>
      </x:c>
      <x:c r="G728" s="317" t="s">
        <x:v>2208</x:v>
      </x:c>
      <x:c r="H728" s="317" t="s">
        <x:v>6327</x:v>
      </x:c>
      <x:c r="I728" s="317"/>
      <x:c r="J728" s="636">
        <x:v>379</x:v>
      </x:c>
      <x:c r="K728" s="636"/>
      <x:c r="L728" s="636">
        <x:v>379</x:v>
      </x:c>
      <x:c r="M728" s="636"/>
      <x:c r="N728" s="636"/>
      <x:c r="O728" s="636"/>
      <x:c r="P728" s="636">
        <x:v>379</x:v>
      </x:c>
      <x:c r="Q728" s="636"/>
      <x:c r="R728" s="217" t="s">
        <x:v>5055</x:v>
      </x:c>
      <x:c r="S728" s="299"/>
      <x:c r="T728" s="329"/>
      <x:c r="U728" s="329"/>
      <x:c r="V728" s="329"/>
      <x:c r="W728" s="329"/>
      <x:c r="X728" s="329"/>
      <x:c r="Y728" s="329"/>
      <x:c r="Z728" s="329"/>
      <x:c r="AA728" s="329"/>
      <x:c r="AB728" s="329"/>
      <x:c r="AC728" s="329"/>
      <x:c r="AD728" s="329"/>
      <x:c r="AE728" s="329"/>
      <x:c r="AF728" s="329"/>
      <x:c r="AG728" s="329"/>
      <x:c r="AH728" s="329"/>
      <x:c r="AI728" s="329"/>
      <x:c r="AJ728" s="329"/>
      <x:c r="AK728" s="329"/>
      <x:c r="AL728" s="329"/>
      <x:c r="AM728" s="329"/>
      <x:c r="AN728" s="329"/>
      <x:c r="AO728" s="329"/>
      <x:c r="AP728" s="329"/>
      <x:c r="AQ728" s="329"/>
      <x:c r="AR728" s="329"/>
      <x:c r="AS728" s="329"/>
      <x:c r="AT728" s="329"/>
      <x:c r="AU728" s="329"/>
      <x:c r="AV728" s="329"/>
      <x:c r="AW728" s="329"/>
      <x:c r="AX728" s="329"/>
      <x:c r="AY728" s="329"/>
      <x:c r="AZ728" s="329"/>
      <x:c r="BA728" s="329"/>
      <x:c r="BB728" s="329"/>
      <x:c r="BC728" s="329"/>
      <x:c r="BD728" s="329"/>
      <x:c r="BE728" s="329"/>
      <x:c r="BF728" s="329"/>
      <x:c r="BG728" s="329"/>
      <x:c r="BH728" s="329"/>
      <x:c r="BI728" s="329"/>
      <x:c r="BJ728" s="329"/>
      <x:c r="BK728" s="329"/>
      <x:c r="BL728" s="329"/>
      <x:c r="BM728" s="329"/>
      <x:c r="BN728" s="329"/>
      <x:c r="BO728" s="329"/>
      <x:c r="BP728" s="329"/>
      <x:c r="BQ728" s="329"/>
      <x:c r="BR728" s="329"/>
      <x:c r="BS728" s="329"/>
      <x:c r="BT728" s="329"/>
      <x:c r="BU728" s="329"/>
      <x:c r="BV728" s="329"/>
      <x:c r="BW728" s="329"/>
      <x:c r="BX728" s="329"/>
      <x:c r="BY728" s="329"/>
      <x:c r="BZ728" s="329"/>
      <x:c r="CA728" s="329"/>
      <x:c r="CB728" s="329"/>
      <x:c r="CC728" s="329"/>
      <x:c r="CD728" s="329"/>
      <x:c r="CE728" s="329"/>
      <x:c r="CF728" s="329"/>
      <x:c r="CG728" s="329"/>
      <x:c r="CH728" s="329"/>
      <x:c r="CI728" s="329"/>
      <x:c r="CJ728" s="329"/>
      <x:c r="CK728" s="329"/>
      <x:c r="CL728" s="329"/>
      <x:c r="CM728" s="329"/>
      <x:c r="CN728" s="329"/>
      <x:c r="CO728" s="329"/>
      <x:c r="CP728" s="329"/>
      <x:c r="CQ728" s="329"/>
      <x:c r="CR728" s="329"/>
      <x:c r="CS728" s="329"/>
      <x:c r="CT728" s="329"/>
      <x:c r="CU728" s="329"/>
      <x:c r="CV728" s="329"/>
      <x:c r="CW728" s="329"/>
      <x:c r="CX728" s="329"/>
      <x:c r="CY728" s="329"/>
      <x:c r="CZ728" s="329"/>
      <x:c r="DA728" s="329"/>
      <x:c r="DB728" s="329"/>
      <x:c r="DC728" s="329"/>
      <x:c r="DD728" s="329"/>
      <x:c r="DE728" s="329"/>
      <x:c r="DF728" s="329"/>
      <x:c r="DG728" s="329"/>
      <x:c r="DH728" s="329"/>
      <x:c r="DI728" s="329"/>
      <x:c r="DJ728" s="329"/>
      <x:c r="DK728" s="329"/>
      <x:c r="DL728" s="329"/>
      <x:c r="DM728" s="329"/>
      <x:c r="DN728" s="329"/>
      <x:c r="DO728" s="329"/>
      <x:c r="DP728" s="329"/>
      <x:c r="DQ728" s="329"/>
      <x:c r="DR728" s="329"/>
      <x:c r="DS728" s="329"/>
    </x:row>
    <x:row r="729" spans="1:123" s="273" customFormat="1" hidden="1" customHeight="1">
      <x:c r="A729" s="630" t="s">
        <x:v>38</x:v>
      </x:c>
      <x:c r="B729" s="638" t="s">
        <x:v>1698</x:v>
      </x:c>
      <x:c r="C729" s="632" t="s">
        <x:v>1699</x:v>
      </x:c>
      <x:c r="D729" s="448">
        <x:f t="shared" si="43"/>
        <x:v>750</x:v>
      </x:c>
      <x:c r="E729" s="317" t="s">
        <x:v>3596</x:v>
      </x:c>
      <x:c r="F729" s="317" t="s">
        <x:v>2176</x:v>
      </x:c>
      <x:c r="G729" s="317" t="s">
        <x:v>2208</x:v>
      </x:c>
      <x:c r="H729" s="317" t="s">
        <x:v>6327</x:v>
      </x:c>
      <x:c r="I729" s="317"/>
      <x:c r="J729" s="636">
        <x:v>750</x:v>
      </x:c>
      <x:c r="K729" s="636"/>
      <x:c r="L729" s="636">
        <x:v>750</x:v>
      </x:c>
      <x:c r="M729" s="636"/>
      <x:c r="N729" s="636"/>
      <x:c r="O729" s="636"/>
      <x:c r="P729" s="636">
        <x:v>750</x:v>
      </x:c>
      <x:c r="Q729" s="636"/>
      <x:c r="R729" s="217" t="s">
        <x:v>5055</x:v>
      </x:c>
      <x:c r="S729" s="299"/>
      <x:c r="T729" s="329"/>
      <x:c r="U729" s="329"/>
      <x:c r="V729" s="329"/>
      <x:c r="W729" s="329"/>
      <x:c r="X729" s="329"/>
      <x:c r="Y729" s="329"/>
      <x:c r="Z729" s="329"/>
      <x:c r="AA729" s="329"/>
      <x:c r="AB729" s="329"/>
      <x:c r="AC729" s="329"/>
      <x:c r="AD729" s="329"/>
      <x:c r="AE729" s="329"/>
      <x:c r="AF729" s="329"/>
      <x:c r="AG729" s="329"/>
      <x:c r="AH729" s="329"/>
      <x:c r="AI729" s="329"/>
      <x:c r="AJ729" s="329"/>
      <x:c r="AK729" s="329"/>
      <x:c r="AL729" s="329"/>
      <x:c r="AM729" s="329"/>
      <x:c r="AN729" s="329"/>
      <x:c r="AO729" s="329"/>
      <x:c r="AP729" s="329"/>
      <x:c r="AQ729" s="329"/>
      <x:c r="AR729" s="329"/>
      <x:c r="AS729" s="329"/>
      <x:c r="AT729" s="329"/>
      <x:c r="AU729" s="329"/>
      <x:c r="AV729" s="329"/>
      <x:c r="AW729" s="329"/>
      <x:c r="AX729" s="329"/>
      <x:c r="AY729" s="329"/>
      <x:c r="AZ729" s="329"/>
      <x:c r="BA729" s="329"/>
      <x:c r="BB729" s="329"/>
      <x:c r="BC729" s="329"/>
      <x:c r="BD729" s="329"/>
      <x:c r="BE729" s="329"/>
      <x:c r="BF729" s="329"/>
      <x:c r="BG729" s="329"/>
      <x:c r="BH729" s="329"/>
      <x:c r="BI729" s="329"/>
      <x:c r="BJ729" s="329"/>
      <x:c r="BK729" s="329"/>
      <x:c r="BL729" s="329"/>
      <x:c r="BM729" s="329"/>
      <x:c r="BN729" s="329"/>
      <x:c r="BO729" s="329"/>
      <x:c r="BP729" s="329"/>
      <x:c r="BQ729" s="329"/>
      <x:c r="BR729" s="329"/>
      <x:c r="BS729" s="329"/>
      <x:c r="BT729" s="329"/>
      <x:c r="BU729" s="329"/>
      <x:c r="BV729" s="329"/>
      <x:c r="BW729" s="329"/>
      <x:c r="BX729" s="329"/>
      <x:c r="BY729" s="329"/>
      <x:c r="BZ729" s="329"/>
      <x:c r="CA729" s="329"/>
      <x:c r="CB729" s="329"/>
      <x:c r="CC729" s="329"/>
      <x:c r="CD729" s="329"/>
      <x:c r="CE729" s="329"/>
      <x:c r="CF729" s="329"/>
      <x:c r="CG729" s="329"/>
      <x:c r="CH729" s="329"/>
      <x:c r="CI729" s="329"/>
      <x:c r="CJ729" s="329"/>
      <x:c r="CK729" s="329"/>
      <x:c r="CL729" s="329"/>
      <x:c r="CM729" s="329"/>
      <x:c r="CN729" s="329"/>
      <x:c r="CO729" s="329"/>
      <x:c r="CP729" s="329"/>
      <x:c r="CQ729" s="329"/>
      <x:c r="CR729" s="329"/>
      <x:c r="CS729" s="329"/>
      <x:c r="CT729" s="329"/>
      <x:c r="CU729" s="329"/>
      <x:c r="CV729" s="329"/>
      <x:c r="CW729" s="329"/>
      <x:c r="CX729" s="329"/>
      <x:c r="CY729" s="329"/>
      <x:c r="CZ729" s="329"/>
      <x:c r="DA729" s="329"/>
      <x:c r="DB729" s="329"/>
      <x:c r="DC729" s="329"/>
      <x:c r="DD729" s="329"/>
      <x:c r="DE729" s="329"/>
      <x:c r="DF729" s="329"/>
      <x:c r="DG729" s="329"/>
      <x:c r="DH729" s="329"/>
      <x:c r="DI729" s="329"/>
      <x:c r="DJ729" s="329"/>
      <x:c r="DK729" s="329"/>
      <x:c r="DL729" s="329"/>
      <x:c r="DM729" s="329"/>
      <x:c r="DN729" s="329"/>
      <x:c r="DO729" s="329"/>
      <x:c r="DP729" s="329"/>
      <x:c r="DQ729" s="329"/>
      <x:c r="DR729" s="329"/>
      <x:c r="DS729" s="329"/>
    </x:row>
    <x:row r="730" spans="1:123" s="273" customFormat="1" hidden="1" customHeight="1">
      <x:c r="A730" s="630" t="s">
        <x:v>38</x:v>
      </x:c>
      <x:c r="B730" s="638" t="s">
        <x:v>4189</x:v>
      </x:c>
      <x:c r="C730" s="632" t="s">
        <x:v>5163</x:v>
      </x:c>
      <x:c r="D730" s="448">
        <x:f t="shared" si="43"/>
        <x:v>13075.700000000001</x:v>
      </x:c>
      <x:c r="E730" s="317" t="s">
        <x:v>3621</x:v>
      </x:c>
      <x:c r="F730" s="317" t="s">
        <x:v>1163</x:v>
      </x:c>
      <x:c r="G730" s="317" t="s">
        <x:v>3621</x:v>
      </x:c>
      <x:c r="H730" s="317"/>
      <x:c r="I730" s="317"/>
      <x:c r="J730" s="636">
        <x:v>13075.700000000001</x:v>
      </x:c>
      <x:c r="K730" s="636"/>
      <x:c r="L730" s="636">
        <x:v>13075.700000000001</x:v>
      </x:c>
      <x:c r="M730" s="636"/>
      <x:c r="N730" s="636"/>
      <x:c r="O730" s="636"/>
      <x:c r="P730" s="636">
        <x:v>13075.700000000001</x:v>
      </x:c>
      <x:c r="Q730" s="636"/>
      <x:c r="R730" s="639" t="s">
        <x:v>6462</x:v>
      </x:c>
      <x:c r="S730" s="299"/>
      <x:c r="T730" s="329"/>
      <x:c r="U730" s="329"/>
      <x:c r="V730" s="329"/>
      <x:c r="W730" s="329"/>
      <x:c r="X730" s="329"/>
      <x:c r="Y730" s="329"/>
      <x:c r="Z730" s="329"/>
      <x:c r="AA730" s="329"/>
      <x:c r="AB730" s="329"/>
      <x:c r="AC730" s="329"/>
      <x:c r="AD730" s="329"/>
      <x:c r="AE730" s="329"/>
      <x:c r="AF730" s="329"/>
      <x:c r="AG730" s="329"/>
      <x:c r="AH730" s="329"/>
      <x:c r="AI730" s="329"/>
      <x:c r="AJ730" s="329"/>
      <x:c r="AK730" s="329"/>
      <x:c r="AL730" s="329"/>
      <x:c r="AM730" s="329"/>
      <x:c r="AN730" s="329"/>
      <x:c r="AO730" s="329"/>
      <x:c r="AP730" s="329"/>
      <x:c r="AQ730" s="329"/>
      <x:c r="AR730" s="329"/>
      <x:c r="AS730" s="329"/>
      <x:c r="AT730" s="329"/>
      <x:c r="AU730" s="329"/>
      <x:c r="AV730" s="329"/>
      <x:c r="AW730" s="329"/>
      <x:c r="AX730" s="329"/>
      <x:c r="AY730" s="329"/>
      <x:c r="AZ730" s="329"/>
      <x:c r="BA730" s="329"/>
      <x:c r="BB730" s="329"/>
      <x:c r="BC730" s="329"/>
      <x:c r="BD730" s="329"/>
      <x:c r="BE730" s="329"/>
      <x:c r="BF730" s="329"/>
      <x:c r="BG730" s="329"/>
      <x:c r="BH730" s="329"/>
      <x:c r="BI730" s="329"/>
      <x:c r="BJ730" s="329"/>
      <x:c r="BK730" s="329"/>
      <x:c r="BL730" s="329"/>
      <x:c r="BM730" s="329"/>
      <x:c r="BN730" s="329"/>
      <x:c r="BO730" s="329"/>
      <x:c r="BP730" s="329"/>
      <x:c r="BQ730" s="329"/>
      <x:c r="BR730" s="329"/>
      <x:c r="BS730" s="329"/>
      <x:c r="BT730" s="329"/>
      <x:c r="BU730" s="329"/>
      <x:c r="BV730" s="329"/>
      <x:c r="BW730" s="329"/>
      <x:c r="BX730" s="329"/>
      <x:c r="BY730" s="329"/>
      <x:c r="BZ730" s="329"/>
      <x:c r="CA730" s="329"/>
      <x:c r="CB730" s="329"/>
      <x:c r="CC730" s="329"/>
      <x:c r="CD730" s="329"/>
      <x:c r="CE730" s="329"/>
      <x:c r="CF730" s="329"/>
      <x:c r="CG730" s="329"/>
      <x:c r="CH730" s="329"/>
      <x:c r="CI730" s="329"/>
      <x:c r="CJ730" s="329"/>
      <x:c r="CK730" s="329"/>
      <x:c r="CL730" s="329"/>
      <x:c r="CM730" s="329"/>
      <x:c r="CN730" s="329"/>
      <x:c r="CO730" s="329"/>
      <x:c r="CP730" s="329"/>
      <x:c r="CQ730" s="329"/>
      <x:c r="CR730" s="329"/>
      <x:c r="CS730" s="329"/>
      <x:c r="CT730" s="329"/>
      <x:c r="CU730" s="329"/>
      <x:c r="CV730" s="329"/>
      <x:c r="CW730" s="329"/>
      <x:c r="CX730" s="329"/>
      <x:c r="CY730" s="329"/>
      <x:c r="CZ730" s="329"/>
      <x:c r="DA730" s="329"/>
      <x:c r="DB730" s="329"/>
      <x:c r="DC730" s="329"/>
      <x:c r="DD730" s="329"/>
      <x:c r="DE730" s="329"/>
      <x:c r="DF730" s="329"/>
      <x:c r="DG730" s="329"/>
      <x:c r="DH730" s="329"/>
      <x:c r="DI730" s="329"/>
      <x:c r="DJ730" s="329"/>
      <x:c r="DK730" s="329"/>
      <x:c r="DL730" s="329"/>
      <x:c r="DM730" s="329"/>
      <x:c r="DN730" s="329"/>
      <x:c r="DO730" s="329"/>
      <x:c r="DP730" s="329"/>
      <x:c r="DQ730" s="329"/>
      <x:c r="DR730" s="329"/>
      <x:c r="DS730" s="329"/>
    </x:row>
    <x:row r="731" spans="1:123" s="273" customFormat="1" hidden="1" customHeight="1">
      <x:c r="A731" s="630" t="s">
        <x:v>38</x:v>
      </x:c>
      <x:c r="B731" s="638" t="s">
        <x:v>4261</x:v>
      </x:c>
      <x:c r="C731" s="632" t="s">
        <x:v>6350</x:v>
      </x:c>
      <x:c r="D731" s="448">
        <x:f t="shared" si="43"/>
        <x:v>22954.599999999999</x:v>
      </x:c>
      <x:c r="E731" s="317" t="s">
        <x:v>7228</x:v>
      </x:c>
      <x:c r="F731" s="317" t="s">
        <x:v>1657</x:v>
      </x:c>
      <x:c r="G731" s="317" t="s">
        <x:v>1657</x:v>
      </x:c>
      <x:c r="H731" s="317"/>
      <x:c r="I731" s="317"/>
      <x:c r="J731" s="636">
        <x:v>22954.599999999999</x:v>
      </x:c>
      <x:c r="K731" s="636"/>
      <x:c r="L731" s="636">
        <x:v>22954.599999999999</x:v>
      </x:c>
      <x:c r="M731" s="636"/>
      <x:c r="N731" s="636"/>
      <x:c r="O731" s="636"/>
      <x:c r="P731" s="636">
        <x:v>22954.599999999999</x:v>
      </x:c>
      <x:c r="Q731" s="636"/>
      <x:c r="R731" s="639" t="s">
        <x:v>5639</x:v>
      </x:c>
      <x:c r="S731" s="299"/>
      <x:c r="T731" s="329"/>
      <x:c r="U731" s="329"/>
      <x:c r="V731" s="329"/>
      <x:c r="W731" s="329"/>
      <x:c r="X731" s="329"/>
      <x:c r="Y731" s="329"/>
      <x:c r="Z731" s="329"/>
      <x:c r="AA731" s="329"/>
      <x:c r="AB731" s="329"/>
      <x:c r="AC731" s="329"/>
      <x:c r="AD731" s="329"/>
      <x:c r="AE731" s="329"/>
      <x:c r="AF731" s="329"/>
      <x:c r="AG731" s="329"/>
      <x:c r="AH731" s="329"/>
      <x:c r="AI731" s="329"/>
      <x:c r="AJ731" s="329"/>
      <x:c r="AK731" s="329"/>
      <x:c r="AL731" s="329"/>
      <x:c r="AM731" s="329"/>
      <x:c r="AN731" s="329"/>
      <x:c r="AO731" s="329"/>
      <x:c r="AP731" s="329"/>
      <x:c r="AQ731" s="329"/>
      <x:c r="AR731" s="329"/>
      <x:c r="AS731" s="329"/>
      <x:c r="AT731" s="329"/>
      <x:c r="AU731" s="329"/>
      <x:c r="AV731" s="329"/>
      <x:c r="AW731" s="329"/>
      <x:c r="AX731" s="329"/>
      <x:c r="AY731" s="329"/>
      <x:c r="AZ731" s="329"/>
      <x:c r="BA731" s="329"/>
      <x:c r="BB731" s="329"/>
      <x:c r="BC731" s="329"/>
      <x:c r="BD731" s="329"/>
      <x:c r="BE731" s="329"/>
      <x:c r="BF731" s="329"/>
      <x:c r="BG731" s="329"/>
      <x:c r="BH731" s="329"/>
      <x:c r="BI731" s="329"/>
      <x:c r="BJ731" s="329"/>
      <x:c r="BK731" s="329"/>
      <x:c r="BL731" s="329"/>
      <x:c r="BM731" s="329"/>
      <x:c r="BN731" s="329"/>
      <x:c r="BO731" s="329"/>
      <x:c r="BP731" s="329"/>
      <x:c r="BQ731" s="329"/>
      <x:c r="BR731" s="329"/>
      <x:c r="BS731" s="329"/>
      <x:c r="BT731" s="329"/>
      <x:c r="BU731" s="329"/>
      <x:c r="BV731" s="329"/>
      <x:c r="BW731" s="329"/>
      <x:c r="BX731" s="329"/>
      <x:c r="BY731" s="329"/>
      <x:c r="BZ731" s="329"/>
      <x:c r="CA731" s="329"/>
      <x:c r="CB731" s="329"/>
      <x:c r="CC731" s="329"/>
      <x:c r="CD731" s="329"/>
      <x:c r="CE731" s="329"/>
      <x:c r="CF731" s="329"/>
      <x:c r="CG731" s="329"/>
      <x:c r="CH731" s="329"/>
      <x:c r="CI731" s="329"/>
      <x:c r="CJ731" s="329"/>
      <x:c r="CK731" s="329"/>
      <x:c r="CL731" s="329"/>
      <x:c r="CM731" s="329"/>
      <x:c r="CN731" s="329"/>
      <x:c r="CO731" s="329"/>
      <x:c r="CP731" s="329"/>
      <x:c r="CQ731" s="329"/>
      <x:c r="CR731" s="329"/>
      <x:c r="CS731" s="329"/>
      <x:c r="CT731" s="329"/>
      <x:c r="CU731" s="329"/>
      <x:c r="CV731" s="329"/>
      <x:c r="CW731" s="329"/>
      <x:c r="CX731" s="329"/>
      <x:c r="CY731" s="329"/>
      <x:c r="CZ731" s="329"/>
      <x:c r="DA731" s="329"/>
      <x:c r="DB731" s="329"/>
      <x:c r="DC731" s="329"/>
      <x:c r="DD731" s="329"/>
      <x:c r="DE731" s="329"/>
      <x:c r="DF731" s="329"/>
      <x:c r="DG731" s="329"/>
      <x:c r="DH731" s="329"/>
      <x:c r="DI731" s="329"/>
      <x:c r="DJ731" s="329"/>
      <x:c r="DK731" s="329"/>
      <x:c r="DL731" s="329"/>
      <x:c r="DM731" s="329"/>
      <x:c r="DN731" s="329"/>
      <x:c r="DO731" s="329"/>
      <x:c r="DP731" s="329"/>
      <x:c r="DQ731" s="329"/>
      <x:c r="DR731" s="329"/>
      <x:c r="DS731" s="329"/>
    </x:row>
    <x:row r="732" spans="1:123" s="273" customFormat="1" hidden="1" customHeight="1">
      <x:c r="A732" s="630" t="s">
        <x:v>38</x:v>
      </x:c>
      <x:c r="B732" s="638" t="s">
        <x:v>1793</x:v>
      </x:c>
      <x:c r="C732" s="632" t="s">
        <x:v>6338</x:v>
      </x:c>
      <x:c r="D732" s="448">
        <x:f t="shared" si="43"/>
        <x:v>1210.3</x:v>
      </x:c>
      <x:c r="E732" s="317" t="s">
        <x:v>7228</x:v>
      </x:c>
      <x:c r="F732" s="317" t="s">
        <x:v>3647</x:v>
      </x:c>
      <x:c r="G732" s="317" t="s">
        <x:v>5316</x:v>
      </x:c>
      <x:c r="H732" s="317"/>
      <x:c r="I732" s="317"/>
      <x:c r="J732" s="636">
        <x:v>1210.3</x:v>
      </x:c>
      <x:c r="K732" s="636"/>
      <x:c r="L732" s="636">
        <x:v>1210.3</x:v>
      </x:c>
      <x:c r="M732" s="636"/>
      <x:c r="N732" s="636"/>
      <x:c r="O732" s="636"/>
      <x:c r="P732" s="636">
        <x:v>1210.3</x:v>
      </x:c>
      <x:c r="Q732" s="636"/>
      <x:c r="R732" s="639" t="s">
        <x:v>5671</x:v>
      </x:c>
      <x:c r="S732" s="299"/>
      <x:c r="T732" s="329"/>
      <x:c r="U732" s="329"/>
      <x:c r="V732" s="329"/>
      <x:c r="W732" s="329"/>
      <x:c r="X732" s="329"/>
      <x:c r="Y732" s="329"/>
      <x:c r="Z732" s="329"/>
      <x:c r="AA732" s="329"/>
      <x:c r="AB732" s="329"/>
      <x:c r="AC732" s="329"/>
      <x:c r="AD732" s="329"/>
      <x:c r="AE732" s="329"/>
      <x:c r="AF732" s="329"/>
      <x:c r="AG732" s="329"/>
      <x:c r="AH732" s="329"/>
      <x:c r="AI732" s="329"/>
      <x:c r="AJ732" s="329"/>
      <x:c r="AK732" s="329"/>
      <x:c r="AL732" s="329"/>
      <x:c r="AM732" s="329"/>
      <x:c r="AN732" s="329"/>
      <x:c r="AO732" s="329"/>
      <x:c r="AP732" s="329"/>
      <x:c r="AQ732" s="329"/>
      <x:c r="AR732" s="329"/>
      <x:c r="AS732" s="329"/>
      <x:c r="AT732" s="329"/>
      <x:c r="AU732" s="329"/>
      <x:c r="AV732" s="329"/>
      <x:c r="AW732" s="329"/>
      <x:c r="AX732" s="329"/>
      <x:c r="AY732" s="329"/>
      <x:c r="AZ732" s="329"/>
      <x:c r="BA732" s="329"/>
      <x:c r="BB732" s="329"/>
      <x:c r="BC732" s="329"/>
      <x:c r="BD732" s="329"/>
      <x:c r="BE732" s="329"/>
      <x:c r="BF732" s="329"/>
      <x:c r="BG732" s="329"/>
      <x:c r="BH732" s="329"/>
      <x:c r="BI732" s="329"/>
      <x:c r="BJ732" s="329"/>
      <x:c r="BK732" s="329"/>
      <x:c r="BL732" s="329"/>
      <x:c r="BM732" s="329"/>
      <x:c r="BN732" s="329"/>
      <x:c r="BO732" s="329"/>
      <x:c r="BP732" s="329"/>
      <x:c r="BQ732" s="329"/>
      <x:c r="BR732" s="329"/>
      <x:c r="BS732" s="329"/>
      <x:c r="BT732" s="329"/>
      <x:c r="BU732" s="329"/>
      <x:c r="BV732" s="329"/>
      <x:c r="BW732" s="329"/>
      <x:c r="BX732" s="329"/>
      <x:c r="BY732" s="329"/>
      <x:c r="BZ732" s="329"/>
      <x:c r="CA732" s="329"/>
      <x:c r="CB732" s="329"/>
      <x:c r="CC732" s="329"/>
      <x:c r="CD732" s="329"/>
      <x:c r="CE732" s="329"/>
      <x:c r="CF732" s="329"/>
      <x:c r="CG732" s="329"/>
      <x:c r="CH732" s="329"/>
      <x:c r="CI732" s="329"/>
      <x:c r="CJ732" s="329"/>
      <x:c r="CK732" s="329"/>
      <x:c r="CL732" s="329"/>
      <x:c r="CM732" s="329"/>
      <x:c r="CN732" s="329"/>
      <x:c r="CO732" s="329"/>
      <x:c r="CP732" s="329"/>
      <x:c r="CQ732" s="329"/>
      <x:c r="CR732" s="329"/>
      <x:c r="CS732" s="329"/>
      <x:c r="CT732" s="329"/>
      <x:c r="CU732" s="329"/>
      <x:c r="CV732" s="329"/>
      <x:c r="CW732" s="329"/>
      <x:c r="CX732" s="329"/>
      <x:c r="CY732" s="329"/>
      <x:c r="CZ732" s="329"/>
      <x:c r="DA732" s="329"/>
      <x:c r="DB732" s="329"/>
      <x:c r="DC732" s="329"/>
      <x:c r="DD732" s="329"/>
      <x:c r="DE732" s="329"/>
      <x:c r="DF732" s="329"/>
      <x:c r="DG732" s="329"/>
      <x:c r="DH732" s="329"/>
      <x:c r="DI732" s="329"/>
      <x:c r="DJ732" s="329"/>
      <x:c r="DK732" s="329"/>
      <x:c r="DL732" s="329"/>
      <x:c r="DM732" s="329"/>
      <x:c r="DN732" s="329"/>
      <x:c r="DO732" s="329"/>
      <x:c r="DP732" s="329"/>
      <x:c r="DQ732" s="329"/>
      <x:c r="DR732" s="329"/>
      <x:c r="DS732" s="329"/>
    </x:row>
    <x:row r="733" spans="1:123" s="273" customFormat="1" hidden="1" customHeight="1">
      <x:c r="A733" s="630" t="s">
        <x:v>38</x:v>
      </x:c>
      <x:c r="B733" s="638" t="s">
        <x:v>4199</x:v>
      </x:c>
      <x:c r="C733" s="632" t="s">
        <x:v>6363</x:v>
      </x:c>
      <x:c r="D733" s="448">
        <x:f t="shared" si="43"/>
        <x:v>16911.900000000001</x:v>
      </x:c>
      <x:c r="E733" s="317" t="s">
        <x:v>7228</x:v>
      </x:c>
      <x:c r="F733" s="317" t="s">
        <x:v>3647</x:v>
      </x:c>
      <x:c r="G733" s="317" t="s">
        <x:v>5316</x:v>
      </x:c>
      <x:c r="H733" s="317"/>
      <x:c r="I733" s="317"/>
      <x:c r="J733" s="636">
        <x:v>16911.900000000001</x:v>
      </x:c>
      <x:c r="K733" s="636"/>
      <x:c r="L733" s="636">
        <x:v>16911.900000000001</x:v>
      </x:c>
      <x:c r="M733" s="636"/>
      <x:c r="N733" s="636"/>
      <x:c r="O733" s="636"/>
      <x:c r="P733" s="636">
        <x:v>16911.900000000001</x:v>
      </x:c>
      <x:c r="Q733" s="636"/>
      <x:c r="R733" s="639" t="s">
        <x:v>5671</x:v>
      </x:c>
      <x:c r="S733" s="299"/>
      <x:c r="T733" s="329"/>
      <x:c r="U733" s="329"/>
      <x:c r="V733" s="329"/>
      <x:c r="W733" s="329"/>
      <x:c r="X733" s="329"/>
      <x:c r="Y733" s="329"/>
      <x:c r="Z733" s="329"/>
      <x:c r="AA733" s="329"/>
      <x:c r="AB733" s="329"/>
      <x:c r="AC733" s="329"/>
      <x:c r="AD733" s="329"/>
      <x:c r="AE733" s="329"/>
      <x:c r="AF733" s="329"/>
      <x:c r="AG733" s="329"/>
      <x:c r="AH733" s="329"/>
      <x:c r="AI733" s="329"/>
      <x:c r="AJ733" s="329"/>
      <x:c r="AK733" s="329"/>
      <x:c r="AL733" s="329"/>
      <x:c r="AM733" s="329"/>
      <x:c r="AN733" s="329"/>
      <x:c r="AO733" s="329"/>
      <x:c r="AP733" s="329"/>
      <x:c r="AQ733" s="329"/>
      <x:c r="AR733" s="329"/>
      <x:c r="AS733" s="329"/>
      <x:c r="AT733" s="329"/>
      <x:c r="AU733" s="329"/>
      <x:c r="AV733" s="329"/>
      <x:c r="AW733" s="329"/>
      <x:c r="AX733" s="329"/>
      <x:c r="AY733" s="329"/>
      <x:c r="AZ733" s="329"/>
      <x:c r="BA733" s="329"/>
      <x:c r="BB733" s="329"/>
      <x:c r="BC733" s="329"/>
      <x:c r="BD733" s="329"/>
      <x:c r="BE733" s="329"/>
      <x:c r="BF733" s="329"/>
      <x:c r="BG733" s="329"/>
      <x:c r="BH733" s="329"/>
      <x:c r="BI733" s="329"/>
      <x:c r="BJ733" s="329"/>
      <x:c r="BK733" s="329"/>
      <x:c r="BL733" s="329"/>
      <x:c r="BM733" s="329"/>
      <x:c r="BN733" s="329"/>
      <x:c r="BO733" s="329"/>
      <x:c r="BP733" s="329"/>
      <x:c r="BQ733" s="329"/>
      <x:c r="BR733" s="329"/>
      <x:c r="BS733" s="329"/>
      <x:c r="BT733" s="329"/>
      <x:c r="BU733" s="329"/>
      <x:c r="BV733" s="329"/>
      <x:c r="BW733" s="329"/>
      <x:c r="BX733" s="329"/>
      <x:c r="BY733" s="329"/>
      <x:c r="BZ733" s="329"/>
      <x:c r="CA733" s="329"/>
      <x:c r="CB733" s="329"/>
      <x:c r="CC733" s="329"/>
      <x:c r="CD733" s="329"/>
      <x:c r="CE733" s="329"/>
      <x:c r="CF733" s="329"/>
      <x:c r="CG733" s="329"/>
      <x:c r="CH733" s="329"/>
      <x:c r="CI733" s="329"/>
      <x:c r="CJ733" s="329"/>
      <x:c r="CK733" s="329"/>
      <x:c r="CL733" s="329"/>
      <x:c r="CM733" s="329"/>
      <x:c r="CN733" s="329"/>
      <x:c r="CO733" s="329"/>
      <x:c r="CP733" s="329"/>
      <x:c r="CQ733" s="329"/>
      <x:c r="CR733" s="329"/>
      <x:c r="CS733" s="329"/>
      <x:c r="CT733" s="329"/>
      <x:c r="CU733" s="329"/>
      <x:c r="CV733" s="329"/>
      <x:c r="CW733" s="329"/>
      <x:c r="CX733" s="329"/>
      <x:c r="CY733" s="329"/>
      <x:c r="CZ733" s="329"/>
      <x:c r="DA733" s="329"/>
      <x:c r="DB733" s="329"/>
      <x:c r="DC733" s="329"/>
      <x:c r="DD733" s="329"/>
      <x:c r="DE733" s="329"/>
      <x:c r="DF733" s="329"/>
      <x:c r="DG733" s="329"/>
      <x:c r="DH733" s="329"/>
      <x:c r="DI733" s="329"/>
      <x:c r="DJ733" s="329"/>
      <x:c r="DK733" s="329"/>
      <x:c r="DL733" s="329"/>
      <x:c r="DM733" s="329"/>
      <x:c r="DN733" s="329"/>
      <x:c r="DO733" s="329"/>
      <x:c r="DP733" s="329"/>
      <x:c r="DQ733" s="329"/>
      <x:c r="DR733" s="329"/>
      <x:c r="DS733" s="329"/>
    </x:row>
    <x:row r="734" spans="1:123" s="273" customFormat="1" hidden="1" customHeight="1">
      <x:c r="A734" s="630" t="s">
        <x:v>38</x:v>
      </x:c>
      <x:c r="B734" s="638" t="s">
        <x:v>4153</x:v>
      </x:c>
      <x:c r="C734" s="632" t="s">
        <x:v>6346</x:v>
      </x:c>
      <x:c r="D734" s="448">
        <x:f t="shared" si="43"/>
        <x:v>16110</x:v>
      </x:c>
      <x:c r="E734" s="317" t="s">
        <x:v>7228</x:v>
      </x:c>
      <x:c r="F734" s="317" t="s">
        <x:v>3647</x:v>
      </x:c>
      <x:c r="G734" s="317" t="s">
        <x:v>5316</x:v>
      </x:c>
      <x:c r="H734" s="317"/>
      <x:c r="I734" s="317"/>
      <x:c r="J734" s="636">
        <x:v>16110</x:v>
      </x:c>
      <x:c r="K734" s="636"/>
      <x:c r="L734" s="636">
        <x:v>16110</x:v>
      </x:c>
      <x:c r="M734" s="636"/>
      <x:c r="N734" s="636"/>
      <x:c r="O734" s="636"/>
      <x:c r="P734" s="636">
        <x:v>16110</x:v>
      </x:c>
      <x:c r="Q734" s="636"/>
      <x:c r="R734" s="639" t="s">
        <x:v>5671</x:v>
      </x:c>
      <x:c r="S734" s="299"/>
      <x:c r="T734" s="329"/>
      <x:c r="U734" s="329"/>
      <x:c r="V734" s="329"/>
      <x:c r="W734" s="329"/>
      <x:c r="X734" s="329"/>
      <x:c r="Y734" s="329"/>
      <x:c r="Z734" s="329"/>
      <x:c r="AA734" s="329"/>
      <x:c r="AB734" s="329"/>
      <x:c r="AC734" s="329"/>
      <x:c r="AD734" s="329"/>
      <x:c r="AE734" s="329"/>
      <x:c r="AF734" s="329"/>
      <x:c r="AG734" s="329"/>
      <x:c r="AH734" s="329"/>
      <x:c r="AI734" s="329"/>
      <x:c r="AJ734" s="329"/>
      <x:c r="AK734" s="329"/>
      <x:c r="AL734" s="329"/>
      <x:c r="AM734" s="329"/>
      <x:c r="AN734" s="329"/>
      <x:c r="AO734" s="329"/>
      <x:c r="AP734" s="329"/>
      <x:c r="AQ734" s="329"/>
      <x:c r="AR734" s="329"/>
      <x:c r="AS734" s="329"/>
      <x:c r="AT734" s="329"/>
      <x:c r="AU734" s="329"/>
      <x:c r="AV734" s="329"/>
      <x:c r="AW734" s="329"/>
      <x:c r="AX734" s="329"/>
      <x:c r="AY734" s="329"/>
      <x:c r="AZ734" s="329"/>
      <x:c r="BA734" s="329"/>
      <x:c r="BB734" s="329"/>
      <x:c r="BC734" s="329"/>
      <x:c r="BD734" s="329"/>
      <x:c r="BE734" s="329"/>
      <x:c r="BF734" s="329"/>
      <x:c r="BG734" s="329"/>
      <x:c r="BH734" s="329"/>
      <x:c r="BI734" s="329"/>
      <x:c r="BJ734" s="329"/>
      <x:c r="BK734" s="329"/>
      <x:c r="BL734" s="329"/>
      <x:c r="BM734" s="329"/>
      <x:c r="BN734" s="329"/>
      <x:c r="BO734" s="329"/>
      <x:c r="BP734" s="329"/>
      <x:c r="BQ734" s="329"/>
      <x:c r="BR734" s="329"/>
      <x:c r="BS734" s="329"/>
      <x:c r="BT734" s="329"/>
      <x:c r="BU734" s="329"/>
      <x:c r="BV734" s="329"/>
      <x:c r="BW734" s="329"/>
      <x:c r="BX734" s="329"/>
      <x:c r="BY734" s="329"/>
      <x:c r="BZ734" s="329"/>
      <x:c r="CA734" s="329"/>
      <x:c r="CB734" s="329"/>
      <x:c r="CC734" s="329"/>
      <x:c r="CD734" s="329"/>
      <x:c r="CE734" s="329"/>
      <x:c r="CF734" s="329"/>
      <x:c r="CG734" s="329"/>
      <x:c r="CH734" s="329"/>
      <x:c r="CI734" s="329"/>
      <x:c r="CJ734" s="329"/>
      <x:c r="CK734" s="329"/>
      <x:c r="CL734" s="329"/>
      <x:c r="CM734" s="329"/>
      <x:c r="CN734" s="329"/>
      <x:c r="CO734" s="329"/>
      <x:c r="CP734" s="329"/>
      <x:c r="CQ734" s="329"/>
      <x:c r="CR734" s="329"/>
      <x:c r="CS734" s="329"/>
      <x:c r="CT734" s="329"/>
      <x:c r="CU734" s="329"/>
      <x:c r="CV734" s="329"/>
      <x:c r="CW734" s="329"/>
      <x:c r="CX734" s="329"/>
      <x:c r="CY734" s="329"/>
      <x:c r="CZ734" s="329"/>
      <x:c r="DA734" s="329"/>
      <x:c r="DB734" s="329"/>
      <x:c r="DC734" s="329"/>
      <x:c r="DD734" s="329"/>
      <x:c r="DE734" s="329"/>
      <x:c r="DF734" s="329"/>
      <x:c r="DG734" s="329"/>
      <x:c r="DH734" s="329"/>
      <x:c r="DI734" s="329"/>
      <x:c r="DJ734" s="329"/>
      <x:c r="DK734" s="329"/>
      <x:c r="DL734" s="329"/>
      <x:c r="DM734" s="329"/>
      <x:c r="DN734" s="329"/>
      <x:c r="DO734" s="329"/>
      <x:c r="DP734" s="329"/>
      <x:c r="DQ734" s="329"/>
      <x:c r="DR734" s="329"/>
      <x:c r="DS734" s="329"/>
    </x:row>
    <x:row r="735" spans="1:123" s="273" customFormat="1" hidden="1" customHeight="1">
      <x:c r="A735" s="630" t="s">
        <x:v>38</x:v>
      </x:c>
      <x:c r="B735" s="638" t="s">
        <x:v>4230</x:v>
      </x:c>
      <x:c r="C735" s="632" t="s">
        <x:v>3068</x:v>
      </x:c>
      <x:c r="D735" s="448">
        <x:f t="shared" si="43"/>
        <x:v>1922.0999999999999</x:v>
      </x:c>
      <x:c r="E735" s="317" t="s">
        <x:v>3841</x:v>
      </x:c>
      <x:c r="F735" s="317" t="s">
        <x:v>5373</x:v>
      </x:c>
      <x:c r="G735" s="317" t="s">
        <x:v>3841</x:v>
      </x:c>
      <x:c r="H735" s="317"/>
      <x:c r="I735" s="317"/>
      <x:c r="J735" s="636">
        <x:v>1922.0999999999999</x:v>
      </x:c>
      <x:c r="K735" s="636"/>
      <x:c r="L735" s="636">
        <x:v>1922.0999999999999</x:v>
      </x:c>
      <x:c r="M735" s="636"/>
      <x:c r="N735" s="636"/>
      <x:c r="O735" s="636"/>
      <x:c r="P735" s="636">
        <x:v>1922.0999999999999</x:v>
      </x:c>
      <x:c r="Q735" s="636"/>
      <x:c r="R735" s="639" t="s">
        <x:v>1732</x:v>
      </x:c>
      <x:c r="S735" s="299"/>
      <x:c r="T735" s="329"/>
      <x:c r="U735" s="329"/>
      <x:c r="V735" s="329"/>
      <x:c r="W735" s="329"/>
      <x:c r="X735" s="329"/>
      <x:c r="Y735" s="329"/>
      <x:c r="Z735" s="329"/>
      <x:c r="AA735" s="329"/>
      <x:c r="AB735" s="329"/>
      <x:c r="AC735" s="329"/>
      <x:c r="AD735" s="329"/>
      <x:c r="AE735" s="329"/>
      <x:c r="AF735" s="329"/>
      <x:c r="AG735" s="329"/>
      <x:c r="AH735" s="329"/>
      <x:c r="AI735" s="329"/>
      <x:c r="AJ735" s="329"/>
      <x:c r="AK735" s="329"/>
      <x:c r="AL735" s="329"/>
      <x:c r="AM735" s="329"/>
      <x:c r="AN735" s="329"/>
      <x:c r="AO735" s="329"/>
      <x:c r="AP735" s="329"/>
      <x:c r="AQ735" s="329"/>
      <x:c r="AR735" s="329"/>
      <x:c r="AS735" s="329"/>
      <x:c r="AT735" s="329"/>
      <x:c r="AU735" s="329"/>
      <x:c r="AV735" s="329"/>
      <x:c r="AW735" s="329"/>
      <x:c r="AX735" s="329"/>
      <x:c r="AY735" s="329"/>
      <x:c r="AZ735" s="329"/>
      <x:c r="BA735" s="329"/>
      <x:c r="BB735" s="329"/>
      <x:c r="BC735" s="329"/>
      <x:c r="BD735" s="329"/>
      <x:c r="BE735" s="329"/>
      <x:c r="BF735" s="329"/>
      <x:c r="BG735" s="329"/>
      <x:c r="BH735" s="329"/>
      <x:c r="BI735" s="329"/>
      <x:c r="BJ735" s="329"/>
      <x:c r="BK735" s="329"/>
      <x:c r="BL735" s="329"/>
      <x:c r="BM735" s="329"/>
      <x:c r="BN735" s="329"/>
      <x:c r="BO735" s="329"/>
      <x:c r="BP735" s="329"/>
      <x:c r="BQ735" s="329"/>
      <x:c r="BR735" s="329"/>
      <x:c r="BS735" s="329"/>
      <x:c r="BT735" s="329"/>
      <x:c r="BU735" s="329"/>
      <x:c r="BV735" s="329"/>
      <x:c r="BW735" s="329"/>
      <x:c r="BX735" s="329"/>
      <x:c r="BY735" s="329"/>
      <x:c r="BZ735" s="329"/>
      <x:c r="CA735" s="329"/>
      <x:c r="CB735" s="329"/>
      <x:c r="CC735" s="329"/>
      <x:c r="CD735" s="329"/>
      <x:c r="CE735" s="329"/>
      <x:c r="CF735" s="329"/>
      <x:c r="CG735" s="329"/>
      <x:c r="CH735" s="329"/>
      <x:c r="CI735" s="329"/>
      <x:c r="CJ735" s="329"/>
      <x:c r="CK735" s="329"/>
      <x:c r="CL735" s="329"/>
      <x:c r="CM735" s="329"/>
      <x:c r="CN735" s="329"/>
      <x:c r="CO735" s="329"/>
      <x:c r="CP735" s="329"/>
      <x:c r="CQ735" s="329"/>
      <x:c r="CR735" s="329"/>
      <x:c r="CS735" s="329"/>
      <x:c r="CT735" s="329"/>
      <x:c r="CU735" s="329"/>
      <x:c r="CV735" s="329"/>
      <x:c r="CW735" s="329"/>
      <x:c r="CX735" s="329"/>
      <x:c r="CY735" s="329"/>
      <x:c r="CZ735" s="329"/>
      <x:c r="DA735" s="329"/>
      <x:c r="DB735" s="329"/>
      <x:c r="DC735" s="329"/>
      <x:c r="DD735" s="329"/>
      <x:c r="DE735" s="329"/>
      <x:c r="DF735" s="329"/>
      <x:c r="DG735" s="329"/>
      <x:c r="DH735" s="329"/>
      <x:c r="DI735" s="329"/>
      <x:c r="DJ735" s="329"/>
      <x:c r="DK735" s="329"/>
      <x:c r="DL735" s="329"/>
      <x:c r="DM735" s="329"/>
      <x:c r="DN735" s="329"/>
      <x:c r="DO735" s="329"/>
      <x:c r="DP735" s="329"/>
      <x:c r="DQ735" s="329"/>
      <x:c r="DR735" s="329"/>
      <x:c r="DS735" s="329"/>
    </x:row>
    <x:row r="736" spans="1:123" s="273" customFormat="1" hidden="1" customHeight="1">
      <x:c r="A736" s="630" t="s">
        <x:v>38</x:v>
      </x:c>
      <x:c r="B736" s="638" t="s">
        <x:v>872</x:v>
      </x:c>
      <x:c r="C736" s="632" t="s">
        <x:v>6335</x:v>
      </x:c>
      <x:c r="D736" s="448">
        <x:f t="shared" si="43"/>
        <x:v>2944.0999999999999</x:v>
      </x:c>
      <x:c r="E736" s="317" t="s">
        <x:v>7227</x:v>
      </x:c>
      <x:c r="F736" s="317" t="s">
        <x:v>5505</x:v>
      </x:c>
      <x:c r="G736" s="317"/>
      <x:c r="H736" s="317"/>
      <x:c r="I736" s="317"/>
      <x:c r="J736" s="636">
        <x:v>2944.0999999999999</x:v>
      </x:c>
      <x:c r="K736" s="636"/>
      <x:c r="L736" s="636">
        <x:v>2944.0999999999999</x:v>
      </x:c>
      <x:c r="M736" s="636"/>
      <x:c r="N736" s="636"/>
      <x:c r="O736" s="636"/>
      <x:c r="P736" s="636">
        <x:v>2944.0999999999999</x:v>
      </x:c>
      <x:c r="Q736" s="636"/>
      <x:c r="R736" s="639" t="s">
        <x:v>3077</x:v>
      </x:c>
      <x:c r="S736" s="299" t="s">
        <x:v>2489</x:v>
      </x:c>
      <x:c r="T736" s="329"/>
      <x:c r="U736" s="329"/>
      <x:c r="V736" s="329"/>
      <x:c r="W736" s="329"/>
      <x:c r="X736" s="329"/>
      <x:c r="Y736" s="329"/>
      <x:c r="Z736" s="329"/>
      <x:c r="AA736" s="329"/>
      <x:c r="AB736" s="329"/>
      <x:c r="AC736" s="329"/>
      <x:c r="AD736" s="329"/>
      <x:c r="AE736" s="329"/>
      <x:c r="AF736" s="329"/>
      <x:c r="AG736" s="329"/>
      <x:c r="AH736" s="329"/>
      <x:c r="AI736" s="329"/>
      <x:c r="AJ736" s="329"/>
      <x:c r="AK736" s="329"/>
      <x:c r="AL736" s="329"/>
      <x:c r="AM736" s="329"/>
      <x:c r="AN736" s="329"/>
      <x:c r="AO736" s="329"/>
      <x:c r="AP736" s="329"/>
      <x:c r="AQ736" s="329"/>
      <x:c r="AR736" s="329"/>
      <x:c r="AS736" s="329"/>
      <x:c r="AT736" s="329"/>
      <x:c r="AU736" s="329"/>
      <x:c r="AV736" s="329"/>
      <x:c r="AW736" s="329"/>
      <x:c r="AX736" s="329"/>
      <x:c r="AY736" s="329"/>
      <x:c r="AZ736" s="329"/>
      <x:c r="BA736" s="329"/>
      <x:c r="BB736" s="329"/>
      <x:c r="BC736" s="329"/>
      <x:c r="BD736" s="329"/>
      <x:c r="BE736" s="329"/>
      <x:c r="BF736" s="329"/>
      <x:c r="BG736" s="329"/>
      <x:c r="BH736" s="329"/>
      <x:c r="BI736" s="329"/>
      <x:c r="BJ736" s="329"/>
      <x:c r="BK736" s="329"/>
      <x:c r="BL736" s="329"/>
      <x:c r="BM736" s="329"/>
      <x:c r="BN736" s="329"/>
      <x:c r="BO736" s="329"/>
      <x:c r="BP736" s="329"/>
      <x:c r="BQ736" s="329"/>
      <x:c r="BR736" s="329"/>
      <x:c r="BS736" s="329"/>
      <x:c r="BT736" s="329"/>
      <x:c r="BU736" s="329"/>
      <x:c r="BV736" s="329"/>
      <x:c r="BW736" s="329"/>
      <x:c r="BX736" s="329"/>
      <x:c r="BY736" s="329"/>
      <x:c r="BZ736" s="329"/>
      <x:c r="CA736" s="329"/>
      <x:c r="CB736" s="329"/>
      <x:c r="CC736" s="329"/>
      <x:c r="CD736" s="329"/>
      <x:c r="CE736" s="329"/>
      <x:c r="CF736" s="329"/>
      <x:c r="CG736" s="329"/>
      <x:c r="CH736" s="329"/>
      <x:c r="CI736" s="329"/>
      <x:c r="CJ736" s="329"/>
      <x:c r="CK736" s="329"/>
      <x:c r="CL736" s="329"/>
      <x:c r="CM736" s="329"/>
      <x:c r="CN736" s="329"/>
      <x:c r="CO736" s="329"/>
      <x:c r="CP736" s="329"/>
      <x:c r="CQ736" s="329"/>
      <x:c r="CR736" s="329"/>
      <x:c r="CS736" s="329"/>
      <x:c r="CT736" s="329"/>
      <x:c r="CU736" s="329"/>
      <x:c r="CV736" s="329"/>
      <x:c r="CW736" s="329"/>
      <x:c r="CX736" s="329"/>
      <x:c r="CY736" s="329"/>
      <x:c r="CZ736" s="329"/>
      <x:c r="DA736" s="329"/>
      <x:c r="DB736" s="329"/>
      <x:c r="DC736" s="329"/>
      <x:c r="DD736" s="329"/>
      <x:c r="DE736" s="329"/>
      <x:c r="DF736" s="329"/>
      <x:c r="DG736" s="329"/>
      <x:c r="DH736" s="329"/>
      <x:c r="DI736" s="329"/>
      <x:c r="DJ736" s="329"/>
      <x:c r="DK736" s="329"/>
      <x:c r="DL736" s="329"/>
      <x:c r="DM736" s="329"/>
      <x:c r="DN736" s="329"/>
      <x:c r="DO736" s="329"/>
      <x:c r="DP736" s="329"/>
      <x:c r="DQ736" s="329"/>
      <x:c r="DR736" s="329"/>
      <x:c r="DS736" s="329"/>
    </x:row>
    <x:row r="737" spans="1:123" s="273" customFormat="1" hidden="1" customHeight="1">
      <x:c r="A737" s="630" t="s">
        <x:v>38</x:v>
      </x:c>
      <x:c r="B737" s="295" t="s">
        <x:v>6312</x:v>
      </x:c>
      <x:c r="C737" s="296" t="s">
        <x:v>1727</x:v>
      </x:c>
      <x:c r="D737" s="448">
        <x:f t="shared" si="43"/>
        <x:v>6467.1000000000004</x:v>
      </x:c>
      <x:c r="E737" s="299" t="s">
        <x:v>2160</x:v>
      </x:c>
      <x:c r="F737" s="299" t="s">
        <x:v>3140</x:v>
      </x:c>
      <x:c r="G737" s="299" t="s">
        <x:v>2160</x:v>
      </x:c>
      <x:c r="H737" s="299" t="s">
        <x:v>6371</x:v>
      </x:c>
      <x:c r="I737" s="299"/>
      <x:c r="J737" s="566">
        <x:v>6467.1000000000004</x:v>
      </x:c>
      <x:c r="K737" s="322"/>
      <x:c r="L737" s="566">
        <x:v>6467.1000000000004</x:v>
      </x:c>
      <x:c r="M737" s="640"/>
      <x:c r="N737" s="322"/>
      <x:c r="O737" s="322"/>
      <x:c r="P737" s="566">
        <x:v>6467.1000000000004</x:v>
      </x:c>
      <x:c r="Q737" s="322"/>
      <x:c r="R737" s="217" t="s">
        <x:v>2594</x:v>
      </x:c>
      <x:c r="S737" s="299"/>
      <x:c r="T737" s="329"/>
      <x:c r="U737" s="329"/>
      <x:c r="V737" s="329"/>
      <x:c r="W737" s="329"/>
      <x:c r="X737" s="329"/>
      <x:c r="Y737" s="329"/>
      <x:c r="Z737" s="329"/>
      <x:c r="AA737" s="329"/>
      <x:c r="AB737" s="329"/>
      <x:c r="AC737" s="329"/>
      <x:c r="AD737" s="329"/>
      <x:c r="AE737" s="329"/>
      <x:c r="AF737" s="329"/>
      <x:c r="AG737" s="329"/>
      <x:c r="AH737" s="329"/>
      <x:c r="AI737" s="329"/>
      <x:c r="AJ737" s="329"/>
      <x:c r="AK737" s="329"/>
      <x:c r="AL737" s="329"/>
      <x:c r="AM737" s="329"/>
      <x:c r="AN737" s="329"/>
      <x:c r="AO737" s="329"/>
      <x:c r="AP737" s="329"/>
      <x:c r="AQ737" s="329"/>
      <x:c r="AR737" s="329"/>
      <x:c r="AS737" s="329"/>
      <x:c r="AT737" s="329"/>
      <x:c r="AU737" s="329"/>
      <x:c r="AV737" s="329"/>
      <x:c r="AW737" s="329"/>
      <x:c r="AX737" s="329"/>
      <x:c r="AY737" s="329"/>
      <x:c r="AZ737" s="329"/>
      <x:c r="BA737" s="329"/>
      <x:c r="BB737" s="329"/>
      <x:c r="BC737" s="329"/>
      <x:c r="BD737" s="329"/>
      <x:c r="BE737" s="329"/>
      <x:c r="BF737" s="329"/>
      <x:c r="BG737" s="329"/>
      <x:c r="BH737" s="329"/>
      <x:c r="BI737" s="329"/>
      <x:c r="BJ737" s="329"/>
      <x:c r="BK737" s="329"/>
      <x:c r="BL737" s="329"/>
      <x:c r="BM737" s="329"/>
      <x:c r="BN737" s="329"/>
      <x:c r="BO737" s="329"/>
      <x:c r="BP737" s="329"/>
      <x:c r="BQ737" s="329"/>
      <x:c r="BR737" s="329"/>
      <x:c r="BS737" s="329"/>
      <x:c r="BT737" s="329"/>
      <x:c r="BU737" s="329"/>
      <x:c r="BV737" s="329"/>
      <x:c r="BW737" s="329"/>
      <x:c r="BX737" s="329"/>
      <x:c r="BY737" s="329"/>
      <x:c r="BZ737" s="329"/>
      <x:c r="CA737" s="329"/>
      <x:c r="CB737" s="329"/>
      <x:c r="CC737" s="329"/>
      <x:c r="CD737" s="329"/>
      <x:c r="CE737" s="329"/>
      <x:c r="CF737" s="329"/>
      <x:c r="CG737" s="329"/>
      <x:c r="CH737" s="329"/>
      <x:c r="CI737" s="329"/>
      <x:c r="CJ737" s="329"/>
      <x:c r="CK737" s="329"/>
      <x:c r="CL737" s="329"/>
      <x:c r="CM737" s="329"/>
      <x:c r="CN737" s="329"/>
      <x:c r="CO737" s="329"/>
      <x:c r="CP737" s="329"/>
      <x:c r="CQ737" s="329"/>
      <x:c r="CR737" s="329"/>
      <x:c r="CS737" s="329"/>
      <x:c r="CT737" s="329"/>
      <x:c r="CU737" s="329"/>
      <x:c r="CV737" s="329"/>
      <x:c r="CW737" s="329"/>
      <x:c r="CX737" s="329"/>
      <x:c r="CY737" s="329"/>
      <x:c r="CZ737" s="329"/>
      <x:c r="DA737" s="329"/>
      <x:c r="DB737" s="329"/>
      <x:c r="DC737" s="329"/>
      <x:c r="DD737" s="329"/>
      <x:c r="DE737" s="329"/>
      <x:c r="DF737" s="329"/>
      <x:c r="DG737" s="329"/>
      <x:c r="DH737" s="329"/>
      <x:c r="DI737" s="329"/>
      <x:c r="DJ737" s="329"/>
      <x:c r="DK737" s="329"/>
      <x:c r="DL737" s="329"/>
      <x:c r="DM737" s="329"/>
      <x:c r="DN737" s="329"/>
      <x:c r="DO737" s="329"/>
      <x:c r="DP737" s="329"/>
      <x:c r="DQ737" s="329"/>
      <x:c r="DR737" s="329"/>
      <x:c r="DS737" s="329"/>
    </x:row>
    <x:row r="738" spans="1:123" s="273" customFormat="1" hidden="1" customHeight="1">
      <x:c r="A738" s="630" t="s">
        <x:v>38</x:v>
      </x:c>
      <x:c r="B738" s="295" t="s">
        <x:v>6330</x:v>
      </x:c>
      <x:c r="C738" s="296" t="s">
        <x:v>1733</x:v>
      </x:c>
      <x:c r="D738" s="448">
        <x:f t="shared" si="43"/>
        <x:v>5978.6999999999998</x:v>
      </x:c>
      <x:c r="E738" s="299" t="s">
        <x:v>2160</x:v>
      </x:c>
      <x:c r="F738" s="299" t="s">
        <x:v>3140</x:v>
      </x:c>
      <x:c r="G738" s="299" t="s">
        <x:v>2160</x:v>
      </x:c>
      <x:c r="H738" s="299" t="s">
        <x:v>6371</x:v>
      </x:c>
      <x:c r="I738" s="299"/>
      <x:c r="J738" s="566">
        <x:v>5978.6999999999998</x:v>
      </x:c>
      <x:c r="K738" s="322"/>
      <x:c r="L738" s="566">
        <x:v>5978.6999999999998</x:v>
      </x:c>
      <x:c r="M738" s="640"/>
      <x:c r="N738" s="322"/>
      <x:c r="O738" s="322"/>
      <x:c r="P738" s="566">
        <x:v>5978.6999999999998</x:v>
      </x:c>
      <x:c r="Q738" s="322"/>
      <x:c r="R738" s="217" t="s">
        <x:v>2594</x:v>
      </x:c>
      <x:c r="S738" s="299"/>
      <x:c r="T738" s="329"/>
      <x:c r="U738" s="329"/>
      <x:c r="V738" s="329"/>
      <x:c r="W738" s="329"/>
      <x:c r="X738" s="329"/>
      <x:c r="Y738" s="329"/>
      <x:c r="Z738" s="329"/>
      <x:c r="AA738" s="329"/>
      <x:c r="AB738" s="329"/>
      <x:c r="AC738" s="329"/>
      <x:c r="AD738" s="329"/>
      <x:c r="AE738" s="329"/>
      <x:c r="AF738" s="329"/>
      <x:c r="AG738" s="329"/>
      <x:c r="AH738" s="329"/>
      <x:c r="AI738" s="329"/>
      <x:c r="AJ738" s="329"/>
      <x:c r="AK738" s="329"/>
      <x:c r="AL738" s="329"/>
      <x:c r="AM738" s="329"/>
      <x:c r="AN738" s="329"/>
      <x:c r="AO738" s="329"/>
      <x:c r="AP738" s="329"/>
      <x:c r="AQ738" s="329"/>
      <x:c r="AR738" s="329"/>
      <x:c r="AS738" s="329"/>
      <x:c r="AT738" s="329"/>
      <x:c r="AU738" s="329"/>
      <x:c r="AV738" s="329"/>
      <x:c r="AW738" s="329"/>
      <x:c r="AX738" s="329"/>
      <x:c r="AY738" s="329"/>
      <x:c r="AZ738" s="329"/>
      <x:c r="BA738" s="329"/>
      <x:c r="BB738" s="329"/>
      <x:c r="BC738" s="329"/>
      <x:c r="BD738" s="329"/>
      <x:c r="BE738" s="329"/>
      <x:c r="BF738" s="329"/>
      <x:c r="BG738" s="329"/>
      <x:c r="BH738" s="329"/>
      <x:c r="BI738" s="329"/>
      <x:c r="BJ738" s="329"/>
      <x:c r="BK738" s="329"/>
      <x:c r="BL738" s="329"/>
      <x:c r="BM738" s="329"/>
      <x:c r="BN738" s="329"/>
      <x:c r="BO738" s="329"/>
      <x:c r="BP738" s="329"/>
      <x:c r="BQ738" s="329"/>
      <x:c r="BR738" s="329"/>
      <x:c r="BS738" s="329"/>
      <x:c r="BT738" s="329"/>
      <x:c r="BU738" s="329"/>
      <x:c r="BV738" s="329"/>
      <x:c r="BW738" s="329"/>
      <x:c r="BX738" s="329"/>
      <x:c r="BY738" s="329"/>
      <x:c r="BZ738" s="329"/>
      <x:c r="CA738" s="329"/>
      <x:c r="CB738" s="329"/>
      <x:c r="CC738" s="329"/>
      <x:c r="CD738" s="329"/>
      <x:c r="CE738" s="329"/>
      <x:c r="CF738" s="329"/>
      <x:c r="CG738" s="329"/>
      <x:c r="CH738" s="329"/>
      <x:c r="CI738" s="329"/>
      <x:c r="CJ738" s="329"/>
      <x:c r="CK738" s="329"/>
      <x:c r="CL738" s="329"/>
      <x:c r="CM738" s="329"/>
      <x:c r="CN738" s="329"/>
      <x:c r="CO738" s="329"/>
      <x:c r="CP738" s="329"/>
      <x:c r="CQ738" s="329"/>
      <x:c r="CR738" s="329"/>
      <x:c r="CS738" s="329"/>
      <x:c r="CT738" s="329"/>
      <x:c r="CU738" s="329"/>
      <x:c r="CV738" s="329"/>
      <x:c r="CW738" s="329"/>
      <x:c r="CX738" s="329"/>
      <x:c r="CY738" s="329"/>
      <x:c r="CZ738" s="329"/>
      <x:c r="DA738" s="329"/>
      <x:c r="DB738" s="329"/>
      <x:c r="DC738" s="329"/>
      <x:c r="DD738" s="329"/>
      <x:c r="DE738" s="329"/>
      <x:c r="DF738" s="329"/>
      <x:c r="DG738" s="329"/>
      <x:c r="DH738" s="329"/>
      <x:c r="DI738" s="329"/>
      <x:c r="DJ738" s="329"/>
      <x:c r="DK738" s="329"/>
      <x:c r="DL738" s="329"/>
      <x:c r="DM738" s="329"/>
      <x:c r="DN738" s="329"/>
      <x:c r="DO738" s="329"/>
      <x:c r="DP738" s="329"/>
      <x:c r="DQ738" s="329"/>
      <x:c r="DR738" s="329"/>
      <x:c r="DS738" s="329"/>
    </x:row>
    <x:row r="739" spans="1:123" s="273" customFormat="1" hidden="1" customHeight="1">
      <x:c r="A739" s="630" t="s">
        <x:v>38</x:v>
      </x:c>
      <x:c r="B739" s="295" t="s">
        <x:v>6311</x:v>
      </x:c>
      <x:c r="C739" s="296" t="s">
        <x:v>4856</x:v>
      </x:c>
      <x:c r="D739" s="448">
        <x:f t="shared" si="43"/>
        <x:v>7103.1999999999998</x:v>
      </x:c>
      <x:c r="E739" s="299" t="s">
        <x:v>2160</x:v>
      </x:c>
      <x:c r="F739" s="299" t="s">
        <x:v>5678</x:v>
      </x:c>
      <x:c r="G739" s="299" t="s">
        <x:v>2160</x:v>
      </x:c>
      <x:c r="H739" s="299" t="s">
        <x:v>6323</x:v>
      </x:c>
      <x:c r="I739" s="299"/>
      <x:c r="J739" s="566">
        <x:v>7103.1999999999998</x:v>
      </x:c>
      <x:c r="K739" s="322"/>
      <x:c r="L739" s="322">
        <x:v>7103.1999999999998</x:v>
      </x:c>
      <x:c r="M739" s="640"/>
      <x:c r="N739" s="322"/>
      <x:c r="O739" s="322"/>
      <x:c r="P739" s="322">
        <x:v>7103.1999999999998</x:v>
      </x:c>
      <x:c r="Q739" s="322"/>
      <x:c r="R739" s="217" t="s">
        <x:v>2749</x:v>
      </x:c>
      <x:c r="S739" s="299"/>
      <x:c r="T739" s="329"/>
      <x:c r="U739" s="329"/>
      <x:c r="V739" s="329"/>
      <x:c r="W739" s="329"/>
      <x:c r="X739" s="329"/>
      <x:c r="Y739" s="329"/>
      <x:c r="Z739" s="329"/>
      <x:c r="AA739" s="329"/>
      <x:c r="AB739" s="329"/>
      <x:c r="AC739" s="329"/>
      <x:c r="AD739" s="329"/>
      <x:c r="AE739" s="329"/>
      <x:c r="AF739" s="329"/>
      <x:c r="AG739" s="329"/>
      <x:c r="AH739" s="329"/>
      <x:c r="AI739" s="329"/>
      <x:c r="AJ739" s="329"/>
      <x:c r="AK739" s="329"/>
      <x:c r="AL739" s="329"/>
      <x:c r="AM739" s="329"/>
      <x:c r="AN739" s="329"/>
      <x:c r="AO739" s="329"/>
      <x:c r="AP739" s="329"/>
      <x:c r="AQ739" s="329"/>
      <x:c r="AR739" s="329"/>
      <x:c r="AS739" s="329"/>
      <x:c r="AT739" s="329"/>
      <x:c r="AU739" s="329"/>
      <x:c r="AV739" s="329"/>
      <x:c r="AW739" s="329"/>
      <x:c r="AX739" s="329"/>
      <x:c r="AY739" s="329"/>
      <x:c r="AZ739" s="329"/>
      <x:c r="BA739" s="329"/>
      <x:c r="BB739" s="329"/>
      <x:c r="BC739" s="329"/>
      <x:c r="BD739" s="329"/>
      <x:c r="BE739" s="329"/>
      <x:c r="BF739" s="329"/>
      <x:c r="BG739" s="329"/>
      <x:c r="BH739" s="329"/>
      <x:c r="BI739" s="329"/>
      <x:c r="BJ739" s="329"/>
      <x:c r="BK739" s="329"/>
      <x:c r="BL739" s="329"/>
      <x:c r="BM739" s="329"/>
      <x:c r="BN739" s="329"/>
      <x:c r="BO739" s="329"/>
      <x:c r="BP739" s="329"/>
      <x:c r="BQ739" s="329"/>
      <x:c r="BR739" s="329"/>
      <x:c r="BS739" s="329"/>
      <x:c r="BT739" s="329"/>
      <x:c r="BU739" s="329"/>
      <x:c r="BV739" s="329"/>
      <x:c r="BW739" s="329"/>
      <x:c r="BX739" s="329"/>
      <x:c r="BY739" s="329"/>
      <x:c r="BZ739" s="329"/>
      <x:c r="CA739" s="329"/>
      <x:c r="CB739" s="329"/>
      <x:c r="CC739" s="329"/>
      <x:c r="CD739" s="329"/>
      <x:c r="CE739" s="329"/>
      <x:c r="CF739" s="329"/>
      <x:c r="CG739" s="329"/>
      <x:c r="CH739" s="329"/>
      <x:c r="CI739" s="329"/>
      <x:c r="CJ739" s="329"/>
      <x:c r="CK739" s="329"/>
      <x:c r="CL739" s="329"/>
      <x:c r="CM739" s="329"/>
      <x:c r="CN739" s="329"/>
      <x:c r="CO739" s="329"/>
      <x:c r="CP739" s="329"/>
      <x:c r="CQ739" s="329"/>
      <x:c r="CR739" s="329"/>
      <x:c r="CS739" s="329"/>
      <x:c r="CT739" s="329"/>
      <x:c r="CU739" s="329"/>
      <x:c r="CV739" s="329"/>
      <x:c r="CW739" s="329"/>
      <x:c r="CX739" s="329"/>
      <x:c r="CY739" s="329"/>
      <x:c r="CZ739" s="329"/>
      <x:c r="DA739" s="329"/>
      <x:c r="DB739" s="329"/>
      <x:c r="DC739" s="329"/>
      <x:c r="DD739" s="329"/>
      <x:c r="DE739" s="329"/>
      <x:c r="DF739" s="329"/>
      <x:c r="DG739" s="329"/>
      <x:c r="DH739" s="329"/>
      <x:c r="DI739" s="329"/>
      <x:c r="DJ739" s="329"/>
      <x:c r="DK739" s="329"/>
      <x:c r="DL739" s="329"/>
      <x:c r="DM739" s="329"/>
      <x:c r="DN739" s="329"/>
      <x:c r="DO739" s="329"/>
      <x:c r="DP739" s="329"/>
      <x:c r="DQ739" s="329"/>
      <x:c r="DR739" s="329"/>
      <x:c r="DS739" s="329"/>
    </x:row>
    <x:row r="740" spans="1:123" s="273" customFormat="1" hidden="1" customHeight="1">
      <x:c r="A740" s="630" t="s">
        <x:v>38</x:v>
      </x:c>
      <x:c r="B740" s="295" t="s">
        <x:v>6341</x:v>
      </x:c>
      <x:c r="C740" s="296" t="s">
        <x:v>1769</x:v>
      </x:c>
      <x:c r="D740" s="448">
        <x:f t="shared" si="43"/>
        <x:v>9980.2000000000007</x:v>
      </x:c>
      <x:c r="E740" s="299" t="s">
        <x:v>2160</x:v>
      </x:c>
      <x:c r="F740" s="299" t="s">
        <x:v>5678</x:v>
      </x:c>
      <x:c r="G740" s="299" t="s">
        <x:v>2160</x:v>
      </x:c>
      <x:c r="H740" s="299" t="s">
        <x:v>6323</x:v>
      </x:c>
      <x:c r="I740" s="299"/>
      <x:c r="J740" s="566">
        <x:v>9980.2000000000007</x:v>
      </x:c>
      <x:c r="K740" s="322"/>
      <x:c r="L740" s="322">
        <x:v>9980.2000000000007</x:v>
      </x:c>
      <x:c r="M740" s="640"/>
      <x:c r="N740" s="322"/>
      <x:c r="O740" s="322"/>
      <x:c r="P740" s="322">
        <x:v>9980.2000000000007</x:v>
      </x:c>
      <x:c r="Q740" s="322"/>
      <x:c r="R740" s="217" t="s">
        <x:v>2594</x:v>
      </x:c>
      <x:c r="S740" s="299"/>
      <x:c r="T740" s="329"/>
      <x:c r="U740" s="329"/>
      <x:c r="V740" s="329"/>
      <x:c r="W740" s="329"/>
      <x:c r="X740" s="329"/>
      <x:c r="Y740" s="329"/>
      <x:c r="Z740" s="329"/>
      <x:c r="AA740" s="329"/>
      <x:c r="AB740" s="329"/>
      <x:c r="AC740" s="329"/>
      <x:c r="AD740" s="329"/>
      <x:c r="AE740" s="329"/>
      <x:c r="AF740" s="329"/>
      <x:c r="AG740" s="329"/>
      <x:c r="AH740" s="329"/>
      <x:c r="AI740" s="329"/>
      <x:c r="AJ740" s="329"/>
      <x:c r="AK740" s="329"/>
      <x:c r="AL740" s="329"/>
      <x:c r="AM740" s="329"/>
      <x:c r="AN740" s="329"/>
      <x:c r="AO740" s="329"/>
      <x:c r="AP740" s="329"/>
      <x:c r="AQ740" s="329"/>
      <x:c r="AR740" s="329"/>
      <x:c r="AS740" s="329"/>
      <x:c r="AT740" s="329"/>
      <x:c r="AU740" s="329"/>
      <x:c r="AV740" s="329"/>
      <x:c r="AW740" s="329"/>
      <x:c r="AX740" s="329"/>
      <x:c r="AY740" s="329"/>
      <x:c r="AZ740" s="329"/>
      <x:c r="BA740" s="329"/>
      <x:c r="BB740" s="329"/>
      <x:c r="BC740" s="329"/>
      <x:c r="BD740" s="329"/>
      <x:c r="BE740" s="329"/>
      <x:c r="BF740" s="329"/>
      <x:c r="BG740" s="329"/>
      <x:c r="BH740" s="329"/>
      <x:c r="BI740" s="329"/>
      <x:c r="BJ740" s="329"/>
      <x:c r="BK740" s="329"/>
      <x:c r="BL740" s="329"/>
      <x:c r="BM740" s="329"/>
      <x:c r="BN740" s="329"/>
      <x:c r="BO740" s="329"/>
      <x:c r="BP740" s="329"/>
      <x:c r="BQ740" s="329"/>
      <x:c r="BR740" s="329"/>
      <x:c r="BS740" s="329"/>
      <x:c r="BT740" s="329"/>
      <x:c r="BU740" s="329"/>
      <x:c r="BV740" s="329"/>
      <x:c r="BW740" s="329"/>
      <x:c r="BX740" s="329"/>
      <x:c r="BY740" s="329"/>
      <x:c r="BZ740" s="329"/>
      <x:c r="CA740" s="329"/>
      <x:c r="CB740" s="329"/>
      <x:c r="CC740" s="329"/>
      <x:c r="CD740" s="329"/>
      <x:c r="CE740" s="329"/>
      <x:c r="CF740" s="329"/>
      <x:c r="CG740" s="329"/>
      <x:c r="CH740" s="329"/>
      <x:c r="CI740" s="329"/>
      <x:c r="CJ740" s="329"/>
      <x:c r="CK740" s="329"/>
      <x:c r="CL740" s="329"/>
      <x:c r="CM740" s="329"/>
      <x:c r="CN740" s="329"/>
      <x:c r="CO740" s="329"/>
      <x:c r="CP740" s="329"/>
      <x:c r="CQ740" s="329"/>
      <x:c r="CR740" s="329"/>
      <x:c r="CS740" s="329"/>
      <x:c r="CT740" s="329"/>
      <x:c r="CU740" s="329"/>
      <x:c r="CV740" s="329"/>
      <x:c r="CW740" s="329"/>
      <x:c r="CX740" s="329"/>
      <x:c r="CY740" s="329"/>
      <x:c r="CZ740" s="329"/>
      <x:c r="DA740" s="329"/>
      <x:c r="DB740" s="329"/>
      <x:c r="DC740" s="329"/>
      <x:c r="DD740" s="329"/>
      <x:c r="DE740" s="329"/>
      <x:c r="DF740" s="329"/>
      <x:c r="DG740" s="329"/>
      <x:c r="DH740" s="329"/>
      <x:c r="DI740" s="329"/>
      <x:c r="DJ740" s="329"/>
      <x:c r="DK740" s="329"/>
      <x:c r="DL740" s="329"/>
      <x:c r="DM740" s="329"/>
      <x:c r="DN740" s="329"/>
      <x:c r="DO740" s="329"/>
      <x:c r="DP740" s="329"/>
      <x:c r="DQ740" s="329"/>
      <x:c r="DR740" s="329"/>
      <x:c r="DS740" s="329"/>
    </x:row>
    <x:row r="741" spans="1:123" s="273" customFormat="1" hidden="1" customHeight="1">
      <x:c r="A741" s="630" t="s">
        <x:v>38</x:v>
      </x:c>
      <x:c r="B741" s="295" t="s">
        <x:v>6370</x:v>
      </x:c>
      <x:c r="C741" s="296" t="s">
        <x:v>6386</x:v>
      </x:c>
      <x:c r="D741" s="448">
        <x:f t="shared" si="43"/>
        <x:v>3278.9000000000001</x:v>
      </x:c>
      <x:c r="E741" s="299" t="s">
        <x:v>2160</x:v>
      </x:c>
      <x:c r="F741" s="299" t="s">
        <x:v>3140</x:v>
      </x:c>
      <x:c r="G741" s="299" t="s">
        <x:v>2160</x:v>
      </x:c>
      <x:c r="H741" s="299" t="s">
        <x:v>6371</x:v>
      </x:c>
      <x:c r="I741" s="299"/>
      <x:c r="J741" s="641">
        <x:v>3278.9000000000001</x:v>
      </x:c>
      <x:c r="K741" s="322"/>
      <x:c r="L741" s="641">
        <x:v>3278.9000000000001</x:v>
      </x:c>
      <x:c r="M741" s="640"/>
      <x:c r="N741" s="322"/>
      <x:c r="O741" s="322"/>
      <x:c r="P741" s="641">
        <x:v>3278.9000000000001</x:v>
      </x:c>
      <x:c r="Q741" s="322"/>
      <x:c r="R741" s="217" t="s">
        <x:v>2594</x:v>
      </x:c>
      <x:c r="S741" s="299"/>
      <x:c r="T741" s="329"/>
      <x:c r="U741" s="329"/>
      <x:c r="V741" s="329"/>
      <x:c r="W741" s="329"/>
      <x:c r="X741" s="329"/>
      <x:c r="Y741" s="329"/>
      <x:c r="Z741" s="329"/>
      <x:c r="AA741" s="329"/>
      <x:c r="AB741" s="329"/>
      <x:c r="AC741" s="329"/>
      <x:c r="AD741" s="329"/>
      <x:c r="AE741" s="329"/>
      <x:c r="AF741" s="329"/>
      <x:c r="AG741" s="329"/>
      <x:c r="AH741" s="329"/>
      <x:c r="AI741" s="329"/>
      <x:c r="AJ741" s="329"/>
      <x:c r="AK741" s="329"/>
      <x:c r="AL741" s="329"/>
      <x:c r="AM741" s="329"/>
      <x:c r="AN741" s="329"/>
      <x:c r="AO741" s="329"/>
      <x:c r="AP741" s="329"/>
      <x:c r="AQ741" s="329"/>
      <x:c r="AR741" s="329"/>
      <x:c r="AS741" s="329"/>
      <x:c r="AT741" s="329"/>
      <x:c r="AU741" s="329"/>
      <x:c r="AV741" s="329"/>
      <x:c r="AW741" s="329"/>
      <x:c r="AX741" s="329"/>
      <x:c r="AY741" s="329"/>
      <x:c r="AZ741" s="329"/>
      <x:c r="BA741" s="329"/>
      <x:c r="BB741" s="329"/>
      <x:c r="BC741" s="329"/>
      <x:c r="BD741" s="329"/>
      <x:c r="BE741" s="329"/>
      <x:c r="BF741" s="329"/>
      <x:c r="BG741" s="329"/>
      <x:c r="BH741" s="329"/>
      <x:c r="BI741" s="329"/>
      <x:c r="BJ741" s="329"/>
      <x:c r="BK741" s="329"/>
      <x:c r="BL741" s="329"/>
      <x:c r="BM741" s="329"/>
      <x:c r="BN741" s="329"/>
      <x:c r="BO741" s="329"/>
      <x:c r="BP741" s="329"/>
      <x:c r="BQ741" s="329"/>
      <x:c r="BR741" s="329"/>
      <x:c r="BS741" s="329"/>
      <x:c r="BT741" s="329"/>
      <x:c r="BU741" s="329"/>
      <x:c r="BV741" s="329"/>
      <x:c r="BW741" s="329"/>
      <x:c r="BX741" s="329"/>
      <x:c r="BY741" s="329"/>
      <x:c r="BZ741" s="329"/>
      <x:c r="CA741" s="329"/>
      <x:c r="CB741" s="329"/>
      <x:c r="CC741" s="329"/>
      <x:c r="CD741" s="329"/>
      <x:c r="CE741" s="329"/>
      <x:c r="CF741" s="329"/>
      <x:c r="CG741" s="329"/>
      <x:c r="CH741" s="329"/>
      <x:c r="CI741" s="329"/>
      <x:c r="CJ741" s="329"/>
      <x:c r="CK741" s="329"/>
      <x:c r="CL741" s="329"/>
      <x:c r="CM741" s="329"/>
      <x:c r="CN741" s="329"/>
      <x:c r="CO741" s="329"/>
      <x:c r="CP741" s="329"/>
      <x:c r="CQ741" s="329"/>
      <x:c r="CR741" s="329"/>
      <x:c r="CS741" s="329"/>
      <x:c r="CT741" s="329"/>
      <x:c r="CU741" s="329"/>
      <x:c r="CV741" s="329"/>
      <x:c r="CW741" s="329"/>
      <x:c r="CX741" s="329"/>
      <x:c r="CY741" s="329"/>
      <x:c r="CZ741" s="329"/>
      <x:c r="DA741" s="329"/>
      <x:c r="DB741" s="329"/>
      <x:c r="DC741" s="329"/>
      <x:c r="DD741" s="329"/>
      <x:c r="DE741" s="329"/>
      <x:c r="DF741" s="329"/>
      <x:c r="DG741" s="329"/>
      <x:c r="DH741" s="329"/>
      <x:c r="DI741" s="329"/>
      <x:c r="DJ741" s="329"/>
      <x:c r="DK741" s="329"/>
      <x:c r="DL741" s="329"/>
      <x:c r="DM741" s="329"/>
      <x:c r="DN741" s="329"/>
      <x:c r="DO741" s="329"/>
      <x:c r="DP741" s="329"/>
      <x:c r="DQ741" s="329"/>
      <x:c r="DR741" s="329"/>
      <x:c r="DS741" s="329"/>
    </x:row>
    <x:row r="742" spans="1:123" s="273" customFormat="1" hidden="1" customHeight="1">
      <x:c r="A742" s="630" t="s">
        <x:v>38</x:v>
      </x:c>
      <x:c r="B742" s="295" t="s">
        <x:v>6359</x:v>
      </x:c>
      <x:c r="C742" s="296" t="s">
        <x:v>6347</x:v>
      </x:c>
      <x:c r="D742" s="448">
        <x:f t="shared" si="43"/>
        <x:v>4107.3000000000002</x:v>
      </x:c>
      <x:c r="E742" s="299" t="s">
        <x:v>2160</x:v>
      </x:c>
      <x:c r="F742" s="299" t="s">
        <x:v>3140</x:v>
      </x:c>
      <x:c r="G742" s="299" t="s">
        <x:v>2160</x:v>
      </x:c>
      <x:c r="H742" s="299" t="s">
        <x:v>6371</x:v>
      </x:c>
      <x:c r="I742" s="299"/>
      <x:c r="J742" s="641">
        <x:v>4107.3000000000002</x:v>
      </x:c>
      <x:c r="K742" s="322"/>
      <x:c r="L742" s="641">
        <x:v>4107.3000000000002</x:v>
      </x:c>
      <x:c r="M742" s="640"/>
      <x:c r="N742" s="322"/>
      <x:c r="O742" s="322"/>
      <x:c r="P742" s="641">
        <x:v>4107.3000000000002</x:v>
      </x:c>
      <x:c r="Q742" s="322"/>
      <x:c r="R742" s="217" t="s">
        <x:v>2594</x:v>
      </x:c>
      <x:c r="S742" s="299"/>
      <x:c r="T742" s="329"/>
      <x:c r="U742" s="329"/>
      <x:c r="V742" s="329"/>
      <x:c r="W742" s="329"/>
      <x:c r="X742" s="329"/>
      <x:c r="Y742" s="329"/>
      <x:c r="Z742" s="329"/>
      <x:c r="AA742" s="329"/>
      <x:c r="AB742" s="329"/>
      <x:c r="AC742" s="329"/>
      <x:c r="AD742" s="329"/>
      <x:c r="AE742" s="329"/>
      <x:c r="AF742" s="329"/>
      <x:c r="AG742" s="329"/>
      <x:c r="AH742" s="329"/>
      <x:c r="AI742" s="329"/>
      <x:c r="AJ742" s="329"/>
      <x:c r="AK742" s="329"/>
      <x:c r="AL742" s="329"/>
      <x:c r="AM742" s="329"/>
      <x:c r="AN742" s="329"/>
      <x:c r="AO742" s="329"/>
      <x:c r="AP742" s="329"/>
      <x:c r="AQ742" s="329"/>
      <x:c r="AR742" s="329"/>
      <x:c r="AS742" s="329"/>
      <x:c r="AT742" s="329"/>
      <x:c r="AU742" s="329"/>
      <x:c r="AV742" s="329"/>
      <x:c r="AW742" s="329"/>
      <x:c r="AX742" s="329"/>
      <x:c r="AY742" s="329"/>
      <x:c r="AZ742" s="329"/>
      <x:c r="BA742" s="329"/>
      <x:c r="BB742" s="329"/>
      <x:c r="BC742" s="329"/>
      <x:c r="BD742" s="329"/>
      <x:c r="BE742" s="329"/>
      <x:c r="BF742" s="329"/>
      <x:c r="BG742" s="329"/>
      <x:c r="BH742" s="329"/>
      <x:c r="BI742" s="329"/>
      <x:c r="BJ742" s="329"/>
      <x:c r="BK742" s="329"/>
      <x:c r="BL742" s="329"/>
      <x:c r="BM742" s="329"/>
      <x:c r="BN742" s="329"/>
      <x:c r="BO742" s="329"/>
      <x:c r="BP742" s="329"/>
      <x:c r="BQ742" s="329"/>
      <x:c r="BR742" s="329"/>
      <x:c r="BS742" s="329"/>
      <x:c r="BT742" s="329"/>
      <x:c r="BU742" s="329"/>
      <x:c r="BV742" s="329"/>
      <x:c r="BW742" s="329"/>
      <x:c r="BX742" s="329"/>
      <x:c r="BY742" s="329"/>
      <x:c r="BZ742" s="329"/>
      <x:c r="CA742" s="329"/>
      <x:c r="CB742" s="329"/>
      <x:c r="CC742" s="329"/>
      <x:c r="CD742" s="329"/>
      <x:c r="CE742" s="329"/>
      <x:c r="CF742" s="329"/>
      <x:c r="CG742" s="329"/>
      <x:c r="CH742" s="329"/>
      <x:c r="CI742" s="329"/>
      <x:c r="CJ742" s="329"/>
      <x:c r="CK742" s="329"/>
      <x:c r="CL742" s="329"/>
      <x:c r="CM742" s="329"/>
      <x:c r="CN742" s="329"/>
      <x:c r="CO742" s="329"/>
      <x:c r="CP742" s="329"/>
      <x:c r="CQ742" s="329"/>
      <x:c r="CR742" s="329"/>
      <x:c r="CS742" s="329"/>
      <x:c r="CT742" s="329"/>
      <x:c r="CU742" s="329"/>
      <x:c r="CV742" s="329"/>
      <x:c r="CW742" s="329"/>
      <x:c r="CX742" s="329"/>
      <x:c r="CY742" s="329"/>
      <x:c r="CZ742" s="329"/>
      <x:c r="DA742" s="329"/>
      <x:c r="DB742" s="329"/>
      <x:c r="DC742" s="329"/>
      <x:c r="DD742" s="329"/>
      <x:c r="DE742" s="329"/>
      <x:c r="DF742" s="329"/>
      <x:c r="DG742" s="329"/>
      <x:c r="DH742" s="329"/>
      <x:c r="DI742" s="329"/>
      <x:c r="DJ742" s="329"/>
      <x:c r="DK742" s="329"/>
      <x:c r="DL742" s="329"/>
      <x:c r="DM742" s="329"/>
      <x:c r="DN742" s="329"/>
      <x:c r="DO742" s="329"/>
      <x:c r="DP742" s="329"/>
      <x:c r="DQ742" s="329"/>
      <x:c r="DR742" s="329"/>
      <x:c r="DS742" s="329"/>
    </x:row>
    <x:row r="743" spans="1:123" s="273" customFormat="1" hidden="1" customHeight="1">
      <x:c r="A743" s="630" t="s">
        <x:v>38</x:v>
      </x:c>
      <x:c r="B743" s="295" t="s">
        <x:v>6393</x:v>
      </x:c>
      <x:c r="C743" s="296" t="s">
        <x:v>1716</x:v>
      </x:c>
      <x:c r="D743" s="448">
        <x:f t="shared" ref="D743:D806" si="44">IF(SUM(I743:K743)=SUM(L743:M743),SUM(I743:K743),"오답")</x:f>
        <x:v>39139.199999999997</x:v>
      </x:c>
      <x:c r="E743" s="299" t="s">
        <x:v>2160</x:v>
      </x:c>
      <x:c r="F743" s="299" t="s">
        <x:v>3140</x:v>
      </x:c>
      <x:c r="G743" s="299" t="s">
        <x:v>2160</x:v>
      </x:c>
      <x:c r="H743" s="299" t="s">
        <x:v>6371</x:v>
      </x:c>
      <x:c r="I743" s="299"/>
      <x:c r="J743" s="642">
        <x:v>39139.199999999997</x:v>
      </x:c>
      <x:c r="K743" s="443"/>
      <x:c r="L743" s="642">
        <x:v>39139.199999999997</x:v>
      </x:c>
      <x:c r="M743" s="643"/>
      <x:c r="N743" s="443"/>
      <x:c r="O743" s="443"/>
      <x:c r="P743" s="642">
        <x:v>39139.199999999997</x:v>
      </x:c>
      <x:c r="Q743" s="443"/>
      <x:c r="R743" s="217" t="s">
        <x:v>6340</x:v>
      </x:c>
      <x:c r="S743" s="299"/>
      <x:c r="T743" s="329"/>
      <x:c r="U743" s="329"/>
      <x:c r="V743" s="329"/>
      <x:c r="W743" s="329"/>
      <x:c r="X743" s="329"/>
      <x:c r="Y743" s="329"/>
      <x:c r="Z743" s="329"/>
      <x:c r="AA743" s="329"/>
      <x:c r="AB743" s="329"/>
      <x:c r="AC743" s="329"/>
      <x:c r="AD743" s="329"/>
      <x:c r="AE743" s="329"/>
      <x:c r="AF743" s="329"/>
      <x:c r="AG743" s="329"/>
      <x:c r="AH743" s="329"/>
      <x:c r="AI743" s="329"/>
      <x:c r="AJ743" s="329"/>
      <x:c r="AK743" s="329"/>
      <x:c r="AL743" s="329"/>
      <x:c r="AM743" s="329"/>
      <x:c r="AN743" s="329"/>
      <x:c r="AO743" s="329"/>
      <x:c r="AP743" s="329"/>
      <x:c r="AQ743" s="329"/>
      <x:c r="AR743" s="329"/>
      <x:c r="AS743" s="329"/>
      <x:c r="AT743" s="329"/>
      <x:c r="AU743" s="329"/>
      <x:c r="AV743" s="329"/>
      <x:c r="AW743" s="329"/>
      <x:c r="AX743" s="329"/>
      <x:c r="AY743" s="329"/>
      <x:c r="AZ743" s="329"/>
      <x:c r="BA743" s="329"/>
      <x:c r="BB743" s="329"/>
      <x:c r="BC743" s="329"/>
      <x:c r="BD743" s="329"/>
      <x:c r="BE743" s="329"/>
      <x:c r="BF743" s="329"/>
      <x:c r="BG743" s="329"/>
      <x:c r="BH743" s="329"/>
      <x:c r="BI743" s="329"/>
      <x:c r="BJ743" s="329"/>
      <x:c r="BK743" s="329"/>
      <x:c r="BL743" s="329"/>
      <x:c r="BM743" s="329"/>
      <x:c r="BN743" s="329"/>
      <x:c r="BO743" s="329"/>
      <x:c r="BP743" s="329"/>
      <x:c r="BQ743" s="329"/>
      <x:c r="BR743" s="329"/>
      <x:c r="BS743" s="329"/>
      <x:c r="BT743" s="329"/>
      <x:c r="BU743" s="329"/>
      <x:c r="BV743" s="329"/>
      <x:c r="BW743" s="329"/>
      <x:c r="BX743" s="329"/>
      <x:c r="BY743" s="329"/>
      <x:c r="BZ743" s="329"/>
      <x:c r="CA743" s="329"/>
      <x:c r="CB743" s="329"/>
      <x:c r="CC743" s="329"/>
      <x:c r="CD743" s="329"/>
      <x:c r="CE743" s="329"/>
      <x:c r="CF743" s="329"/>
      <x:c r="CG743" s="329"/>
      <x:c r="CH743" s="329"/>
      <x:c r="CI743" s="329"/>
      <x:c r="CJ743" s="329"/>
      <x:c r="CK743" s="329"/>
      <x:c r="CL743" s="329"/>
      <x:c r="CM743" s="329"/>
      <x:c r="CN743" s="329"/>
      <x:c r="CO743" s="329"/>
      <x:c r="CP743" s="329"/>
      <x:c r="CQ743" s="329"/>
      <x:c r="CR743" s="329"/>
      <x:c r="CS743" s="329"/>
      <x:c r="CT743" s="329"/>
      <x:c r="CU743" s="329"/>
      <x:c r="CV743" s="329"/>
      <x:c r="CW743" s="329"/>
      <x:c r="CX743" s="329"/>
      <x:c r="CY743" s="329"/>
      <x:c r="CZ743" s="329"/>
      <x:c r="DA743" s="329"/>
      <x:c r="DB743" s="329"/>
      <x:c r="DC743" s="329"/>
      <x:c r="DD743" s="329"/>
      <x:c r="DE743" s="329"/>
      <x:c r="DF743" s="329"/>
      <x:c r="DG743" s="329"/>
      <x:c r="DH743" s="329"/>
      <x:c r="DI743" s="329"/>
      <x:c r="DJ743" s="329"/>
      <x:c r="DK743" s="329"/>
      <x:c r="DL743" s="329"/>
      <x:c r="DM743" s="329"/>
      <x:c r="DN743" s="329"/>
      <x:c r="DO743" s="329"/>
      <x:c r="DP743" s="329"/>
      <x:c r="DQ743" s="329"/>
      <x:c r="DR743" s="329"/>
      <x:c r="DS743" s="329"/>
    </x:row>
    <x:row r="744" spans="1:123" s="273" customFormat="1" hidden="1" customHeight="1">
      <x:c r="A744" s="630" t="s">
        <x:v>38</x:v>
      </x:c>
      <x:c r="B744" s="295" t="s">
        <x:v>6360</x:v>
      </x:c>
      <x:c r="C744" s="296" t="s">
        <x:v>6361</x:v>
      </x:c>
      <x:c r="D744" s="448">
        <x:f t="shared" si="44"/>
        <x:v>18845.200000000001</x:v>
      </x:c>
      <x:c r="E744" s="299" t="s">
        <x:v>2160</x:v>
      </x:c>
      <x:c r="F744" s="299" t="s">
        <x:v>3140</x:v>
      </x:c>
      <x:c r="G744" s="299" t="s">
        <x:v>2160</x:v>
      </x:c>
      <x:c r="H744" s="299" t="s">
        <x:v>6371</x:v>
      </x:c>
      <x:c r="I744" s="299"/>
      <x:c r="J744" s="642">
        <x:v>18845.200000000001</x:v>
      </x:c>
      <x:c r="K744" s="443"/>
      <x:c r="L744" s="642">
        <x:v>18845.200000000001</x:v>
      </x:c>
      <x:c r="M744" s="643"/>
      <x:c r="N744" s="443"/>
      <x:c r="O744" s="443"/>
      <x:c r="P744" s="642">
        <x:v>18845.200000000001</x:v>
      </x:c>
      <x:c r="Q744" s="443"/>
      <x:c r="R744" s="217" t="s">
        <x:v>2740</x:v>
      </x:c>
      <x:c r="S744" s="299"/>
      <x:c r="T744" s="329"/>
      <x:c r="U744" s="329"/>
      <x:c r="V744" s="329"/>
      <x:c r="W744" s="329"/>
      <x:c r="X744" s="329"/>
      <x:c r="Y744" s="329"/>
      <x:c r="Z744" s="329"/>
      <x:c r="AA744" s="329"/>
      <x:c r="AB744" s="329"/>
      <x:c r="AC744" s="329"/>
      <x:c r="AD744" s="329"/>
      <x:c r="AE744" s="329"/>
      <x:c r="AF744" s="329"/>
      <x:c r="AG744" s="329"/>
      <x:c r="AH744" s="329"/>
      <x:c r="AI744" s="329"/>
      <x:c r="AJ744" s="329"/>
      <x:c r="AK744" s="329"/>
      <x:c r="AL744" s="329"/>
      <x:c r="AM744" s="329"/>
      <x:c r="AN744" s="329"/>
      <x:c r="AO744" s="329"/>
      <x:c r="AP744" s="329"/>
      <x:c r="AQ744" s="329"/>
      <x:c r="AR744" s="329"/>
      <x:c r="AS744" s="329"/>
      <x:c r="AT744" s="329"/>
      <x:c r="AU744" s="329"/>
      <x:c r="AV744" s="329"/>
      <x:c r="AW744" s="329"/>
      <x:c r="AX744" s="329"/>
      <x:c r="AY744" s="329"/>
      <x:c r="AZ744" s="329"/>
      <x:c r="BA744" s="329"/>
      <x:c r="BB744" s="329"/>
      <x:c r="BC744" s="329"/>
      <x:c r="BD744" s="329"/>
      <x:c r="BE744" s="329"/>
      <x:c r="BF744" s="329"/>
      <x:c r="BG744" s="329"/>
      <x:c r="BH744" s="329"/>
      <x:c r="BI744" s="329"/>
      <x:c r="BJ744" s="329"/>
      <x:c r="BK744" s="329"/>
      <x:c r="BL744" s="329"/>
      <x:c r="BM744" s="329"/>
      <x:c r="BN744" s="329"/>
      <x:c r="BO744" s="329"/>
      <x:c r="BP744" s="329"/>
      <x:c r="BQ744" s="329"/>
      <x:c r="BR744" s="329"/>
      <x:c r="BS744" s="329"/>
      <x:c r="BT744" s="329"/>
      <x:c r="BU744" s="329"/>
      <x:c r="BV744" s="329"/>
      <x:c r="BW744" s="329"/>
      <x:c r="BX744" s="329"/>
      <x:c r="BY744" s="329"/>
      <x:c r="BZ744" s="329"/>
      <x:c r="CA744" s="329"/>
      <x:c r="CB744" s="329"/>
      <x:c r="CC744" s="329"/>
      <x:c r="CD744" s="329"/>
      <x:c r="CE744" s="329"/>
      <x:c r="CF744" s="329"/>
      <x:c r="CG744" s="329"/>
      <x:c r="CH744" s="329"/>
      <x:c r="CI744" s="329"/>
      <x:c r="CJ744" s="329"/>
      <x:c r="CK744" s="329"/>
      <x:c r="CL744" s="329"/>
      <x:c r="CM744" s="329"/>
      <x:c r="CN744" s="329"/>
      <x:c r="CO744" s="329"/>
      <x:c r="CP744" s="329"/>
      <x:c r="CQ744" s="329"/>
      <x:c r="CR744" s="329"/>
      <x:c r="CS744" s="329"/>
      <x:c r="CT744" s="329"/>
      <x:c r="CU744" s="329"/>
      <x:c r="CV744" s="329"/>
      <x:c r="CW744" s="329"/>
      <x:c r="CX744" s="329"/>
      <x:c r="CY744" s="329"/>
      <x:c r="CZ744" s="329"/>
      <x:c r="DA744" s="329"/>
      <x:c r="DB744" s="329"/>
      <x:c r="DC744" s="329"/>
      <x:c r="DD744" s="329"/>
      <x:c r="DE744" s="329"/>
      <x:c r="DF744" s="329"/>
      <x:c r="DG744" s="329"/>
      <x:c r="DH744" s="329"/>
      <x:c r="DI744" s="329"/>
      <x:c r="DJ744" s="329"/>
      <x:c r="DK744" s="329"/>
      <x:c r="DL744" s="329"/>
      <x:c r="DM744" s="329"/>
      <x:c r="DN744" s="329"/>
      <x:c r="DO744" s="329"/>
      <x:c r="DP744" s="329"/>
      <x:c r="DQ744" s="329"/>
      <x:c r="DR744" s="329"/>
      <x:c r="DS744" s="329"/>
    </x:row>
    <x:row r="745" spans="1:123" s="273" customFormat="1" hidden="1" customHeight="1">
      <x:c r="A745" s="630" t="s">
        <x:v>38</x:v>
      </x:c>
      <x:c r="B745" s="295" t="s">
        <x:v>6375</x:v>
      </x:c>
      <x:c r="C745" s="296" t="s">
        <x:v>6368</x:v>
      </x:c>
      <x:c r="D745" s="448">
        <x:f t="shared" si="44"/>
        <x:v>3271.8000000000002</x:v>
      </x:c>
      <x:c r="E745" s="299" t="s">
        <x:v>2160</x:v>
      </x:c>
      <x:c r="F745" s="299" t="s">
        <x:v>3140</x:v>
      </x:c>
      <x:c r="G745" s="299" t="s">
        <x:v>2160</x:v>
      </x:c>
      <x:c r="H745" s="299" t="s">
        <x:v>6371</x:v>
      </x:c>
      <x:c r="I745" s="299"/>
      <x:c r="J745" s="566">
        <x:v>3271.8000000000002</x:v>
      </x:c>
      <x:c r="K745" s="322"/>
      <x:c r="L745" s="566">
        <x:v>3271.8000000000002</x:v>
      </x:c>
      <x:c r="M745" s="640"/>
      <x:c r="N745" s="322"/>
      <x:c r="O745" s="322"/>
      <x:c r="P745" s="566">
        <x:v>3271.8000000000002</x:v>
      </x:c>
      <x:c r="Q745" s="322"/>
      <x:c r="R745" s="217" t="s">
        <x:v>2594</x:v>
      </x:c>
      <x:c r="S745" s="299"/>
      <x:c r="T745" s="329"/>
      <x:c r="U745" s="329"/>
      <x:c r="V745" s="329"/>
      <x:c r="W745" s="329"/>
      <x:c r="X745" s="329"/>
      <x:c r="Y745" s="329"/>
      <x:c r="Z745" s="329"/>
      <x:c r="AA745" s="329"/>
      <x:c r="AB745" s="329"/>
      <x:c r="AC745" s="329"/>
      <x:c r="AD745" s="329"/>
      <x:c r="AE745" s="329"/>
      <x:c r="AF745" s="329"/>
      <x:c r="AG745" s="329"/>
      <x:c r="AH745" s="329"/>
      <x:c r="AI745" s="329"/>
      <x:c r="AJ745" s="329"/>
      <x:c r="AK745" s="329"/>
      <x:c r="AL745" s="329"/>
      <x:c r="AM745" s="329"/>
      <x:c r="AN745" s="329"/>
      <x:c r="AO745" s="329"/>
      <x:c r="AP745" s="329"/>
      <x:c r="AQ745" s="329"/>
      <x:c r="AR745" s="329"/>
      <x:c r="AS745" s="329"/>
      <x:c r="AT745" s="329"/>
      <x:c r="AU745" s="329"/>
      <x:c r="AV745" s="329"/>
      <x:c r="AW745" s="329"/>
      <x:c r="AX745" s="329"/>
      <x:c r="AY745" s="329"/>
      <x:c r="AZ745" s="329"/>
      <x:c r="BA745" s="329"/>
      <x:c r="BB745" s="329"/>
      <x:c r="BC745" s="329"/>
      <x:c r="BD745" s="329"/>
      <x:c r="BE745" s="329"/>
      <x:c r="BF745" s="329"/>
      <x:c r="BG745" s="329"/>
      <x:c r="BH745" s="329"/>
      <x:c r="BI745" s="329"/>
      <x:c r="BJ745" s="329"/>
      <x:c r="BK745" s="329"/>
      <x:c r="BL745" s="329"/>
      <x:c r="BM745" s="329"/>
      <x:c r="BN745" s="329"/>
      <x:c r="BO745" s="329"/>
      <x:c r="BP745" s="329"/>
      <x:c r="BQ745" s="329"/>
      <x:c r="BR745" s="329"/>
      <x:c r="BS745" s="329"/>
      <x:c r="BT745" s="329"/>
      <x:c r="BU745" s="329"/>
      <x:c r="BV745" s="329"/>
      <x:c r="BW745" s="329"/>
      <x:c r="BX745" s="329"/>
      <x:c r="BY745" s="329"/>
      <x:c r="BZ745" s="329"/>
      <x:c r="CA745" s="329"/>
      <x:c r="CB745" s="329"/>
      <x:c r="CC745" s="329"/>
      <x:c r="CD745" s="329"/>
      <x:c r="CE745" s="329"/>
      <x:c r="CF745" s="329"/>
      <x:c r="CG745" s="329"/>
      <x:c r="CH745" s="329"/>
      <x:c r="CI745" s="329"/>
      <x:c r="CJ745" s="329"/>
      <x:c r="CK745" s="329"/>
      <x:c r="CL745" s="329"/>
      <x:c r="CM745" s="329"/>
      <x:c r="CN745" s="329"/>
      <x:c r="CO745" s="329"/>
      <x:c r="CP745" s="329"/>
      <x:c r="CQ745" s="329"/>
      <x:c r="CR745" s="329"/>
      <x:c r="CS745" s="329"/>
      <x:c r="CT745" s="329"/>
      <x:c r="CU745" s="329"/>
      <x:c r="CV745" s="329"/>
      <x:c r="CW745" s="329"/>
      <x:c r="CX745" s="329"/>
      <x:c r="CY745" s="329"/>
      <x:c r="CZ745" s="329"/>
      <x:c r="DA745" s="329"/>
      <x:c r="DB745" s="329"/>
      <x:c r="DC745" s="329"/>
      <x:c r="DD745" s="329"/>
      <x:c r="DE745" s="329"/>
      <x:c r="DF745" s="329"/>
      <x:c r="DG745" s="329"/>
      <x:c r="DH745" s="329"/>
      <x:c r="DI745" s="329"/>
      <x:c r="DJ745" s="329"/>
      <x:c r="DK745" s="329"/>
      <x:c r="DL745" s="329"/>
      <x:c r="DM745" s="329"/>
      <x:c r="DN745" s="329"/>
      <x:c r="DO745" s="329"/>
      <x:c r="DP745" s="329"/>
      <x:c r="DQ745" s="329"/>
      <x:c r="DR745" s="329"/>
      <x:c r="DS745" s="329"/>
    </x:row>
    <x:row r="746" spans="1:123" s="273" customFormat="1" hidden="1" customHeight="1">
      <x:c r="A746" s="630" t="s">
        <x:v>38</x:v>
      </x:c>
      <x:c r="B746" s="295" t="s">
        <x:v>6354</x:v>
      </x:c>
      <x:c r="C746" s="296" t="s">
        <x:v>1720</x:v>
      </x:c>
      <x:c r="D746" s="448">
        <x:f t="shared" si="44"/>
        <x:v>607.79999999999995</x:v>
      </x:c>
      <x:c r="E746" s="299" t="s">
        <x:v>2160</x:v>
      </x:c>
      <x:c r="F746" s="299" t="s">
        <x:v>3140</x:v>
      </x:c>
      <x:c r="G746" s="299" t="s">
        <x:v>2160</x:v>
      </x:c>
      <x:c r="H746" s="299" t="s">
        <x:v>6371</x:v>
      </x:c>
      <x:c r="I746" s="299"/>
      <x:c r="J746" s="566">
        <x:v>607.79999999999995</x:v>
      </x:c>
      <x:c r="K746" s="322"/>
      <x:c r="L746" s="566">
        <x:v>607.79999999999995</x:v>
      </x:c>
      <x:c r="M746" s="640"/>
      <x:c r="N746" s="322"/>
      <x:c r="O746" s="322"/>
      <x:c r="P746" s="566">
        <x:v>607.79999999999995</x:v>
      </x:c>
      <x:c r="Q746" s="322"/>
      <x:c r="R746" s="217" t="s">
        <x:v>2594</x:v>
      </x:c>
      <x:c r="S746" s="299"/>
      <x:c r="T746" s="329"/>
      <x:c r="U746" s="329"/>
      <x:c r="V746" s="329"/>
      <x:c r="W746" s="329"/>
      <x:c r="X746" s="329"/>
      <x:c r="Y746" s="329"/>
      <x:c r="Z746" s="329"/>
      <x:c r="AA746" s="329"/>
      <x:c r="AB746" s="329"/>
      <x:c r="AC746" s="329"/>
      <x:c r="AD746" s="329"/>
      <x:c r="AE746" s="329"/>
      <x:c r="AF746" s="329"/>
      <x:c r="AG746" s="329"/>
      <x:c r="AH746" s="329"/>
      <x:c r="AI746" s="329"/>
      <x:c r="AJ746" s="329"/>
      <x:c r="AK746" s="329"/>
      <x:c r="AL746" s="329"/>
      <x:c r="AM746" s="329"/>
      <x:c r="AN746" s="329"/>
      <x:c r="AO746" s="329"/>
      <x:c r="AP746" s="329"/>
      <x:c r="AQ746" s="329"/>
      <x:c r="AR746" s="329"/>
      <x:c r="AS746" s="329"/>
      <x:c r="AT746" s="329"/>
      <x:c r="AU746" s="329"/>
      <x:c r="AV746" s="329"/>
      <x:c r="AW746" s="329"/>
      <x:c r="AX746" s="329"/>
      <x:c r="AY746" s="329"/>
      <x:c r="AZ746" s="329"/>
      <x:c r="BA746" s="329"/>
      <x:c r="BB746" s="329"/>
      <x:c r="BC746" s="329"/>
      <x:c r="BD746" s="329"/>
      <x:c r="BE746" s="329"/>
      <x:c r="BF746" s="329"/>
      <x:c r="BG746" s="329"/>
      <x:c r="BH746" s="329"/>
      <x:c r="BI746" s="329"/>
      <x:c r="BJ746" s="329"/>
      <x:c r="BK746" s="329"/>
      <x:c r="BL746" s="329"/>
      <x:c r="BM746" s="329"/>
      <x:c r="BN746" s="329"/>
      <x:c r="BO746" s="329"/>
      <x:c r="BP746" s="329"/>
      <x:c r="BQ746" s="329"/>
      <x:c r="BR746" s="329"/>
      <x:c r="BS746" s="329"/>
      <x:c r="BT746" s="329"/>
      <x:c r="BU746" s="329"/>
      <x:c r="BV746" s="329"/>
      <x:c r="BW746" s="329"/>
      <x:c r="BX746" s="329"/>
      <x:c r="BY746" s="329"/>
      <x:c r="BZ746" s="329"/>
      <x:c r="CA746" s="329"/>
      <x:c r="CB746" s="329"/>
      <x:c r="CC746" s="329"/>
      <x:c r="CD746" s="329"/>
      <x:c r="CE746" s="329"/>
      <x:c r="CF746" s="329"/>
      <x:c r="CG746" s="329"/>
      <x:c r="CH746" s="329"/>
      <x:c r="CI746" s="329"/>
      <x:c r="CJ746" s="329"/>
      <x:c r="CK746" s="329"/>
      <x:c r="CL746" s="329"/>
      <x:c r="CM746" s="329"/>
      <x:c r="CN746" s="329"/>
      <x:c r="CO746" s="329"/>
      <x:c r="CP746" s="329"/>
      <x:c r="CQ746" s="329"/>
      <x:c r="CR746" s="329"/>
      <x:c r="CS746" s="329"/>
      <x:c r="CT746" s="329"/>
      <x:c r="CU746" s="329"/>
      <x:c r="CV746" s="329"/>
      <x:c r="CW746" s="329"/>
      <x:c r="CX746" s="329"/>
      <x:c r="CY746" s="329"/>
      <x:c r="CZ746" s="329"/>
      <x:c r="DA746" s="329"/>
      <x:c r="DB746" s="329"/>
      <x:c r="DC746" s="329"/>
      <x:c r="DD746" s="329"/>
      <x:c r="DE746" s="329"/>
      <x:c r="DF746" s="329"/>
      <x:c r="DG746" s="329"/>
      <x:c r="DH746" s="329"/>
      <x:c r="DI746" s="329"/>
      <x:c r="DJ746" s="329"/>
      <x:c r="DK746" s="329"/>
      <x:c r="DL746" s="329"/>
      <x:c r="DM746" s="329"/>
      <x:c r="DN746" s="329"/>
      <x:c r="DO746" s="329"/>
      <x:c r="DP746" s="329"/>
      <x:c r="DQ746" s="329"/>
      <x:c r="DR746" s="329"/>
      <x:c r="DS746" s="329"/>
    </x:row>
    <x:row r="747" spans="1:123" s="273" customFormat="1" hidden="1" customHeight="1">
      <x:c r="A747" s="630" t="s">
        <x:v>38</x:v>
      </x:c>
      <x:c r="B747" s="295" t="s">
        <x:v>6387</x:v>
      </x:c>
      <x:c r="C747" s="296" t="s">
        <x:v>1703</x:v>
      </x:c>
      <x:c r="D747" s="448">
        <x:f t="shared" si="44"/>
        <x:v>607.70000000000005</x:v>
      </x:c>
      <x:c r="E747" s="299" t="s">
        <x:v>2160</x:v>
      </x:c>
      <x:c r="F747" s="299" t="s">
        <x:v>3140</x:v>
      </x:c>
      <x:c r="G747" s="299" t="s">
        <x:v>2160</x:v>
      </x:c>
      <x:c r="H747" s="299" t="s">
        <x:v>6371</x:v>
      </x:c>
      <x:c r="I747" s="299"/>
      <x:c r="J747" s="641">
        <x:v>607.70000000000005</x:v>
      </x:c>
      <x:c r="K747" s="322"/>
      <x:c r="L747" s="641">
        <x:v>607.70000000000005</x:v>
      </x:c>
      <x:c r="M747" s="640"/>
      <x:c r="N747" s="322"/>
      <x:c r="O747" s="322"/>
      <x:c r="P747" s="641">
        <x:v>607.70000000000005</x:v>
      </x:c>
      <x:c r="Q747" s="322"/>
      <x:c r="R747" s="217" t="s">
        <x:v>2594</x:v>
      </x:c>
      <x:c r="S747" s="299"/>
      <x:c r="T747" s="329"/>
      <x:c r="U747" s="329"/>
      <x:c r="V747" s="329"/>
      <x:c r="W747" s="329"/>
      <x:c r="X747" s="329"/>
      <x:c r="Y747" s="329"/>
      <x:c r="Z747" s="329"/>
      <x:c r="AA747" s="329"/>
      <x:c r="AB747" s="329"/>
      <x:c r="AC747" s="329"/>
      <x:c r="AD747" s="329"/>
      <x:c r="AE747" s="329"/>
      <x:c r="AF747" s="329"/>
      <x:c r="AG747" s="329"/>
      <x:c r="AH747" s="329"/>
      <x:c r="AI747" s="329"/>
      <x:c r="AJ747" s="329"/>
      <x:c r="AK747" s="329"/>
      <x:c r="AL747" s="329"/>
      <x:c r="AM747" s="329"/>
      <x:c r="AN747" s="329"/>
      <x:c r="AO747" s="329"/>
      <x:c r="AP747" s="329"/>
      <x:c r="AQ747" s="329"/>
      <x:c r="AR747" s="329"/>
      <x:c r="AS747" s="329"/>
      <x:c r="AT747" s="329"/>
      <x:c r="AU747" s="329"/>
      <x:c r="AV747" s="329"/>
      <x:c r="AW747" s="329"/>
      <x:c r="AX747" s="329"/>
      <x:c r="AY747" s="329"/>
      <x:c r="AZ747" s="329"/>
      <x:c r="BA747" s="329"/>
      <x:c r="BB747" s="329"/>
      <x:c r="BC747" s="329"/>
      <x:c r="BD747" s="329"/>
      <x:c r="BE747" s="329"/>
      <x:c r="BF747" s="329"/>
      <x:c r="BG747" s="329"/>
      <x:c r="BH747" s="329"/>
      <x:c r="BI747" s="329"/>
      <x:c r="BJ747" s="329"/>
      <x:c r="BK747" s="329"/>
      <x:c r="BL747" s="329"/>
      <x:c r="BM747" s="329"/>
      <x:c r="BN747" s="329"/>
      <x:c r="BO747" s="329"/>
      <x:c r="BP747" s="329"/>
      <x:c r="BQ747" s="329"/>
      <x:c r="BR747" s="329"/>
      <x:c r="BS747" s="329"/>
      <x:c r="BT747" s="329"/>
      <x:c r="BU747" s="329"/>
      <x:c r="BV747" s="329"/>
      <x:c r="BW747" s="329"/>
      <x:c r="BX747" s="329"/>
      <x:c r="BY747" s="329"/>
      <x:c r="BZ747" s="329"/>
      <x:c r="CA747" s="329"/>
      <x:c r="CB747" s="329"/>
      <x:c r="CC747" s="329"/>
      <x:c r="CD747" s="329"/>
      <x:c r="CE747" s="329"/>
      <x:c r="CF747" s="329"/>
      <x:c r="CG747" s="329"/>
      <x:c r="CH747" s="329"/>
      <x:c r="CI747" s="329"/>
      <x:c r="CJ747" s="329"/>
      <x:c r="CK747" s="329"/>
      <x:c r="CL747" s="329"/>
      <x:c r="CM747" s="329"/>
      <x:c r="CN747" s="329"/>
      <x:c r="CO747" s="329"/>
      <x:c r="CP747" s="329"/>
      <x:c r="CQ747" s="329"/>
      <x:c r="CR747" s="329"/>
      <x:c r="CS747" s="329"/>
      <x:c r="CT747" s="329"/>
      <x:c r="CU747" s="329"/>
      <x:c r="CV747" s="329"/>
      <x:c r="CW747" s="329"/>
      <x:c r="CX747" s="329"/>
      <x:c r="CY747" s="329"/>
      <x:c r="CZ747" s="329"/>
      <x:c r="DA747" s="329"/>
      <x:c r="DB747" s="329"/>
      <x:c r="DC747" s="329"/>
      <x:c r="DD747" s="329"/>
      <x:c r="DE747" s="329"/>
      <x:c r="DF747" s="329"/>
      <x:c r="DG747" s="329"/>
      <x:c r="DH747" s="329"/>
      <x:c r="DI747" s="329"/>
      <x:c r="DJ747" s="329"/>
      <x:c r="DK747" s="329"/>
      <x:c r="DL747" s="329"/>
      <x:c r="DM747" s="329"/>
      <x:c r="DN747" s="329"/>
      <x:c r="DO747" s="329"/>
      <x:c r="DP747" s="329"/>
      <x:c r="DQ747" s="329"/>
      <x:c r="DR747" s="329"/>
      <x:c r="DS747" s="329"/>
    </x:row>
    <x:row r="748" spans="1:123" s="273" customFormat="1" hidden="1" customHeight="1">
      <x:c r="A748" s="630" t="s">
        <x:v>38</x:v>
      </x:c>
      <x:c r="B748" s="295" t="s">
        <x:v>6351</x:v>
      </x:c>
      <x:c r="C748" s="296" t="s">
        <x:v>1746</x:v>
      </x:c>
      <x:c r="D748" s="448">
        <x:f t="shared" si="44"/>
        <x:v>586.60000000000002</x:v>
      </x:c>
      <x:c r="E748" s="299" t="s">
        <x:v>2160</x:v>
      </x:c>
      <x:c r="F748" s="299" t="s">
        <x:v>3140</x:v>
      </x:c>
      <x:c r="G748" s="299" t="s">
        <x:v>2160</x:v>
      </x:c>
      <x:c r="H748" s="299" t="s">
        <x:v>6371</x:v>
      </x:c>
      <x:c r="I748" s="299"/>
      <x:c r="J748" s="641">
        <x:v>586.60000000000002</x:v>
      </x:c>
      <x:c r="K748" s="322"/>
      <x:c r="L748" s="641">
        <x:v>586.60000000000002</x:v>
      </x:c>
      <x:c r="M748" s="640"/>
      <x:c r="N748" s="322"/>
      <x:c r="O748" s="322"/>
      <x:c r="P748" s="641">
        <x:v>586.60000000000002</x:v>
      </x:c>
      <x:c r="Q748" s="322"/>
      <x:c r="R748" s="217" t="s">
        <x:v>2594</x:v>
      </x:c>
      <x:c r="S748" s="299"/>
      <x:c r="T748" s="329"/>
      <x:c r="U748" s="329"/>
      <x:c r="V748" s="329"/>
      <x:c r="W748" s="329"/>
      <x:c r="X748" s="329"/>
      <x:c r="Y748" s="329"/>
      <x:c r="Z748" s="329"/>
      <x:c r="AA748" s="329"/>
      <x:c r="AB748" s="329"/>
      <x:c r="AC748" s="329"/>
      <x:c r="AD748" s="329"/>
      <x:c r="AE748" s="329"/>
      <x:c r="AF748" s="329"/>
      <x:c r="AG748" s="329"/>
      <x:c r="AH748" s="329"/>
      <x:c r="AI748" s="329"/>
      <x:c r="AJ748" s="329"/>
      <x:c r="AK748" s="329"/>
      <x:c r="AL748" s="329"/>
      <x:c r="AM748" s="329"/>
      <x:c r="AN748" s="329"/>
      <x:c r="AO748" s="329"/>
      <x:c r="AP748" s="329"/>
      <x:c r="AQ748" s="329"/>
      <x:c r="AR748" s="329"/>
      <x:c r="AS748" s="329"/>
      <x:c r="AT748" s="329"/>
      <x:c r="AU748" s="329"/>
      <x:c r="AV748" s="329"/>
      <x:c r="AW748" s="329"/>
      <x:c r="AX748" s="329"/>
      <x:c r="AY748" s="329"/>
      <x:c r="AZ748" s="329"/>
      <x:c r="BA748" s="329"/>
      <x:c r="BB748" s="329"/>
      <x:c r="BC748" s="329"/>
      <x:c r="BD748" s="329"/>
      <x:c r="BE748" s="329"/>
      <x:c r="BF748" s="329"/>
      <x:c r="BG748" s="329"/>
      <x:c r="BH748" s="329"/>
      <x:c r="BI748" s="329"/>
      <x:c r="BJ748" s="329"/>
      <x:c r="BK748" s="329"/>
      <x:c r="BL748" s="329"/>
      <x:c r="BM748" s="329"/>
      <x:c r="BN748" s="329"/>
      <x:c r="BO748" s="329"/>
      <x:c r="BP748" s="329"/>
      <x:c r="BQ748" s="329"/>
      <x:c r="BR748" s="329"/>
      <x:c r="BS748" s="329"/>
      <x:c r="BT748" s="329"/>
      <x:c r="BU748" s="329"/>
      <x:c r="BV748" s="329"/>
      <x:c r="BW748" s="329"/>
      <x:c r="BX748" s="329"/>
      <x:c r="BY748" s="329"/>
      <x:c r="BZ748" s="329"/>
      <x:c r="CA748" s="329"/>
      <x:c r="CB748" s="329"/>
      <x:c r="CC748" s="329"/>
      <x:c r="CD748" s="329"/>
      <x:c r="CE748" s="329"/>
      <x:c r="CF748" s="329"/>
      <x:c r="CG748" s="329"/>
      <x:c r="CH748" s="329"/>
      <x:c r="CI748" s="329"/>
      <x:c r="CJ748" s="329"/>
      <x:c r="CK748" s="329"/>
      <x:c r="CL748" s="329"/>
      <x:c r="CM748" s="329"/>
      <x:c r="CN748" s="329"/>
      <x:c r="CO748" s="329"/>
      <x:c r="CP748" s="329"/>
      <x:c r="CQ748" s="329"/>
      <x:c r="CR748" s="329"/>
      <x:c r="CS748" s="329"/>
      <x:c r="CT748" s="329"/>
      <x:c r="CU748" s="329"/>
      <x:c r="CV748" s="329"/>
      <x:c r="CW748" s="329"/>
      <x:c r="CX748" s="329"/>
      <x:c r="CY748" s="329"/>
      <x:c r="CZ748" s="329"/>
      <x:c r="DA748" s="329"/>
      <x:c r="DB748" s="329"/>
      <x:c r="DC748" s="329"/>
      <x:c r="DD748" s="329"/>
      <x:c r="DE748" s="329"/>
      <x:c r="DF748" s="329"/>
      <x:c r="DG748" s="329"/>
      <x:c r="DH748" s="329"/>
      <x:c r="DI748" s="329"/>
      <x:c r="DJ748" s="329"/>
      <x:c r="DK748" s="329"/>
      <x:c r="DL748" s="329"/>
      <x:c r="DM748" s="329"/>
      <x:c r="DN748" s="329"/>
      <x:c r="DO748" s="329"/>
      <x:c r="DP748" s="329"/>
      <x:c r="DQ748" s="329"/>
      <x:c r="DR748" s="329"/>
      <x:c r="DS748" s="329"/>
    </x:row>
    <x:row r="749" spans="1:123" s="273" customFormat="1" hidden="1" customHeight="1">
      <x:c r="A749" s="630" t="s">
        <x:v>38</x:v>
      </x:c>
      <x:c r="B749" s="295" t="s">
        <x:v>6322</x:v>
      </x:c>
      <x:c r="C749" s="296" t="s">
        <x:v>6356</x:v>
      </x:c>
      <x:c r="D749" s="448">
        <x:f t="shared" si="44"/>
        <x:v>5983.6000000000004</x:v>
      </x:c>
      <x:c r="E749" s="299" t="s">
        <x:v>2160</x:v>
      </x:c>
      <x:c r="F749" s="299" t="s">
        <x:v>3140</x:v>
      </x:c>
      <x:c r="G749" s="299" t="s">
        <x:v>2160</x:v>
      </x:c>
      <x:c r="H749" s="299" t="s">
        <x:v>6371</x:v>
      </x:c>
      <x:c r="I749" s="299"/>
      <x:c r="J749" s="644">
        <x:v>5983.6000000000004</x:v>
      </x:c>
      <x:c r="K749" s="322"/>
      <x:c r="L749" s="644">
        <x:v>5983.6000000000004</x:v>
      </x:c>
      <x:c r="M749" s="640"/>
      <x:c r="N749" s="322"/>
      <x:c r="O749" s="322"/>
      <x:c r="P749" s="644">
        <x:v>5983.6000000000004</x:v>
      </x:c>
      <x:c r="Q749" s="322"/>
      <x:c r="R749" s="217" t="s">
        <x:v>2594</x:v>
      </x:c>
      <x:c r="S749" s="299"/>
      <x:c r="T749" s="329"/>
      <x:c r="U749" s="329"/>
      <x:c r="V749" s="329"/>
      <x:c r="W749" s="329"/>
      <x:c r="X749" s="329"/>
      <x:c r="Y749" s="329"/>
      <x:c r="Z749" s="329"/>
      <x:c r="AA749" s="329"/>
      <x:c r="AB749" s="329"/>
      <x:c r="AC749" s="329"/>
      <x:c r="AD749" s="329"/>
      <x:c r="AE749" s="329"/>
      <x:c r="AF749" s="329"/>
      <x:c r="AG749" s="329"/>
      <x:c r="AH749" s="329"/>
      <x:c r="AI749" s="329"/>
      <x:c r="AJ749" s="329"/>
      <x:c r="AK749" s="329"/>
      <x:c r="AL749" s="329"/>
      <x:c r="AM749" s="329"/>
      <x:c r="AN749" s="329"/>
      <x:c r="AO749" s="329"/>
      <x:c r="AP749" s="329"/>
      <x:c r="AQ749" s="329"/>
      <x:c r="AR749" s="329"/>
      <x:c r="AS749" s="329"/>
      <x:c r="AT749" s="329"/>
      <x:c r="AU749" s="329"/>
      <x:c r="AV749" s="329"/>
      <x:c r="AW749" s="329"/>
      <x:c r="AX749" s="329"/>
      <x:c r="AY749" s="329"/>
      <x:c r="AZ749" s="329"/>
      <x:c r="BA749" s="329"/>
      <x:c r="BB749" s="329"/>
      <x:c r="BC749" s="329"/>
      <x:c r="BD749" s="329"/>
      <x:c r="BE749" s="329"/>
      <x:c r="BF749" s="329"/>
      <x:c r="BG749" s="329"/>
      <x:c r="BH749" s="329"/>
      <x:c r="BI749" s="329"/>
      <x:c r="BJ749" s="329"/>
      <x:c r="BK749" s="329"/>
      <x:c r="BL749" s="329"/>
      <x:c r="BM749" s="329"/>
      <x:c r="BN749" s="329"/>
      <x:c r="BO749" s="329"/>
      <x:c r="BP749" s="329"/>
      <x:c r="BQ749" s="329"/>
      <x:c r="BR749" s="329"/>
      <x:c r="BS749" s="329"/>
      <x:c r="BT749" s="329"/>
      <x:c r="BU749" s="329"/>
      <x:c r="BV749" s="329"/>
      <x:c r="BW749" s="329"/>
      <x:c r="BX749" s="329"/>
      <x:c r="BY749" s="329"/>
      <x:c r="BZ749" s="329"/>
      <x:c r="CA749" s="329"/>
      <x:c r="CB749" s="329"/>
      <x:c r="CC749" s="329"/>
      <x:c r="CD749" s="329"/>
      <x:c r="CE749" s="329"/>
      <x:c r="CF749" s="329"/>
      <x:c r="CG749" s="329"/>
      <x:c r="CH749" s="329"/>
      <x:c r="CI749" s="329"/>
      <x:c r="CJ749" s="329"/>
      <x:c r="CK749" s="329"/>
      <x:c r="CL749" s="329"/>
      <x:c r="CM749" s="329"/>
      <x:c r="CN749" s="329"/>
      <x:c r="CO749" s="329"/>
      <x:c r="CP749" s="329"/>
      <x:c r="CQ749" s="329"/>
      <x:c r="CR749" s="329"/>
      <x:c r="CS749" s="329"/>
      <x:c r="CT749" s="329"/>
      <x:c r="CU749" s="329"/>
      <x:c r="CV749" s="329"/>
      <x:c r="CW749" s="329"/>
      <x:c r="CX749" s="329"/>
      <x:c r="CY749" s="329"/>
      <x:c r="CZ749" s="329"/>
      <x:c r="DA749" s="329"/>
      <x:c r="DB749" s="329"/>
      <x:c r="DC749" s="329"/>
      <x:c r="DD749" s="329"/>
      <x:c r="DE749" s="329"/>
      <x:c r="DF749" s="329"/>
      <x:c r="DG749" s="329"/>
      <x:c r="DH749" s="329"/>
      <x:c r="DI749" s="329"/>
      <x:c r="DJ749" s="329"/>
      <x:c r="DK749" s="329"/>
      <x:c r="DL749" s="329"/>
      <x:c r="DM749" s="329"/>
      <x:c r="DN749" s="329"/>
      <x:c r="DO749" s="329"/>
      <x:c r="DP749" s="329"/>
      <x:c r="DQ749" s="329"/>
      <x:c r="DR749" s="329"/>
      <x:c r="DS749" s="329"/>
    </x:row>
    <x:row r="750" spans="1:123" s="273" customFormat="1" hidden="1" customHeight="1">
      <x:c r="A750" s="630" t="s">
        <x:v>38</x:v>
      </x:c>
      <x:c r="B750" s="295" t="s">
        <x:v>6357</x:v>
      </x:c>
      <x:c r="C750" s="296" t="s">
        <x:v>6321</x:v>
      </x:c>
      <x:c r="D750" s="448">
        <x:f t="shared" si="44"/>
        <x:v>3613.3000000000002</x:v>
      </x:c>
      <x:c r="E750" s="299" t="s">
        <x:v>2160</x:v>
      </x:c>
      <x:c r="F750" s="299" t="s">
        <x:v>3140</x:v>
      </x:c>
      <x:c r="G750" s="299" t="s">
        <x:v>2160</x:v>
      </x:c>
      <x:c r="H750" s="299" t="s">
        <x:v>6371</x:v>
      </x:c>
      <x:c r="I750" s="299"/>
      <x:c r="J750" s="644">
        <x:v>3613.3000000000002</x:v>
      </x:c>
      <x:c r="K750" s="322"/>
      <x:c r="L750" s="644">
        <x:v>3613.3000000000002</x:v>
      </x:c>
      <x:c r="M750" s="640"/>
      <x:c r="N750" s="322"/>
      <x:c r="O750" s="322"/>
      <x:c r="P750" s="644">
        <x:v>3613.3000000000002</x:v>
      </x:c>
      <x:c r="Q750" s="322"/>
      <x:c r="R750" s="217" t="s">
        <x:v>2594</x:v>
      </x:c>
      <x:c r="S750" s="299"/>
      <x:c r="T750" s="329"/>
      <x:c r="U750" s="329"/>
      <x:c r="V750" s="329"/>
      <x:c r="W750" s="329"/>
      <x:c r="X750" s="329"/>
      <x:c r="Y750" s="329"/>
      <x:c r="Z750" s="329"/>
      <x:c r="AA750" s="329"/>
      <x:c r="AB750" s="329"/>
      <x:c r="AC750" s="329"/>
      <x:c r="AD750" s="329"/>
      <x:c r="AE750" s="329"/>
      <x:c r="AF750" s="329"/>
      <x:c r="AG750" s="329"/>
      <x:c r="AH750" s="329"/>
      <x:c r="AI750" s="329"/>
      <x:c r="AJ750" s="329"/>
      <x:c r="AK750" s="329"/>
      <x:c r="AL750" s="329"/>
      <x:c r="AM750" s="329"/>
      <x:c r="AN750" s="329"/>
      <x:c r="AO750" s="329"/>
      <x:c r="AP750" s="329"/>
      <x:c r="AQ750" s="329"/>
      <x:c r="AR750" s="329"/>
      <x:c r="AS750" s="329"/>
      <x:c r="AT750" s="329"/>
      <x:c r="AU750" s="329"/>
      <x:c r="AV750" s="329"/>
      <x:c r="AW750" s="329"/>
      <x:c r="AX750" s="329"/>
      <x:c r="AY750" s="329"/>
      <x:c r="AZ750" s="329"/>
      <x:c r="BA750" s="329"/>
      <x:c r="BB750" s="329"/>
      <x:c r="BC750" s="329"/>
      <x:c r="BD750" s="329"/>
      <x:c r="BE750" s="329"/>
      <x:c r="BF750" s="329"/>
      <x:c r="BG750" s="329"/>
      <x:c r="BH750" s="329"/>
      <x:c r="BI750" s="329"/>
      <x:c r="BJ750" s="329"/>
      <x:c r="BK750" s="329"/>
      <x:c r="BL750" s="329"/>
      <x:c r="BM750" s="329"/>
      <x:c r="BN750" s="329"/>
      <x:c r="BO750" s="329"/>
      <x:c r="BP750" s="329"/>
      <x:c r="BQ750" s="329"/>
      <x:c r="BR750" s="329"/>
      <x:c r="BS750" s="329"/>
      <x:c r="BT750" s="329"/>
      <x:c r="BU750" s="329"/>
      <x:c r="BV750" s="329"/>
      <x:c r="BW750" s="329"/>
      <x:c r="BX750" s="329"/>
      <x:c r="BY750" s="329"/>
      <x:c r="BZ750" s="329"/>
      <x:c r="CA750" s="329"/>
      <x:c r="CB750" s="329"/>
      <x:c r="CC750" s="329"/>
      <x:c r="CD750" s="329"/>
      <x:c r="CE750" s="329"/>
      <x:c r="CF750" s="329"/>
      <x:c r="CG750" s="329"/>
      <x:c r="CH750" s="329"/>
      <x:c r="CI750" s="329"/>
      <x:c r="CJ750" s="329"/>
      <x:c r="CK750" s="329"/>
      <x:c r="CL750" s="329"/>
      <x:c r="CM750" s="329"/>
      <x:c r="CN750" s="329"/>
      <x:c r="CO750" s="329"/>
      <x:c r="CP750" s="329"/>
      <x:c r="CQ750" s="329"/>
      <x:c r="CR750" s="329"/>
      <x:c r="CS750" s="329"/>
      <x:c r="CT750" s="329"/>
      <x:c r="CU750" s="329"/>
      <x:c r="CV750" s="329"/>
      <x:c r="CW750" s="329"/>
      <x:c r="CX750" s="329"/>
      <x:c r="CY750" s="329"/>
      <x:c r="CZ750" s="329"/>
      <x:c r="DA750" s="329"/>
      <x:c r="DB750" s="329"/>
      <x:c r="DC750" s="329"/>
      <x:c r="DD750" s="329"/>
      <x:c r="DE750" s="329"/>
      <x:c r="DF750" s="329"/>
      <x:c r="DG750" s="329"/>
      <x:c r="DH750" s="329"/>
      <x:c r="DI750" s="329"/>
      <x:c r="DJ750" s="329"/>
      <x:c r="DK750" s="329"/>
      <x:c r="DL750" s="329"/>
      <x:c r="DM750" s="329"/>
      <x:c r="DN750" s="329"/>
      <x:c r="DO750" s="329"/>
      <x:c r="DP750" s="329"/>
      <x:c r="DQ750" s="329"/>
      <x:c r="DR750" s="329"/>
      <x:c r="DS750" s="329"/>
    </x:row>
    <x:row r="751" spans="1:123" s="273" customFormat="1" hidden="1" customHeight="1">
      <x:c r="A751" s="630" t="s">
        <x:v>38</x:v>
      </x:c>
      <x:c r="B751" s="295" t="s">
        <x:v>6362</x:v>
      </x:c>
      <x:c r="C751" s="296" t="s">
        <x:v>6373</x:v>
      </x:c>
      <x:c r="D751" s="448">
        <x:f t="shared" si="44"/>
        <x:v>1232.2</x:v>
      </x:c>
      <x:c r="E751" s="299" t="s">
        <x:v>2160</x:v>
      </x:c>
      <x:c r="F751" s="299" t="s">
        <x:v>3140</x:v>
      </x:c>
      <x:c r="G751" s="299" t="s">
        <x:v>2160</x:v>
      </x:c>
      <x:c r="H751" s="299" t="s">
        <x:v>6371</x:v>
      </x:c>
      <x:c r="I751" s="299"/>
      <x:c r="J751" s="641">
        <x:v>1232.2</x:v>
      </x:c>
      <x:c r="K751" s="322"/>
      <x:c r="L751" s="641">
        <x:v>1232.2</x:v>
      </x:c>
      <x:c r="M751" s="640"/>
      <x:c r="N751" s="322"/>
      <x:c r="O751" s="322"/>
      <x:c r="P751" s="641">
        <x:v>1232.2</x:v>
      </x:c>
      <x:c r="Q751" s="322"/>
      <x:c r="R751" s="217" t="s">
        <x:v>2594</x:v>
      </x:c>
      <x:c r="S751" s="299"/>
      <x:c r="T751" s="329"/>
      <x:c r="U751" s="329"/>
      <x:c r="V751" s="329"/>
      <x:c r="W751" s="329"/>
      <x:c r="X751" s="329"/>
      <x:c r="Y751" s="329"/>
      <x:c r="Z751" s="329"/>
      <x:c r="AA751" s="329"/>
      <x:c r="AB751" s="329"/>
      <x:c r="AC751" s="329"/>
      <x:c r="AD751" s="329"/>
      <x:c r="AE751" s="329"/>
      <x:c r="AF751" s="329"/>
      <x:c r="AG751" s="329"/>
      <x:c r="AH751" s="329"/>
      <x:c r="AI751" s="329"/>
      <x:c r="AJ751" s="329"/>
      <x:c r="AK751" s="329"/>
      <x:c r="AL751" s="329"/>
      <x:c r="AM751" s="329"/>
      <x:c r="AN751" s="329"/>
      <x:c r="AO751" s="329"/>
      <x:c r="AP751" s="329"/>
      <x:c r="AQ751" s="329"/>
      <x:c r="AR751" s="329"/>
      <x:c r="AS751" s="329"/>
      <x:c r="AT751" s="329"/>
      <x:c r="AU751" s="329"/>
      <x:c r="AV751" s="329"/>
      <x:c r="AW751" s="329"/>
      <x:c r="AX751" s="329"/>
      <x:c r="AY751" s="329"/>
      <x:c r="AZ751" s="329"/>
      <x:c r="BA751" s="329"/>
      <x:c r="BB751" s="329"/>
      <x:c r="BC751" s="329"/>
      <x:c r="BD751" s="329"/>
      <x:c r="BE751" s="329"/>
      <x:c r="BF751" s="329"/>
      <x:c r="BG751" s="329"/>
      <x:c r="BH751" s="329"/>
      <x:c r="BI751" s="329"/>
      <x:c r="BJ751" s="329"/>
      <x:c r="BK751" s="329"/>
      <x:c r="BL751" s="329"/>
      <x:c r="BM751" s="329"/>
      <x:c r="BN751" s="329"/>
      <x:c r="BO751" s="329"/>
      <x:c r="BP751" s="329"/>
      <x:c r="BQ751" s="329"/>
      <x:c r="BR751" s="329"/>
      <x:c r="BS751" s="329"/>
      <x:c r="BT751" s="329"/>
      <x:c r="BU751" s="329"/>
      <x:c r="BV751" s="329"/>
      <x:c r="BW751" s="329"/>
      <x:c r="BX751" s="329"/>
      <x:c r="BY751" s="329"/>
      <x:c r="BZ751" s="329"/>
      <x:c r="CA751" s="329"/>
      <x:c r="CB751" s="329"/>
      <x:c r="CC751" s="329"/>
      <x:c r="CD751" s="329"/>
      <x:c r="CE751" s="329"/>
      <x:c r="CF751" s="329"/>
      <x:c r="CG751" s="329"/>
      <x:c r="CH751" s="329"/>
      <x:c r="CI751" s="329"/>
      <x:c r="CJ751" s="329"/>
      <x:c r="CK751" s="329"/>
      <x:c r="CL751" s="329"/>
      <x:c r="CM751" s="329"/>
      <x:c r="CN751" s="329"/>
      <x:c r="CO751" s="329"/>
      <x:c r="CP751" s="329"/>
      <x:c r="CQ751" s="329"/>
      <x:c r="CR751" s="329"/>
      <x:c r="CS751" s="329"/>
      <x:c r="CT751" s="329"/>
      <x:c r="CU751" s="329"/>
      <x:c r="CV751" s="329"/>
      <x:c r="CW751" s="329"/>
      <x:c r="CX751" s="329"/>
      <x:c r="CY751" s="329"/>
      <x:c r="CZ751" s="329"/>
      <x:c r="DA751" s="329"/>
      <x:c r="DB751" s="329"/>
      <x:c r="DC751" s="329"/>
      <x:c r="DD751" s="329"/>
      <x:c r="DE751" s="329"/>
      <x:c r="DF751" s="329"/>
      <x:c r="DG751" s="329"/>
      <x:c r="DH751" s="329"/>
      <x:c r="DI751" s="329"/>
      <x:c r="DJ751" s="329"/>
      <x:c r="DK751" s="329"/>
      <x:c r="DL751" s="329"/>
      <x:c r="DM751" s="329"/>
      <x:c r="DN751" s="329"/>
      <x:c r="DO751" s="329"/>
      <x:c r="DP751" s="329"/>
      <x:c r="DQ751" s="329"/>
      <x:c r="DR751" s="329"/>
      <x:c r="DS751" s="329"/>
    </x:row>
    <x:row r="752" spans="1:123" s="273" customFormat="1" hidden="1" customHeight="1">
      <x:c r="A752" s="630" t="s">
        <x:v>38</x:v>
      </x:c>
      <x:c r="B752" s="295" t="s">
        <x:v>6367</x:v>
      </x:c>
      <x:c r="C752" s="296" t="s">
        <x:v>6392</x:v>
      </x:c>
      <x:c r="D752" s="448">
        <x:f t="shared" si="44"/>
        <x:v>3439</x:v>
      </x:c>
      <x:c r="E752" s="299" t="s">
        <x:v>2160</x:v>
      </x:c>
      <x:c r="F752" s="299" t="s">
        <x:v>3140</x:v>
      </x:c>
      <x:c r="G752" s="299" t="s">
        <x:v>2160</x:v>
      </x:c>
      <x:c r="H752" s="299" t="s">
        <x:v>6371</x:v>
      </x:c>
      <x:c r="I752" s="299"/>
      <x:c r="J752" s="641">
        <x:v>3439</x:v>
      </x:c>
      <x:c r="K752" s="322"/>
      <x:c r="L752" s="641">
        <x:v>3439</x:v>
      </x:c>
      <x:c r="M752" s="640"/>
      <x:c r="N752" s="322"/>
      <x:c r="O752" s="322"/>
      <x:c r="P752" s="641">
        <x:v>3439</x:v>
      </x:c>
      <x:c r="Q752" s="322"/>
      <x:c r="R752" s="217" t="s">
        <x:v>2594</x:v>
      </x:c>
      <x:c r="S752" s="299"/>
      <x:c r="T752" s="329"/>
      <x:c r="U752" s="329"/>
      <x:c r="V752" s="329"/>
      <x:c r="W752" s="329"/>
      <x:c r="X752" s="329"/>
      <x:c r="Y752" s="329"/>
      <x:c r="Z752" s="329"/>
      <x:c r="AA752" s="329"/>
      <x:c r="AB752" s="329"/>
      <x:c r="AC752" s="329"/>
      <x:c r="AD752" s="329"/>
      <x:c r="AE752" s="329"/>
      <x:c r="AF752" s="329"/>
      <x:c r="AG752" s="329"/>
      <x:c r="AH752" s="329"/>
      <x:c r="AI752" s="329"/>
      <x:c r="AJ752" s="329"/>
      <x:c r="AK752" s="329"/>
      <x:c r="AL752" s="329"/>
      <x:c r="AM752" s="329"/>
      <x:c r="AN752" s="329"/>
      <x:c r="AO752" s="329"/>
      <x:c r="AP752" s="329"/>
      <x:c r="AQ752" s="329"/>
      <x:c r="AR752" s="329"/>
      <x:c r="AS752" s="329"/>
      <x:c r="AT752" s="329"/>
      <x:c r="AU752" s="329"/>
      <x:c r="AV752" s="329"/>
      <x:c r="AW752" s="329"/>
      <x:c r="AX752" s="329"/>
      <x:c r="AY752" s="329"/>
      <x:c r="AZ752" s="329"/>
      <x:c r="BA752" s="329"/>
      <x:c r="BB752" s="329"/>
      <x:c r="BC752" s="329"/>
      <x:c r="BD752" s="329"/>
      <x:c r="BE752" s="329"/>
      <x:c r="BF752" s="329"/>
      <x:c r="BG752" s="329"/>
      <x:c r="BH752" s="329"/>
      <x:c r="BI752" s="329"/>
      <x:c r="BJ752" s="329"/>
      <x:c r="BK752" s="329"/>
      <x:c r="BL752" s="329"/>
      <x:c r="BM752" s="329"/>
      <x:c r="BN752" s="329"/>
      <x:c r="BO752" s="329"/>
      <x:c r="BP752" s="329"/>
      <x:c r="BQ752" s="329"/>
      <x:c r="BR752" s="329"/>
      <x:c r="BS752" s="329"/>
      <x:c r="BT752" s="329"/>
      <x:c r="BU752" s="329"/>
      <x:c r="BV752" s="329"/>
      <x:c r="BW752" s="329"/>
      <x:c r="BX752" s="329"/>
      <x:c r="BY752" s="329"/>
      <x:c r="BZ752" s="329"/>
      <x:c r="CA752" s="329"/>
      <x:c r="CB752" s="329"/>
      <x:c r="CC752" s="329"/>
      <x:c r="CD752" s="329"/>
      <x:c r="CE752" s="329"/>
      <x:c r="CF752" s="329"/>
      <x:c r="CG752" s="329"/>
      <x:c r="CH752" s="329"/>
      <x:c r="CI752" s="329"/>
      <x:c r="CJ752" s="329"/>
      <x:c r="CK752" s="329"/>
      <x:c r="CL752" s="329"/>
      <x:c r="CM752" s="329"/>
      <x:c r="CN752" s="329"/>
      <x:c r="CO752" s="329"/>
      <x:c r="CP752" s="329"/>
      <x:c r="CQ752" s="329"/>
      <x:c r="CR752" s="329"/>
      <x:c r="CS752" s="329"/>
      <x:c r="CT752" s="329"/>
      <x:c r="CU752" s="329"/>
      <x:c r="CV752" s="329"/>
      <x:c r="CW752" s="329"/>
      <x:c r="CX752" s="329"/>
      <x:c r="CY752" s="329"/>
      <x:c r="CZ752" s="329"/>
      <x:c r="DA752" s="329"/>
      <x:c r="DB752" s="329"/>
      <x:c r="DC752" s="329"/>
      <x:c r="DD752" s="329"/>
      <x:c r="DE752" s="329"/>
      <x:c r="DF752" s="329"/>
      <x:c r="DG752" s="329"/>
      <x:c r="DH752" s="329"/>
      <x:c r="DI752" s="329"/>
      <x:c r="DJ752" s="329"/>
      <x:c r="DK752" s="329"/>
      <x:c r="DL752" s="329"/>
      <x:c r="DM752" s="329"/>
      <x:c r="DN752" s="329"/>
      <x:c r="DO752" s="329"/>
      <x:c r="DP752" s="329"/>
      <x:c r="DQ752" s="329"/>
      <x:c r="DR752" s="329"/>
      <x:c r="DS752" s="329"/>
    </x:row>
    <x:row r="753" spans="1:123" s="273" customFormat="1" hidden="1" customHeight="1">
      <x:c r="A753" s="630" t="s">
        <x:v>38</x:v>
      </x:c>
      <x:c r="B753" s="295" t="s">
        <x:v>6344</x:v>
      </x:c>
      <x:c r="C753" s="296" t="s">
        <x:v>6358</x:v>
      </x:c>
      <x:c r="D753" s="448">
        <x:f t="shared" si="44"/>
        <x:v>2501.1999999999998</x:v>
      </x:c>
      <x:c r="E753" s="299" t="s">
        <x:v>2160</x:v>
      </x:c>
      <x:c r="F753" s="299" t="s">
        <x:v>3140</x:v>
      </x:c>
      <x:c r="G753" s="299" t="s">
        <x:v>2160</x:v>
      </x:c>
      <x:c r="H753" s="299" t="s">
        <x:v>6371</x:v>
      </x:c>
      <x:c r="I753" s="299"/>
      <x:c r="J753" s="644">
        <x:v>2501.1999999999998</x:v>
      </x:c>
      <x:c r="K753" s="322"/>
      <x:c r="L753" s="644">
        <x:v>2501.1999999999998</x:v>
      </x:c>
      <x:c r="M753" s="640"/>
      <x:c r="N753" s="322"/>
      <x:c r="O753" s="322"/>
      <x:c r="P753" s="644">
        <x:v>2501.1999999999998</x:v>
      </x:c>
      <x:c r="Q753" s="322"/>
      <x:c r="R753" s="217" t="s">
        <x:v>2594</x:v>
      </x:c>
      <x:c r="S753" s="299"/>
      <x:c r="T753" s="329"/>
      <x:c r="U753" s="329"/>
      <x:c r="V753" s="329"/>
      <x:c r="W753" s="329"/>
      <x:c r="X753" s="329"/>
      <x:c r="Y753" s="329"/>
      <x:c r="Z753" s="329"/>
      <x:c r="AA753" s="329"/>
      <x:c r="AB753" s="329"/>
      <x:c r="AC753" s="329"/>
      <x:c r="AD753" s="329"/>
      <x:c r="AE753" s="329"/>
      <x:c r="AF753" s="329"/>
      <x:c r="AG753" s="329"/>
      <x:c r="AH753" s="329"/>
      <x:c r="AI753" s="329"/>
      <x:c r="AJ753" s="329"/>
      <x:c r="AK753" s="329"/>
      <x:c r="AL753" s="329"/>
      <x:c r="AM753" s="329"/>
      <x:c r="AN753" s="329"/>
      <x:c r="AO753" s="329"/>
      <x:c r="AP753" s="329"/>
      <x:c r="AQ753" s="329"/>
      <x:c r="AR753" s="329"/>
      <x:c r="AS753" s="329"/>
      <x:c r="AT753" s="329"/>
      <x:c r="AU753" s="329"/>
      <x:c r="AV753" s="329"/>
      <x:c r="AW753" s="329"/>
      <x:c r="AX753" s="329"/>
      <x:c r="AY753" s="329"/>
      <x:c r="AZ753" s="329"/>
      <x:c r="BA753" s="329"/>
      <x:c r="BB753" s="329"/>
      <x:c r="BC753" s="329"/>
      <x:c r="BD753" s="329"/>
      <x:c r="BE753" s="329"/>
      <x:c r="BF753" s="329"/>
      <x:c r="BG753" s="329"/>
      <x:c r="BH753" s="329"/>
      <x:c r="BI753" s="329"/>
      <x:c r="BJ753" s="329"/>
      <x:c r="BK753" s="329"/>
      <x:c r="BL753" s="329"/>
      <x:c r="BM753" s="329"/>
      <x:c r="BN753" s="329"/>
      <x:c r="BO753" s="329"/>
      <x:c r="BP753" s="329"/>
      <x:c r="BQ753" s="329"/>
      <x:c r="BR753" s="329"/>
      <x:c r="BS753" s="329"/>
      <x:c r="BT753" s="329"/>
      <x:c r="BU753" s="329"/>
      <x:c r="BV753" s="329"/>
      <x:c r="BW753" s="329"/>
      <x:c r="BX753" s="329"/>
      <x:c r="BY753" s="329"/>
      <x:c r="BZ753" s="329"/>
      <x:c r="CA753" s="329"/>
      <x:c r="CB753" s="329"/>
      <x:c r="CC753" s="329"/>
      <x:c r="CD753" s="329"/>
      <x:c r="CE753" s="329"/>
      <x:c r="CF753" s="329"/>
      <x:c r="CG753" s="329"/>
      <x:c r="CH753" s="329"/>
      <x:c r="CI753" s="329"/>
      <x:c r="CJ753" s="329"/>
      <x:c r="CK753" s="329"/>
      <x:c r="CL753" s="329"/>
      <x:c r="CM753" s="329"/>
      <x:c r="CN753" s="329"/>
      <x:c r="CO753" s="329"/>
      <x:c r="CP753" s="329"/>
      <x:c r="CQ753" s="329"/>
      <x:c r="CR753" s="329"/>
      <x:c r="CS753" s="329"/>
      <x:c r="CT753" s="329"/>
      <x:c r="CU753" s="329"/>
      <x:c r="CV753" s="329"/>
      <x:c r="CW753" s="329"/>
      <x:c r="CX753" s="329"/>
      <x:c r="CY753" s="329"/>
      <x:c r="CZ753" s="329"/>
      <x:c r="DA753" s="329"/>
      <x:c r="DB753" s="329"/>
      <x:c r="DC753" s="329"/>
      <x:c r="DD753" s="329"/>
      <x:c r="DE753" s="329"/>
      <x:c r="DF753" s="329"/>
      <x:c r="DG753" s="329"/>
      <x:c r="DH753" s="329"/>
      <x:c r="DI753" s="329"/>
      <x:c r="DJ753" s="329"/>
      <x:c r="DK753" s="329"/>
      <x:c r="DL753" s="329"/>
      <x:c r="DM753" s="329"/>
      <x:c r="DN753" s="329"/>
      <x:c r="DO753" s="329"/>
      <x:c r="DP753" s="329"/>
      <x:c r="DQ753" s="329"/>
      <x:c r="DR753" s="329"/>
      <x:c r="DS753" s="329"/>
    </x:row>
    <x:row r="754" spans="1:123" s="273" customFormat="1" hidden="1" customHeight="1">
      <x:c r="A754" s="630" t="s">
        <x:v>38</x:v>
      </x:c>
      <x:c r="B754" s="295" t="s">
        <x:v>6365</x:v>
      </x:c>
      <x:c r="C754" s="296" t="s">
        <x:v>6380</x:v>
      </x:c>
      <x:c r="D754" s="448">
        <x:f t="shared" si="44"/>
        <x:v>2565.5999999999999</x:v>
      </x:c>
      <x:c r="E754" s="299" t="s">
        <x:v>2160</x:v>
      </x:c>
      <x:c r="F754" s="299" t="s">
        <x:v>3140</x:v>
      </x:c>
      <x:c r="G754" s="299" t="s">
        <x:v>2160</x:v>
      </x:c>
      <x:c r="H754" s="299" t="s">
        <x:v>6371</x:v>
      </x:c>
      <x:c r="I754" s="299"/>
      <x:c r="J754" s="644">
        <x:v>2565.5999999999999</x:v>
      </x:c>
      <x:c r="K754" s="322"/>
      <x:c r="L754" s="644">
        <x:v>2565.5999999999999</x:v>
      </x:c>
      <x:c r="M754" s="640"/>
      <x:c r="N754" s="322"/>
      <x:c r="O754" s="322"/>
      <x:c r="P754" s="644">
        <x:v>2565.5999999999999</x:v>
      </x:c>
      <x:c r="Q754" s="322"/>
      <x:c r="R754" s="217" t="s">
        <x:v>2594</x:v>
      </x:c>
      <x:c r="S754" s="299"/>
      <x:c r="T754" s="329"/>
      <x:c r="U754" s="329"/>
      <x:c r="V754" s="329"/>
      <x:c r="W754" s="329"/>
      <x:c r="X754" s="329"/>
      <x:c r="Y754" s="329"/>
      <x:c r="Z754" s="329"/>
      <x:c r="AA754" s="329"/>
      <x:c r="AB754" s="329"/>
      <x:c r="AC754" s="329"/>
      <x:c r="AD754" s="329"/>
      <x:c r="AE754" s="329"/>
      <x:c r="AF754" s="329"/>
      <x:c r="AG754" s="329"/>
      <x:c r="AH754" s="329"/>
      <x:c r="AI754" s="329"/>
      <x:c r="AJ754" s="329"/>
      <x:c r="AK754" s="329"/>
      <x:c r="AL754" s="329"/>
      <x:c r="AM754" s="329"/>
      <x:c r="AN754" s="329"/>
      <x:c r="AO754" s="329"/>
      <x:c r="AP754" s="329"/>
      <x:c r="AQ754" s="329"/>
      <x:c r="AR754" s="329"/>
      <x:c r="AS754" s="329"/>
      <x:c r="AT754" s="329"/>
      <x:c r="AU754" s="329"/>
      <x:c r="AV754" s="329"/>
      <x:c r="AW754" s="329"/>
      <x:c r="AX754" s="329"/>
      <x:c r="AY754" s="329"/>
      <x:c r="AZ754" s="329"/>
      <x:c r="BA754" s="329"/>
      <x:c r="BB754" s="329"/>
      <x:c r="BC754" s="329"/>
      <x:c r="BD754" s="329"/>
      <x:c r="BE754" s="329"/>
      <x:c r="BF754" s="329"/>
      <x:c r="BG754" s="329"/>
      <x:c r="BH754" s="329"/>
      <x:c r="BI754" s="329"/>
      <x:c r="BJ754" s="329"/>
      <x:c r="BK754" s="329"/>
      <x:c r="BL754" s="329"/>
      <x:c r="BM754" s="329"/>
      <x:c r="BN754" s="329"/>
      <x:c r="BO754" s="329"/>
      <x:c r="BP754" s="329"/>
      <x:c r="BQ754" s="329"/>
      <x:c r="BR754" s="329"/>
      <x:c r="BS754" s="329"/>
      <x:c r="BT754" s="329"/>
      <x:c r="BU754" s="329"/>
      <x:c r="BV754" s="329"/>
      <x:c r="BW754" s="329"/>
      <x:c r="BX754" s="329"/>
      <x:c r="BY754" s="329"/>
      <x:c r="BZ754" s="329"/>
      <x:c r="CA754" s="329"/>
      <x:c r="CB754" s="329"/>
      <x:c r="CC754" s="329"/>
      <x:c r="CD754" s="329"/>
      <x:c r="CE754" s="329"/>
      <x:c r="CF754" s="329"/>
      <x:c r="CG754" s="329"/>
      <x:c r="CH754" s="329"/>
      <x:c r="CI754" s="329"/>
      <x:c r="CJ754" s="329"/>
      <x:c r="CK754" s="329"/>
      <x:c r="CL754" s="329"/>
      <x:c r="CM754" s="329"/>
      <x:c r="CN754" s="329"/>
      <x:c r="CO754" s="329"/>
      <x:c r="CP754" s="329"/>
      <x:c r="CQ754" s="329"/>
      <x:c r="CR754" s="329"/>
      <x:c r="CS754" s="329"/>
      <x:c r="CT754" s="329"/>
      <x:c r="CU754" s="329"/>
      <x:c r="CV754" s="329"/>
      <x:c r="CW754" s="329"/>
      <x:c r="CX754" s="329"/>
      <x:c r="CY754" s="329"/>
      <x:c r="CZ754" s="329"/>
      <x:c r="DA754" s="329"/>
      <x:c r="DB754" s="329"/>
      <x:c r="DC754" s="329"/>
      <x:c r="DD754" s="329"/>
      <x:c r="DE754" s="329"/>
      <x:c r="DF754" s="329"/>
      <x:c r="DG754" s="329"/>
      <x:c r="DH754" s="329"/>
      <x:c r="DI754" s="329"/>
      <x:c r="DJ754" s="329"/>
      <x:c r="DK754" s="329"/>
      <x:c r="DL754" s="329"/>
      <x:c r="DM754" s="329"/>
      <x:c r="DN754" s="329"/>
      <x:c r="DO754" s="329"/>
      <x:c r="DP754" s="329"/>
      <x:c r="DQ754" s="329"/>
      <x:c r="DR754" s="329"/>
      <x:c r="DS754" s="329"/>
    </x:row>
    <x:row r="755" spans="1:123" s="273" customFormat="1" hidden="1" customHeight="1">
      <x:c r="A755" s="630" t="s">
        <x:v>38</x:v>
      </x:c>
      <x:c r="B755" s="295" t="s">
        <x:v>5132</x:v>
      </x:c>
      <x:c r="C755" s="296" t="s">
        <x:v>5148</x:v>
      </x:c>
      <x:c r="D755" s="448">
        <x:f t="shared" si="44"/>
        <x:v>5344</x:v>
      </x:c>
      <x:c r="E755" s="299" t="s">
        <x:v>2160</x:v>
      </x:c>
      <x:c r="F755" s="299" t="s">
        <x:v>3140</x:v>
      </x:c>
      <x:c r="G755" s="299" t="s">
        <x:v>2160</x:v>
      </x:c>
      <x:c r="H755" s="299" t="s">
        <x:v>6371</x:v>
      </x:c>
      <x:c r="I755" s="299"/>
      <x:c r="J755" s="644">
        <x:v>5344</x:v>
      </x:c>
      <x:c r="K755" s="322"/>
      <x:c r="L755" s="322">
        <x:v>5344</x:v>
      </x:c>
      <x:c r="M755" s="640"/>
      <x:c r="N755" s="322"/>
      <x:c r="O755" s="322"/>
      <x:c r="P755" s="322">
        <x:v>5344</x:v>
      </x:c>
      <x:c r="Q755" s="322"/>
      <x:c r="R755" s="217" t="s">
        <x:v>2594</x:v>
      </x:c>
      <x:c r="S755" s="299"/>
      <x:c r="T755" s="329"/>
      <x:c r="U755" s="329"/>
      <x:c r="V755" s="329"/>
      <x:c r="W755" s="329"/>
      <x:c r="X755" s="329"/>
      <x:c r="Y755" s="329"/>
      <x:c r="Z755" s="329"/>
      <x:c r="AA755" s="329"/>
      <x:c r="AB755" s="329"/>
      <x:c r="AC755" s="329"/>
      <x:c r="AD755" s="329"/>
      <x:c r="AE755" s="329"/>
      <x:c r="AF755" s="329"/>
      <x:c r="AG755" s="329"/>
      <x:c r="AH755" s="329"/>
      <x:c r="AI755" s="329"/>
      <x:c r="AJ755" s="329"/>
      <x:c r="AK755" s="329"/>
      <x:c r="AL755" s="329"/>
      <x:c r="AM755" s="329"/>
      <x:c r="AN755" s="329"/>
      <x:c r="AO755" s="329"/>
      <x:c r="AP755" s="329"/>
      <x:c r="AQ755" s="329"/>
      <x:c r="AR755" s="329"/>
      <x:c r="AS755" s="329"/>
      <x:c r="AT755" s="329"/>
      <x:c r="AU755" s="329"/>
      <x:c r="AV755" s="329"/>
      <x:c r="AW755" s="329"/>
      <x:c r="AX755" s="329"/>
      <x:c r="AY755" s="329"/>
      <x:c r="AZ755" s="329"/>
      <x:c r="BA755" s="329"/>
      <x:c r="BB755" s="329"/>
      <x:c r="BC755" s="329"/>
      <x:c r="BD755" s="329"/>
      <x:c r="BE755" s="329"/>
      <x:c r="BF755" s="329"/>
      <x:c r="BG755" s="329"/>
      <x:c r="BH755" s="329"/>
      <x:c r="BI755" s="329"/>
      <x:c r="BJ755" s="329"/>
      <x:c r="BK755" s="329"/>
      <x:c r="BL755" s="329"/>
      <x:c r="BM755" s="329"/>
      <x:c r="BN755" s="329"/>
      <x:c r="BO755" s="329"/>
      <x:c r="BP755" s="329"/>
      <x:c r="BQ755" s="329"/>
      <x:c r="BR755" s="329"/>
      <x:c r="BS755" s="329"/>
      <x:c r="BT755" s="329"/>
      <x:c r="BU755" s="329"/>
      <x:c r="BV755" s="329"/>
      <x:c r="BW755" s="329"/>
      <x:c r="BX755" s="329"/>
      <x:c r="BY755" s="329"/>
      <x:c r="BZ755" s="329"/>
      <x:c r="CA755" s="329"/>
      <x:c r="CB755" s="329"/>
      <x:c r="CC755" s="329"/>
      <x:c r="CD755" s="329"/>
      <x:c r="CE755" s="329"/>
      <x:c r="CF755" s="329"/>
      <x:c r="CG755" s="329"/>
      <x:c r="CH755" s="329"/>
      <x:c r="CI755" s="329"/>
      <x:c r="CJ755" s="329"/>
      <x:c r="CK755" s="329"/>
      <x:c r="CL755" s="329"/>
      <x:c r="CM755" s="329"/>
      <x:c r="CN755" s="329"/>
      <x:c r="CO755" s="329"/>
      <x:c r="CP755" s="329"/>
      <x:c r="CQ755" s="329"/>
      <x:c r="CR755" s="329"/>
      <x:c r="CS755" s="329"/>
      <x:c r="CT755" s="329"/>
      <x:c r="CU755" s="329"/>
      <x:c r="CV755" s="329"/>
      <x:c r="CW755" s="329"/>
      <x:c r="CX755" s="329"/>
      <x:c r="CY755" s="329"/>
      <x:c r="CZ755" s="329"/>
      <x:c r="DA755" s="329"/>
      <x:c r="DB755" s="329"/>
      <x:c r="DC755" s="329"/>
      <x:c r="DD755" s="329"/>
      <x:c r="DE755" s="329"/>
      <x:c r="DF755" s="329"/>
      <x:c r="DG755" s="329"/>
      <x:c r="DH755" s="329"/>
      <x:c r="DI755" s="329"/>
      <x:c r="DJ755" s="329"/>
      <x:c r="DK755" s="329"/>
      <x:c r="DL755" s="329"/>
      <x:c r="DM755" s="329"/>
      <x:c r="DN755" s="329"/>
      <x:c r="DO755" s="329"/>
      <x:c r="DP755" s="329"/>
      <x:c r="DQ755" s="329"/>
      <x:c r="DR755" s="329"/>
      <x:c r="DS755" s="329"/>
    </x:row>
    <x:row r="756" spans="1:123" s="273" customFormat="1" hidden="1" customHeight="1">
      <x:c r="A756" s="630" t="s">
        <x:v>38</x:v>
      </x:c>
      <x:c r="B756" s="295" t="s">
        <x:v>5071</x:v>
      </x:c>
      <x:c r="C756" s="296" t="s">
        <x:v>1693</x:v>
      </x:c>
      <x:c r="D756" s="448">
        <x:f t="shared" si="44"/>
        <x:v>2295.5999999999999</x:v>
      </x:c>
      <x:c r="E756" s="299" t="s">
        <x:v>2160</x:v>
      </x:c>
      <x:c r="F756" s="299" t="s">
        <x:v>3140</x:v>
      </x:c>
      <x:c r="G756" s="299" t="s">
        <x:v>2160</x:v>
      </x:c>
      <x:c r="H756" s="299" t="s">
        <x:v>6371</x:v>
      </x:c>
      <x:c r="I756" s="299"/>
      <x:c r="J756" s="644">
        <x:v>2295.5999999999999</x:v>
      </x:c>
      <x:c r="K756" s="322"/>
      <x:c r="L756" s="644">
        <x:v>2295.5999999999999</x:v>
      </x:c>
      <x:c r="M756" s="640"/>
      <x:c r="N756" s="322"/>
      <x:c r="O756" s="322"/>
      <x:c r="P756" s="644">
        <x:v>2295.5999999999999</x:v>
      </x:c>
      <x:c r="Q756" s="322"/>
      <x:c r="R756" s="217" t="s">
        <x:v>2594</x:v>
      </x:c>
      <x:c r="S756" s="299"/>
      <x:c r="T756" s="329"/>
      <x:c r="U756" s="329"/>
      <x:c r="V756" s="329"/>
      <x:c r="W756" s="329"/>
      <x:c r="X756" s="329"/>
      <x:c r="Y756" s="329"/>
      <x:c r="Z756" s="329"/>
      <x:c r="AA756" s="329"/>
      <x:c r="AB756" s="329"/>
      <x:c r="AC756" s="329"/>
      <x:c r="AD756" s="329"/>
      <x:c r="AE756" s="329"/>
      <x:c r="AF756" s="329"/>
      <x:c r="AG756" s="329"/>
      <x:c r="AH756" s="329"/>
      <x:c r="AI756" s="329"/>
      <x:c r="AJ756" s="329"/>
      <x:c r="AK756" s="329"/>
      <x:c r="AL756" s="329"/>
      <x:c r="AM756" s="329"/>
      <x:c r="AN756" s="329"/>
      <x:c r="AO756" s="329"/>
      <x:c r="AP756" s="329"/>
      <x:c r="AQ756" s="329"/>
      <x:c r="AR756" s="329"/>
      <x:c r="AS756" s="329"/>
      <x:c r="AT756" s="329"/>
      <x:c r="AU756" s="329"/>
      <x:c r="AV756" s="329"/>
      <x:c r="AW756" s="329"/>
      <x:c r="AX756" s="329"/>
      <x:c r="AY756" s="329"/>
      <x:c r="AZ756" s="329"/>
      <x:c r="BA756" s="329"/>
      <x:c r="BB756" s="329"/>
      <x:c r="BC756" s="329"/>
      <x:c r="BD756" s="329"/>
      <x:c r="BE756" s="329"/>
      <x:c r="BF756" s="329"/>
      <x:c r="BG756" s="329"/>
      <x:c r="BH756" s="329"/>
      <x:c r="BI756" s="329"/>
      <x:c r="BJ756" s="329"/>
      <x:c r="BK756" s="329"/>
      <x:c r="BL756" s="329"/>
      <x:c r="BM756" s="329"/>
      <x:c r="BN756" s="329"/>
      <x:c r="BO756" s="329"/>
      <x:c r="BP756" s="329"/>
      <x:c r="BQ756" s="329"/>
      <x:c r="BR756" s="329"/>
      <x:c r="BS756" s="329"/>
      <x:c r="BT756" s="329"/>
      <x:c r="BU756" s="329"/>
      <x:c r="BV756" s="329"/>
      <x:c r="BW756" s="329"/>
      <x:c r="BX756" s="329"/>
      <x:c r="BY756" s="329"/>
      <x:c r="BZ756" s="329"/>
      <x:c r="CA756" s="329"/>
      <x:c r="CB756" s="329"/>
      <x:c r="CC756" s="329"/>
      <x:c r="CD756" s="329"/>
      <x:c r="CE756" s="329"/>
      <x:c r="CF756" s="329"/>
      <x:c r="CG756" s="329"/>
      <x:c r="CH756" s="329"/>
      <x:c r="CI756" s="329"/>
      <x:c r="CJ756" s="329"/>
      <x:c r="CK756" s="329"/>
      <x:c r="CL756" s="329"/>
      <x:c r="CM756" s="329"/>
      <x:c r="CN756" s="329"/>
      <x:c r="CO756" s="329"/>
      <x:c r="CP756" s="329"/>
      <x:c r="CQ756" s="329"/>
      <x:c r="CR756" s="329"/>
      <x:c r="CS756" s="329"/>
      <x:c r="CT756" s="329"/>
      <x:c r="CU756" s="329"/>
      <x:c r="CV756" s="329"/>
      <x:c r="CW756" s="329"/>
      <x:c r="CX756" s="329"/>
      <x:c r="CY756" s="329"/>
      <x:c r="CZ756" s="329"/>
      <x:c r="DA756" s="329"/>
      <x:c r="DB756" s="329"/>
      <x:c r="DC756" s="329"/>
      <x:c r="DD756" s="329"/>
      <x:c r="DE756" s="329"/>
      <x:c r="DF756" s="329"/>
      <x:c r="DG756" s="329"/>
      <x:c r="DH756" s="329"/>
      <x:c r="DI756" s="329"/>
      <x:c r="DJ756" s="329"/>
      <x:c r="DK756" s="329"/>
      <x:c r="DL756" s="329"/>
      <x:c r="DM756" s="329"/>
      <x:c r="DN756" s="329"/>
      <x:c r="DO756" s="329"/>
      <x:c r="DP756" s="329"/>
      <x:c r="DQ756" s="329"/>
      <x:c r="DR756" s="329"/>
      <x:c r="DS756" s="329"/>
    </x:row>
    <x:row r="757" spans="1:123" s="273" customFormat="1" hidden="1" customHeight="1">
      <x:c r="A757" s="630" t="s">
        <x:v>38</x:v>
      </x:c>
      <x:c r="B757" s="295" t="s">
        <x:v>5120</x:v>
      </x:c>
      <x:c r="C757" s="296" t="s">
        <x:v>5112</x:v>
      </x:c>
      <x:c r="D757" s="448">
        <x:f t="shared" si="44"/>
        <x:v>10059.1</x:v>
      </x:c>
      <x:c r="E757" s="299" t="s">
        <x:v>2160</x:v>
      </x:c>
      <x:c r="F757" s="299" t="s">
        <x:v>3140</x:v>
      </x:c>
      <x:c r="G757" s="299" t="s">
        <x:v>2160</x:v>
      </x:c>
      <x:c r="H757" s="299" t="s">
        <x:v>6371</x:v>
      </x:c>
      <x:c r="I757" s="299"/>
      <x:c r="J757" s="644">
        <x:v>10059.1</x:v>
      </x:c>
      <x:c r="K757" s="322"/>
      <x:c r="L757" s="644">
        <x:v>10059.1</x:v>
      </x:c>
      <x:c r="M757" s="640"/>
      <x:c r="N757" s="322"/>
      <x:c r="O757" s="322"/>
      <x:c r="P757" s="644">
        <x:v>10059.1</x:v>
      </x:c>
      <x:c r="Q757" s="322"/>
      <x:c r="R757" s="217" t="s">
        <x:v>2594</x:v>
      </x:c>
      <x:c r="S757" s="299"/>
      <x:c r="T757" s="329"/>
      <x:c r="U757" s="329"/>
      <x:c r="V757" s="329"/>
      <x:c r="W757" s="329"/>
      <x:c r="X757" s="329"/>
      <x:c r="Y757" s="329"/>
      <x:c r="Z757" s="329"/>
      <x:c r="AA757" s="329"/>
      <x:c r="AB757" s="329"/>
      <x:c r="AC757" s="329"/>
      <x:c r="AD757" s="329"/>
      <x:c r="AE757" s="329"/>
      <x:c r="AF757" s="329"/>
      <x:c r="AG757" s="329"/>
      <x:c r="AH757" s="329"/>
      <x:c r="AI757" s="329"/>
      <x:c r="AJ757" s="329"/>
      <x:c r="AK757" s="329"/>
      <x:c r="AL757" s="329"/>
      <x:c r="AM757" s="329"/>
      <x:c r="AN757" s="329"/>
      <x:c r="AO757" s="329"/>
      <x:c r="AP757" s="329"/>
      <x:c r="AQ757" s="329"/>
      <x:c r="AR757" s="329"/>
      <x:c r="AS757" s="329"/>
      <x:c r="AT757" s="329"/>
      <x:c r="AU757" s="329"/>
      <x:c r="AV757" s="329"/>
      <x:c r="AW757" s="329"/>
      <x:c r="AX757" s="329"/>
      <x:c r="AY757" s="329"/>
      <x:c r="AZ757" s="329"/>
      <x:c r="BA757" s="329"/>
      <x:c r="BB757" s="329"/>
      <x:c r="BC757" s="329"/>
      <x:c r="BD757" s="329"/>
      <x:c r="BE757" s="329"/>
      <x:c r="BF757" s="329"/>
      <x:c r="BG757" s="329"/>
      <x:c r="BH757" s="329"/>
      <x:c r="BI757" s="329"/>
      <x:c r="BJ757" s="329"/>
      <x:c r="BK757" s="329"/>
      <x:c r="BL757" s="329"/>
      <x:c r="BM757" s="329"/>
      <x:c r="BN757" s="329"/>
      <x:c r="BO757" s="329"/>
      <x:c r="BP757" s="329"/>
      <x:c r="BQ757" s="329"/>
      <x:c r="BR757" s="329"/>
      <x:c r="BS757" s="329"/>
      <x:c r="BT757" s="329"/>
      <x:c r="BU757" s="329"/>
      <x:c r="BV757" s="329"/>
      <x:c r="BW757" s="329"/>
      <x:c r="BX757" s="329"/>
      <x:c r="BY757" s="329"/>
      <x:c r="BZ757" s="329"/>
      <x:c r="CA757" s="329"/>
      <x:c r="CB757" s="329"/>
      <x:c r="CC757" s="329"/>
      <x:c r="CD757" s="329"/>
      <x:c r="CE757" s="329"/>
      <x:c r="CF757" s="329"/>
      <x:c r="CG757" s="329"/>
      <x:c r="CH757" s="329"/>
      <x:c r="CI757" s="329"/>
      <x:c r="CJ757" s="329"/>
      <x:c r="CK757" s="329"/>
      <x:c r="CL757" s="329"/>
      <x:c r="CM757" s="329"/>
      <x:c r="CN757" s="329"/>
      <x:c r="CO757" s="329"/>
      <x:c r="CP757" s="329"/>
      <x:c r="CQ757" s="329"/>
      <x:c r="CR757" s="329"/>
      <x:c r="CS757" s="329"/>
      <x:c r="CT757" s="329"/>
      <x:c r="CU757" s="329"/>
      <x:c r="CV757" s="329"/>
      <x:c r="CW757" s="329"/>
      <x:c r="CX757" s="329"/>
      <x:c r="CY757" s="329"/>
      <x:c r="CZ757" s="329"/>
      <x:c r="DA757" s="329"/>
      <x:c r="DB757" s="329"/>
      <x:c r="DC757" s="329"/>
      <x:c r="DD757" s="329"/>
      <x:c r="DE757" s="329"/>
      <x:c r="DF757" s="329"/>
      <x:c r="DG757" s="329"/>
      <x:c r="DH757" s="329"/>
      <x:c r="DI757" s="329"/>
      <x:c r="DJ757" s="329"/>
      <x:c r="DK757" s="329"/>
      <x:c r="DL757" s="329"/>
      <x:c r="DM757" s="329"/>
      <x:c r="DN757" s="329"/>
      <x:c r="DO757" s="329"/>
      <x:c r="DP757" s="329"/>
      <x:c r="DQ757" s="329"/>
      <x:c r="DR757" s="329"/>
      <x:c r="DS757" s="329"/>
    </x:row>
    <x:row r="758" spans="1:123" s="273" customFormat="1" hidden="1" customHeight="1">
      <x:c r="A758" s="630" t="s">
        <x:v>38</x:v>
      </x:c>
      <x:c r="B758" s="295" t="s">
        <x:v>6366</x:v>
      </x:c>
      <x:c r="C758" s="296" t="s">
        <x:v>6345</x:v>
      </x:c>
      <x:c r="D758" s="448">
        <x:f t="shared" si="44"/>
        <x:v>2339.9000000000001</x:v>
      </x:c>
      <x:c r="E758" s="299" t="s">
        <x:v>2160</x:v>
      </x:c>
      <x:c r="F758" s="299" t="s">
        <x:v>3140</x:v>
      </x:c>
      <x:c r="G758" s="299" t="s">
        <x:v>2160</x:v>
      </x:c>
      <x:c r="H758" s="299" t="s">
        <x:v>6371</x:v>
      </x:c>
      <x:c r="I758" s="299"/>
      <x:c r="J758" s="644">
        <x:v>2339.9000000000001</x:v>
      </x:c>
      <x:c r="K758" s="322"/>
      <x:c r="L758" s="644">
        <x:v>2339.9000000000001</x:v>
      </x:c>
      <x:c r="M758" s="640"/>
      <x:c r="N758" s="322"/>
      <x:c r="O758" s="322"/>
      <x:c r="P758" s="644">
        <x:v>2339.9000000000001</x:v>
      </x:c>
      <x:c r="Q758" s="322"/>
      <x:c r="R758" s="217" t="s">
        <x:v>2594</x:v>
      </x:c>
      <x:c r="S758" s="299"/>
      <x:c r="T758" s="329"/>
      <x:c r="U758" s="329"/>
      <x:c r="V758" s="329"/>
      <x:c r="W758" s="329"/>
      <x:c r="X758" s="329"/>
      <x:c r="Y758" s="329"/>
      <x:c r="Z758" s="329"/>
      <x:c r="AA758" s="329"/>
      <x:c r="AB758" s="329"/>
      <x:c r="AC758" s="329"/>
      <x:c r="AD758" s="329"/>
      <x:c r="AE758" s="329"/>
      <x:c r="AF758" s="329"/>
      <x:c r="AG758" s="329"/>
      <x:c r="AH758" s="329"/>
      <x:c r="AI758" s="329"/>
      <x:c r="AJ758" s="329"/>
      <x:c r="AK758" s="329"/>
      <x:c r="AL758" s="329"/>
      <x:c r="AM758" s="329"/>
      <x:c r="AN758" s="329"/>
      <x:c r="AO758" s="329"/>
      <x:c r="AP758" s="329"/>
      <x:c r="AQ758" s="329"/>
      <x:c r="AR758" s="329"/>
      <x:c r="AS758" s="329"/>
      <x:c r="AT758" s="329"/>
      <x:c r="AU758" s="329"/>
      <x:c r="AV758" s="329"/>
      <x:c r="AW758" s="329"/>
      <x:c r="AX758" s="329"/>
      <x:c r="AY758" s="329"/>
      <x:c r="AZ758" s="329"/>
      <x:c r="BA758" s="329"/>
      <x:c r="BB758" s="329"/>
      <x:c r="BC758" s="329"/>
      <x:c r="BD758" s="329"/>
      <x:c r="BE758" s="329"/>
      <x:c r="BF758" s="329"/>
      <x:c r="BG758" s="329"/>
      <x:c r="BH758" s="329"/>
      <x:c r="BI758" s="329"/>
      <x:c r="BJ758" s="329"/>
      <x:c r="BK758" s="329"/>
      <x:c r="BL758" s="329"/>
      <x:c r="BM758" s="329"/>
      <x:c r="BN758" s="329"/>
      <x:c r="BO758" s="329"/>
      <x:c r="BP758" s="329"/>
      <x:c r="BQ758" s="329"/>
      <x:c r="BR758" s="329"/>
      <x:c r="BS758" s="329"/>
      <x:c r="BT758" s="329"/>
      <x:c r="BU758" s="329"/>
      <x:c r="BV758" s="329"/>
      <x:c r="BW758" s="329"/>
      <x:c r="BX758" s="329"/>
      <x:c r="BY758" s="329"/>
      <x:c r="BZ758" s="329"/>
      <x:c r="CA758" s="329"/>
      <x:c r="CB758" s="329"/>
      <x:c r="CC758" s="329"/>
      <x:c r="CD758" s="329"/>
      <x:c r="CE758" s="329"/>
      <x:c r="CF758" s="329"/>
      <x:c r="CG758" s="329"/>
      <x:c r="CH758" s="329"/>
      <x:c r="CI758" s="329"/>
      <x:c r="CJ758" s="329"/>
      <x:c r="CK758" s="329"/>
      <x:c r="CL758" s="329"/>
      <x:c r="CM758" s="329"/>
      <x:c r="CN758" s="329"/>
      <x:c r="CO758" s="329"/>
      <x:c r="CP758" s="329"/>
      <x:c r="CQ758" s="329"/>
      <x:c r="CR758" s="329"/>
      <x:c r="CS758" s="329"/>
      <x:c r="CT758" s="329"/>
      <x:c r="CU758" s="329"/>
      <x:c r="CV758" s="329"/>
      <x:c r="CW758" s="329"/>
      <x:c r="CX758" s="329"/>
      <x:c r="CY758" s="329"/>
      <x:c r="CZ758" s="329"/>
      <x:c r="DA758" s="329"/>
      <x:c r="DB758" s="329"/>
      <x:c r="DC758" s="329"/>
      <x:c r="DD758" s="329"/>
      <x:c r="DE758" s="329"/>
      <x:c r="DF758" s="329"/>
      <x:c r="DG758" s="329"/>
      <x:c r="DH758" s="329"/>
      <x:c r="DI758" s="329"/>
      <x:c r="DJ758" s="329"/>
      <x:c r="DK758" s="329"/>
      <x:c r="DL758" s="329"/>
      <x:c r="DM758" s="329"/>
      <x:c r="DN758" s="329"/>
      <x:c r="DO758" s="329"/>
      <x:c r="DP758" s="329"/>
      <x:c r="DQ758" s="329"/>
      <x:c r="DR758" s="329"/>
      <x:c r="DS758" s="329"/>
    </x:row>
    <x:row r="759" spans="1:123" s="273" customFormat="1" hidden="1" customHeight="1">
      <x:c r="A759" s="630" t="s">
        <x:v>38</x:v>
      </x:c>
      <x:c r="B759" s="295" t="s">
        <x:v>5150</x:v>
      </x:c>
      <x:c r="C759" s="296" t="s">
        <x:v>1685</x:v>
      </x:c>
      <x:c r="D759" s="448">
        <x:f t="shared" si="44"/>
        <x:v>8598</x:v>
      </x:c>
      <x:c r="E759" s="299" t="s">
        <x:v>2160</x:v>
      </x:c>
      <x:c r="F759" s="299" t="s">
        <x:v>5678</x:v>
      </x:c>
      <x:c r="G759" s="299" t="s">
        <x:v>2160</x:v>
      </x:c>
      <x:c r="H759" s="299" t="s">
        <x:v>6371</x:v>
      </x:c>
      <x:c r="I759" s="299"/>
      <x:c r="J759" s="566">
        <x:v>8598</x:v>
      </x:c>
      <x:c r="K759" s="322"/>
      <x:c r="L759" s="322">
        <x:v>8598</x:v>
      </x:c>
      <x:c r="M759" s="640"/>
      <x:c r="N759" s="322"/>
      <x:c r="O759" s="322"/>
      <x:c r="P759" s="322">
        <x:v>8598</x:v>
      </x:c>
      <x:c r="Q759" s="322"/>
      <x:c r="R759" s="217" t="s">
        <x:v>882</x:v>
      </x:c>
      <x:c r="S759" s="299"/>
      <x:c r="T759" s="329"/>
      <x:c r="U759" s="329"/>
      <x:c r="V759" s="329"/>
      <x:c r="W759" s="329"/>
      <x:c r="X759" s="329"/>
      <x:c r="Y759" s="329"/>
      <x:c r="Z759" s="329"/>
      <x:c r="AA759" s="329"/>
      <x:c r="AB759" s="329"/>
      <x:c r="AC759" s="329"/>
      <x:c r="AD759" s="329"/>
      <x:c r="AE759" s="329"/>
      <x:c r="AF759" s="329"/>
      <x:c r="AG759" s="329"/>
      <x:c r="AH759" s="329"/>
      <x:c r="AI759" s="329"/>
      <x:c r="AJ759" s="329"/>
      <x:c r="AK759" s="329"/>
      <x:c r="AL759" s="329"/>
      <x:c r="AM759" s="329"/>
      <x:c r="AN759" s="329"/>
      <x:c r="AO759" s="329"/>
      <x:c r="AP759" s="329"/>
      <x:c r="AQ759" s="329"/>
      <x:c r="AR759" s="329"/>
      <x:c r="AS759" s="329"/>
      <x:c r="AT759" s="329"/>
      <x:c r="AU759" s="329"/>
      <x:c r="AV759" s="329"/>
      <x:c r="AW759" s="329"/>
      <x:c r="AX759" s="329"/>
      <x:c r="AY759" s="329"/>
      <x:c r="AZ759" s="329"/>
      <x:c r="BA759" s="329"/>
      <x:c r="BB759" s="329"/>
      <x:c r="BC759" s="329"/>
      <x:c r="BD759" s="329"/>
      <x:c r="BE759" s="329"/>
      <x:c r="BF759" s="329"/>
      <x:c r="BG759" s="329"/>
      <x:c r="BH759" s="329"/>
      <x:c r="BI759" s="329"/>
      <x:c r="BJ759" s="329"/>
      <x:c r="BK759" s="329"/>
      <x:c r="BL759" s="329"/>
      <x:c r="BM759" s="329"/>
      <x:c r="BN759" s="329"/>
      <x:c r="BO759" s="329"/>
      <x:c r="BP759" s="329"/>
      <x:c r="BQ759" s="329"/>
      <x:c r="BR759" s="329"/>
      <x:c r="BS759" s="329"/>
      <x:c r="BT759" s="329"/>
      <x:c r="BU759" s="329"/>
      <x:c r="BV759" s="329"/>
      <x:c r="BW759" s="329"/>
      <x:c r="BX759" s="329"/>
      <x:c r="BY759" s="329"/>
      <x:c r="BZ759" s="329"/>
      <x:c r="CA759" s="329"/>
      <x:c r="CB759" s="329"/>
      <x:c r="CC759" s="329"/>
      <x:c r="CD759" s="329"/>
      <x:c r="CE759" s="329"/>
      <x:c r="CF759" s="329"/>
      <x:c r="CG759" s="329"/>
      <x:c r="CH759" s="329"/>
      <x:c r="CI759" s="329"/>
      <x:c r="CJ759" s="329"/>
      <x:c r="CK759" s="329"/>
      <x:c r="CL759" s="329"/>
      <x:c r="CM759" s="329"/>
      <x:c r="CN759" s="329"/>
      <x:c r="CO759" s="329"/>
      <x:c r="CP759" s="329"/>
      <x:c r="CQ759" s="329"/>
      <x:c r="CR759" s="329"/>
      <x:c r="CS759" s="329"/>
      <x:c r="CT759" s="329"/>
      <x:c r="CU759" s="329"/>
      <x:c r="CV759" s="329"/>
      <x:c r="CW759" s="329"/>
      <x:c r="CX759" s="329"/>
      <x:c r="CY759" s="329"/>
      <x:c r="CZ759" s="329"/>
      <x:c r="DA759" s="329"/>
      <x:c r="DB759" s="329"/>
      <x:c r="DC759" s="329"/>
      <x:c r="DD759" s="329"/>
      <x:c r="DE759" s="329"/>
      <x:c r="DF759" s="329"/>
      <x:c r="DG759" s="329"/>
      <x:c r="DH759" s="329"/>
      <x:c r="DI759" s="329"/>
      <x:c r="DJ759" s="329"/>
      <x:c r="DK759" s="329"/>
      <x:c r="DL759" s="329"/>
      <x:c r="DM759" s="329"/>
      <x:c r="DN759" s="329"/>
      <x:c r="DO759" s="329"/>
      <x:c r="DP759" s="329"/>
      <x:c r="DQ759" s="329"/>
      <x:c r="DR759" s="329"/>
      <x:c r="DS759" s="329"/>
    </x:row>
    <x:row r="760" spans="1:123" s="273" customFormat="1" hidden="1" customHeight="1">
      <x:c r="A760" s="630" t="s">
        <x:v>38</x:v>
      </x:c>
      <x:c r="B760" s="295" t="s">
        <x:v>5153</x:v>
      </x:c>
      <x:c r="C760" s="296" t="s">
        <x:v>1721</x:v>
      </x:c>
      <x:c r="D760" s="448">
        <x:f t="shared" si="44"/>
        <x:v>7123.1999999999998</x:v>
      </x:c>
      <x:c r="E760" s="299" t="s">
        <x:v>2160</x:v>
      </x:c>
      <x:c r="F760" s="299" t="s">
        <x:v>5678</x:v>
      </x:c>
      <x:c r="G760" s="299" t="s">
        <x:v>2160</x:v>
      </x:c>
      <x:c r="H760" s="299" t="s">
        <x:v>6371</x:v>
      </x:c>
      <x:c r="I760" s="299"/>
      <x:c r="J760" s="566">
        <x:v>7123.1999999999998</x:v>
      </x:c>
      <x:c r="K760" s="322"/>
      <x:c r="L760" s="322">
        <x:v>7123.1999999999998</x:v>
      </x:c>
      <x:c r="M760" s="640"/>
      <x:c r="N760" s="322"/>
      <x:c r="O760" s="322"/>
      <x:c r="P760" s="322">
        <x:v>7123.1999999999998</x:v>
      </x:c>
      <x:c r="Q760" s="322"/>
      <x:c r="R760" s="217" t="s">
        <x:v>882</x:v>
      </x:c>
      <x:c r="S760" s="299"/>
      <x:c r="T760" s="329"/>
      <x:c r="U760" s="329"/>
      <x:c r="V760" s="329"/>
      <x:c r="W760" s="329"/>
      <x:c r="X760" s="329"/>
      <x:c r="Y760" s="329"/>
      <x:c r="Z760" s="329"/>
      <x:c r="AA760" s="329"/>
      <x:c r="AB760" s="329"/>
      <x:c r="AC760" s="329"/>
      <x:c r="AD760" s="329"/>
      <x:c r="AE760" s="329"/>
      <x:c r="AF760" s="329"/>
      <x:c r="AG760" s="329"/>
      <x:c r="AH760" s="329"/>
      <x:c r="AI760" s="329"/>
      <x:c r="AJ760" s="329"/>
      <x:c r="AK760" s="329"/>
      <x:c r="AL760" s="329"/>
      <x:c r="AM760" s="329"/>
      <x:c r="AN760" s="329"/>
      <x:c r="AO760" s="329"/>
      <x:c r="AP760" s="329"/>
      <x:c r="AQ760" s="329"/>
      <x:c r="AR760" s="329"/>
      <x:c r="AS760" s="329"/>
      <x:c r="AT760" s="329"/>
      <x:c r="AU760" s="329"/>
      <x:c r="AV760" s="329"/>
      <x:c r="AW760" s="329"/>
      <x:c r="AX760" s="329"/>
      <x:c r="AY760" s="329"/>
      <x:c r="AZ760" s="329"/>
      <x:c r="BA760" s="329"/>
      <x:c r="BB760" s="329"/>
      <x:c r="BC760" s="329"/>
      <x:c r="BD760" s="329"/>
      <x:c r="BE760" s="329"/>
      <x:c r="BF760" s="329"/>
      <x:c r="BG760" s="329"/>
      <x:c r="BH760" s="329"/>
      <x:c r="BI760" s="329"/>
      <x:c r="BJ760" s="329"/>
      <x:c r="BK760" s="329"/>
      <x:c r="BL760" s="329"/>
      <x:c r="BM760" s="329"/>
      <x:c r="BN760" s="329"/>
      <x:c r="BO760" s="329"/>
      <x:c r="BP760" s="329"/>
      <x:c r="BQ760" s="329"/>
      <x:c r="BR760" s="329"/>
      <x:c r="BS760" s="329"/>
      <x:c r="BT760" s="329"/>
      <x:c r="BU760" s="329"/>
      <x:c r="BV760" s="329"/>
      <x:c r="BW760" s="329"/>
      <x:c r="BX760" s="329"/>
      <x:c r="BY760" s="329"/>
      <x:c r="BZ760" s="329"/>
      <x:c r="CA760" s="329"/>
      <x:c r="CB760" s="329"/>
      <x:c r="CC760" s="329"/>
      <x:c r="CD760" s="329"/>
      <x:c r="CE760" s="329"/>
      <x:c r="CF760" s="329"/>
      <x:c r="CG760" s="329"/>
      <x:c r="CH760" s="329"/>
      <x:c r="CI760" s="329"/>
      <x:c r="CJ760" s="329"/>
      <x:c r="CK760" s="329"/>
      <x:c r="CL760" s="329"/>
      <x:c r="CM760" s="329"/>
      <x:c r="CN760" s="329"/>
      <x:c r="CO760" s="329"/>
      <x:c r="CP760" s="329"/>
      <x:c r="CQ760" s="329"/>
      <x:c r="CR760" s="329"/>
      <x:c r="CS760" s="329"/>
      <x:c r="CT760" s="329"/>
      <x:c r="CU760" s="329"/>
      <x:c r="CV760" s="329"/>
      <x:c r="CW760" s="329"/>
      <x:c r="CX760" s="329"/>
      <x:c r="CY760" s="329"/>
      <x:c r="CZ760" s="329"/>
      <x:c r="DA760" s="329"/>
      <x:c r="DB760" s="329"/>
      <x:c r="DC760" s="329"/>
      <x:c r="DD760" s="329"/>
      <x:c r="DE760" s="329"/>
      <x:c r="DF760" s="329"/>
      <x:c r="DG760" s="329"/>
      <x:c r="DH760" s="329"/>
      <x:c r="DI760" s="329"/>
      <x:c r="DJ760" s="329"/>
      <x:c r="DK760" s="329"/>
      <x:c r="DL760" s="329"/>
      <x:c r="DM760" s="329"/>
      <x:c r="DN760" s="329"/>
      <x:c r="DO760" s="329"/>
      <x:c r="DP760" s="329"/>
      <x:c r="DQ760" s="329"/>
      <x:c r="DR760" s="329"/>
      <x:c r="DS760" s="329"/>
    </x:row>
    <x:row r="761" spans="1:123" s="273" customFormat="1" hidden="1" customHeight="1">
      <x:c r="A761" s="630" t="s">
        <x:v>38</x:v>
      </x:c>
      <x:c r="B761" s="295" t="s">
        <x:v>5130</x:v>
      </x:c>
      <x:c r="C761" s="296" t="s">
        <x:v>4879</x:v>
      </x:c>
      <x:c r="D761" s="448">
        <x:f t="shared" si="44"/>
        <x:v>2443.3000000000002</x:v>
      </x:c>
      <x:c r="E761" s="299" t="s">
        <x:v>2160</x:v>
      </x:c>
      <x:c r="F761" s="299" t="s">
        <x:v>5678</x:v>
      </x:c>
      <x:c r="G761" s="299" t="s">
        <x:v>2160</x:v>
      </x:c>
      <x:c r="H761" s="299" t="s">
        <x:v>6371</x:v>
      </x:c>
      <x:c r="I761" s="299"/>
      <x:c r="J761" s="566">
        <x:v>2443.3000000000002</x:v>
      </x:c>
      <x:c r="K761" s="322"/>
      <x:c r="L761" s="322">
        <x:v>2443.3000000000002</x:v>
      </x:c>
      <x:c r="M761" s="640"/>
      <x:c r="N761" s="322"/>
      <x:c r="O761" s="322"/>
      <x:c r="P761" s="322">
        <x:v>2443.3000000000002</x:v>
      </x:c>
      <x:c r="Q761" s="322"/>
      <x:c r="R761" s="217" t="s">
        <x:v>882</x:v>
      </x:c>
      <x:c r="S761" s="299"/>
      <x:c r="T761" s="329"/>
      <x:c r="U761" s="329"/>
      <x:c r="V761" s="329"/>
      <x:c r="W761" s="329"/>
      <x:c r="X761" s="329"/>
      <x:c r="Y761" s="329"/>
      <x:c r="Z761" s="329"/>
      <x:c r="AA761" s="329"/>
      <x:c r="AB761" s="329"/>
      <x:c r="AC761" s="329"/>
      <x:c r="AD761" s="329"/>
      <x:c r="AE761" s="329"/>
      <x:c r="AF761" s="329"/>
      <x:c r="AG761" s="329"/>
      <x:c r="AH761" s="329"/>
      <x:c r="AI761" s="329"/>
      <x:c r="AJ761" s="329"/>
      <x:c r="AK761" s="329"/>
      <x:c r="AL761" s="329"/>
      <x:c r="AM761" s="329"/>
      <x:c r="AN761" s="329"/>
      <x:c r="AO761" s="329"/>
      <x:c r="AP761" s="329"/>
      <x:c r="AQ761" s="329"/>
      <x:c r="AR761" s="329"/>
      <x:c r="AS761" s="329"/>
      <x:c r="AT761" s="329"/>
      <x:c r="AU761" s="329"/>
      <x:c r="AV761" s="329"/>
      <x:c r="AW761" s="329"/>
      <x:c r="AX761" s="329"/>
      <x:c r="AY761" s="329"/>
      <x:c r="AZ761" s="329"/>
      <x:c r="BA761" s="329"/>
      <x:c r="BB761" s="329"/>
      <x:c r="BC761" s="329"/>
      <x:c r="BD761" s="329"/>
      <x:c r="BE761" s="329"/>
      <x:c r="BF761" s="329"/>
      <x:c r="BG761" s="329"/>
      <x:c r="BH761" s="329"/>
      <x:c r="BI761" s="329"/>
      <x:c r="BJ761" s="329"/>
      <x:c r="BK761" s="329"/>
      <x:c r="BL761" s="329"/>
      <x:c r="BM761" s="329"/>
      <x:c r="BN761" s="329"/>
      <x:c r="BO761" s="329"/>
      <x:c r="BP761" s="329"/>
      <x:c r="BQ761" s="329"/>
      <x:c r="BR761" s="329"/>
      <x:c r="BS761" s="329"/>
      <x:c r="BT761" s="329"/>
      <x:c r="BU761" s="329"/>
      <x:c r="BV761" s="329"/>
      <x:c r="BW761" s="329"/>
      <x:c r="BX761" s="329"/>
      <x:c r="BY761" s="329"/>
      <x:c r="BZ761" s="329"/>
      <x:c r="CA761" s="329"/>
      <x:c r="CB761" s="329"/>
      <x:c r="CC761" s="329"/>
      <x:c r="CD761" s="329"/>
      <x:c r="CE761" s="329"/>
      <x:c r="CF761" s="329"/>
      <x:c r="CG761" s="329"/>
      <x:c r="CH761" s="329"/>
      <x:c r="CI761" s="329"/>
      <x:c r="CJ761" s="329"/>
      <x:c r="CK761" s="329"/>
      <x:c r="CL761" s="329"/>
      <x:c r="CM761" s="329"/>
      <x:c r="CN761" s="329"/>
      <x:c r="CO761" s="329"/>
      <x:c r="CP761" s="329"/>
      <x:c r="CQ761" s="329"/>
      <x:c r="CR761" s="329"/>
      <x:c r="CS761" s="329"/>
      <x:c r="CT761" s="329"/>
      <x:c r="CU761" s="329"/>
      <x:c r="CV761" s="329"/>
      <x:c r="CW761" s="329"/>
      <x:c r="CX761" s="329"/>
      <x:c r="CY761" s="329"/>
      <x:c r="CZ761" s="329"/>
      <x:c r="DA761" s="329"/>
      <x:c r="DB761" s="329"/>
      <x:c r="DC761" s="329"/>
      <x:c r="DD761" s="329"/>
      <x:c r="DE761" s="329"/>
      <x:c r="DF761" s="329"/>
      <x:c r="DG761" s="329"/>
      <x:c r="DH761" s="329"/>
      <x:c r="DI761" s="329"/>
      <x:c r="DJ761" s="329"/>
      <x:c r="DK761" s="329"/>
      <x:c r="DL761" s="329"/>
      <x:c r="DM761" s="329"/>
      <x:c r="DN761" s="329"/>
      <x:c r="DO761" s="329"/>
      <x:c r="DP761" s="329"/>
      <x:c r="DQ761" s="329"/>
      <x:c r="DR761" s="329"/>
      <x:c r="DS761" s="329"/>
    </x:row>
    <x:row r="762" spans="1:123" s="273" customFormat="1" hidden="1" customHeight="1">
      <x:c r="A762" s="630" t="s">
        <x:v>38</x:v>
      </x:c>
      <x:c r="B762" s="295" t="s">
        <x:v>6377</x:v>
      </x:c>
      <x:c r="C762" s="296" t="s">
        <x:v>1728</x:v>
      </x:c>
      <x:c r="D762" s="448">
        <x:f t="shared" si="44"/>
        <x:v>2770.1999999999998</x:v>
      </x:c>
      <x:c r="E762" s="299" t="s">
        <x:v>2160</x:v>
      </x:c>
      <x:c r="F762" s="299" t="s">
        <x:v>5678</x:v>
      </x:c>
      <x:c r="G762" s="299" t="s">
        <x:v>2160</x:v>
      </x:c>
      <x:c r="H762" s="299" t="s">
        <x:v>6371</x:v>
      </x:c>
      <x:c r="I762" s="299"/>
      <x:c r="J762" s="566">
        <x:v>2770.1999999999998</x:v>
      </x:c>
      <x:c r="K762" s="322"/>
      <x:c r="L762" s="322">
        <x:v>2770.1999999999998</x:v>
      </x:c>
      <x:c r="M762" s="640"/>
      <x:c r="N762" s="322"/>
      <x:c r="O762" s="322"/>
      <x:c r="P762" s="322">
        <x:v>2770.1999999999998</x:v>
      </x:c>
      <x:c r="Q762" s="322"/>
      <x:c r="R762" s="217" t="s">
        <x:v>882</x:v>
      </x:c>
      <x:c r="S762" s="299"/>
      <x:c r="T762" s="329"/>
      <x:c r="U762" s="329"/>
      <x:c r="V762" s="329"/>
      <x:c r="W762" s="329"/>
      <x:c r="X762" s="329"/>
      <x:c r="Y762" s="329"/>
      <x:c r="Z762" s="329"/>
      <x:c r="AA762" s="329"/>
      <x:c r="AB762" s="329"/>
      <x:c r="AC762" s="329"/>
      <x:c r="AD762" s="329"/>
      <x:c r="AE762" s="329"/>
      <x:c r="AF762" s="329"/>
      <x:c r="AG762" s="329"/>
      <x:c r="AH762" s="329"/>
      <x:c r="AI762" s="329"/>
      <x:c r="AJ762" s="329"/>
      <x:c r="AK762" s="329"/>
      <x:c r="AL762" s="329"/>
      <x:c r="AM762" s="329"/>
      <x:c r="AN762" s="329"/>
      <x:c r="AO762" s="329"/>
      <x:c r="AP762" s="329"/>
      <x:c r="AQ762" s="329"/>
      <x:c r="AR762" s="329"/>
      <x:c r="AS762" s="329"/>
      <x:c r="AT762" s="329"/>
      <x:c r="AU762" s="329"/>
      <x:c r="AV762" s="329"/>
      <x:c r="AW762" s="329"/>
      <x:c r="AX762" s="329"/>
      <x:c r="AY762" s="329"/>
      <x:c r="AZ762" s="329"/>
      <x:c r="BA762" s="329"/>
      <x:c r="BB762" s="329"/>
      <x:c r="BC762" s="329"/>
      <x:c r="BD762" s="329"/>
      <x:c r="BE762" s="329"/>
      <x:c r="BF762" s="329"/>
      <x:c r="BG762" s="329"/>
      <x:c r="BH762" s="329"/>
      <x:c r="BI762" s="329"/>
      <x:c r="BJ762" s="329"/>
      <x:c r="BK762" s="329"/>
      <x:c r="BL762" s="329"/>
      <x:c r="BM762" s="329"/>
      <x:c r="BN762" s="329"/>
      <x:c r="BO762" s="329"/>
      <x:c r="BP762" s="329"/>
      <x:c r="BQ762" s="329"/>
      <x:c r="BR762" s="329"/>
      <x:c r="BS762" s="329"/>
      <x:c r="BT762" s="329"/>
      <x:c r="BU762" s="329"/>
      <x:c r="BV762" s="329"/>
      <x:c r="BW762" s="329"/>
      <x:c r="BX762" s="329"/>
      <x:c r="BY762" s="329"/>
      <x:c r="BZ762" s="329"/>
      <x:c r="CA762" s="329"/>
      <x:c r="CB762" s="329"/>
      <x:c r="CC762" s="329"/>
      <x:c r="CD762" s="329"/>
      <x:c r="CE762" s="329"/>
      <x:c r="CF762" s="329"/>
      <x:c r="CG762" s="329"/>
      <x:c r="CH762" s="329"/>
      <x:c r="CI762" s="329"/>
      <x:c r="CJ762" s="329"/>
      <x:c r="CK762" s="329"/>
      <x:c r="CL762" s="329"/>
      <x:c r="CM762" s="329"/>
      <x:c r="CN762" s="329"/>
      <x:c r="CO762" s="329"/>
      <x:c r="CP762" s="329"/>
      <x:c r="CQ762" s="329"/>
      <x:c r="CR762" s="329"/>
      <x:c r="CS762" s="329"/>
      <x:c r="CT762" s="329"/>
      <x:c r="CU762" s="329"/>
      <x:c r="CV762" s="329"/>
      <x:c r="CW762" s="329"/>
      <x:c r="CX762" s="329"/>
      <x:c r="CY762" s="329"/>
      <x:c r="CZ762" s="329"/>
      <x:c r="DA762" s="329"/>
      <x:c r="DB762" s="329"/>
      <x:c r="DC762" s="329"/>
      <x:c r="DD762" s="329"/>
      <x:c r="DE762" s="329"/>
      <x:c r="DF762" s="329"/>
      <x:c r="DG762" s="329"/>
      <x:c r="DH762" s="329"/>
      <x:c r="DI762" s="329"/>
      <x:c r="DJ762" s="329"/>
      <x:c r="DK762" s="329"/>
      <x:c r="DL762" s="329"/>
      <x:c r="DM762" s="329"/>
      <x:c r="DN762" s="329"/>
      <x:c r="DO762" s="329"/>
      <x:c r="DP762" s="329"/>
      <x:c r="DQ762" s="329"/>
      <x:c r="DR762" s="329"/>
      <x:c r="DS762" s="329"/>
    </x:row>
    <x:row r="763" spans="1:123" s="273" customFormat="1" hidden="1" customHeight="1">
      <x:c r="A763" s="630" t="s">
        <x:v>38</x:v>
      </x:c>
      <x:c r="B763" s="295" t="s">
        <x:v>6369</x:v>
      </x:c>
      <x:c r="C763" s="296" t="s">
        <x:v>4858</x:v>
      </x:c>
      <x:c r="D763" s="448">
        <x:f t="shared" si="44"/>
        <x:v>13193.200000000001</x:v>
      </x:c>
      <x:c r="E763" s="299" t="s">
        <x:v>2160</x:v>
      </x:c>
      <x:c r="F763" s="299" t="s">
        <x:v>5678</x:v>
      </x:c>
      <x:c r="G763" s="299" t="s">
        <x:v>2160</x:v>
      </x:c>
      <x:c r="H763" s="299" t="s">
        <x:v>6371</x:v>
      </x:c>
      <x:c r="I763" s="299"/>
      <x:c r="J763" s="566">
        <x:v>13193.200000000001</x:v>
      </x:c>
      <x:c r="K763" s="322"/>
      <x:c r="L763" s="322">
        <x:v>13193.200000000001</x:v>
      </x:c>
      <x:c r="M763" s="640"/>
      <x:c r="N763" s="322"/>
      <x:c r="O763" s="322"/>
      <x:c r="P763" s="322">
        <x:v>13193.200000000001</x:v>
      </x:c>
      <x:c r="Q763" s="322"/>
      <x:c r="R763" s="217" t="s">
        <x:v>882</x:v>
      </x:c>
      <x:c r="S763" s="299"/>
      <x:c r="T763" s="329"/>
      <x:c r="U763" s="329"/>
      <x:c r="V763" s="329"/>
      <x:c r="W763" s="329"/>
      <x:c r="X763" s="329"/>
      <x:c r="Y763" s="329"/>
      <x:c r="Z763" s="329"/>
      <x:c r="AA763" s="329"/>
      <x:c r="AB763" s="329"/>
      <x:c r="AC763" s="329"/>
      <x:c r="AD763" s="329"/>
      <x:c r="AE763" s="329"/>
      <x:c r="AF763" s="329"/>
      <x:c r="AG763" s="329"/>
      <x:c r="AH763" s="329"/>
      <x:c r="AI763" s="329"/>
      <x:c r="AJ763" s="329"/>
      <x:c r="AK763" s="329"/>
      <x:c r="AL763" s="329"/>
      <x:c r="AM763" s="329"/>
      <x:c r="AN763" s="329"/>
      <x:c r="AO763" s="329"/>
      <x:c r="AP763" s="329"/>
      <x:c r="AQ763" s="329"/>
      <x:c r="AR763" s="329"/>
      <x:c r="AS763" s="329"/>
      <x:c r="AT763" s="329"/>
      <x:c r="AU763" s="329"/>
      <x:c r="AV763" s="329"/>
      <x:c r="AW763" s="329"/>
      <x:c r="AX763" s="329"/>
      <x:c r="AY763" s="329"/>
      <x:c r="AZ763" s="329"/>
      <x:c r="BA763" s="329"/>
      <x:c r="BB763" s="329"/>
      <x:c r="BC763" s="329"/>
      <x:c r="BD763" s="329"/>
      <x:c r="BE763" s="329"/>
      <x:c r="BF763" s="329"/>
      <x:c r="BG763" s="329"/>
      <x:c r="BH763" s="329"/>
      <x:c r="BI763" s="329"/>
      <x:c r="BJ763" s="329"/>
      <x:c r="BK763" s="329"/>
      <x:c r="BL763" s="329"/>
      <x:c r="BM763" s="329"/>
      <x:c r="BN763" s="329"/>
      <x:c r="BO763" s="329"/>
      <x:c r="BP763" s="329"/>
      <x:c r="BQ763" s="329"/>
      <x:c r="BR763" s="329"/>
      <x:c r="BS763" s="329"/>
      <x:c r="BT763" s="329"/>
      <x:c r="BU763" s="329"/>
      <x:c r="BV763" s="329"/>
      <x:c r="BW763" s="329"/>
      <x:c r="BX763" s="329"/>
      <x:c r="BY763" s="329"/>
      <x:c r="BZ763" s="329"/>
      <x:c r="CA763" s="329"/>
      <x:c r="CB763" s="329"/>
      <x:c r="CC763" s="329"/>
      <x:c r="CD763" s="329"/>
      <x:c r="CE763" s="329"/>
      <x:c r="CF763" s="329"/>
      <x:c r="CG763" s="329"/>
      <x:c r="CH763" s="329"/>
      <x:c r="CI763" s="329"/>
      <x:c r="CJ763" s="329"/>
      <x:c r="CK763" s="329"/>
      <x:c r="CL763" s="329"/>
      <x:c r="CM763" s="329"/>
      <x:c r="CN763" s="329"/>
      <x:c r="CO763" s="329"/>
      <x:c r="CP763" s="329"/>
      <x:c r="CQ763" s="329"/>
      <x:c r="CR763" s="329"/>
      <x:c r="CS763" s="329"/>
      <x:c r="CT763" s="329"/>
      <x:c r="CU763" s="329"/>
      <x:c r="CV763" s="329"/>
      <x:c r="CW763" s="329"/>
      <x:c r="CX763" s="329"/>
      <x:c r="CY763" s="329"/>
      <x:c r="CZ763" s="329"/>
      <x:c r="DA763" s="329"/>
      <x:c r="DB763" s="329"/>
      <x:c r="DC763" s="329"/>
      <x:c r="DD763" s="329"/>
      <x:c r="DE763" s="329"/>
      <x:c r="DF763" s="329"/>
      <x:c r="DG763" s="329"/>
      <x:c r="DH763" s="329"/>
      <x:c r="DI763" s="329"/>
      <x:c r="DJ763" s="329"/>
      <x:c r="DK763" s="329"/>
      <x:c r="DL763" s="329"/>
      <x:c r="DM763" s="329"/>
      <x:c r="DN763" s="329"/>
      <x:c r="DO763" s="329"/>
      <x:c r="DP763" s="329"/>
      <x:c r="DQ763" s="329"/>
      <x:c r="DR763" s="329"/>
      <x:c r="DS763" s="329"/>
    </x:row>
    <x:row r="764" spans="1:123" s="273" customFormat="1" hidden="1" customHeight="1">
      <x:c r="A764" s="630" t="s">
        <x:v>38</x:v>
      </x:c>
      <x:c r="B764" s="295" t="s">
        <x:v>6352</x:v>
      </x:c>
      <x:c r="C764" s="296" t="s">
        <x:v>4870</x:v>
      </x:c>
      <x:c r="D764" s="448">
        <x:f t="shared" si="44"/>
        <x:v>14252.9</x:v>
      </x:c>
      <x:c r="E764" s="299" t="s">
        <x:v>2160</x:v>
      </x:c>
      <x:c r="F764" s="299" t="s">
        <x:v>5678</x:v>
      </x:c>
      <x:c r="G764" s="299" t="s">
        <x:v>2160</x:v>
      </x:c>
      <x:c r="H764" s="299" t="s">
        <x:v>6371</x:v>
      </x:c>
      <x:c r="I764" s="299"/>
      <x:c r="J764" s="566">
        <x:v>14252.9</x:v>
      </x:c>
      <x:c r="K764" s="322"/>
      <x:c r="L764" s="322">
        <x:v>14252.9</x:v>
      </x:c>
      <x:c r="M764" s="640"/>
      <x:c r="N764" s="322"/>
      <x:c r="O764" s="322"/>
      <x:c r="P764" s="322">
        <x:v>14252.9</x:v>
      </x:c>
      <x:c r="Q764" s="322"/>
      <x:c r="R764" s="217" t="s">
        <x:v>882</x:v>
      </x:c>
      <x:c r="S764" s="299"/>
      <x:c r="T764" s="329"/>
      <x:c r="U764" s="329"/>
      <x:c r="V764" s="329"/>
      <x:c r="W764" s="329"/>
      <x:c r="X764" s="329"/>
      <x:c r="Y764" s="329"/>
      <x:c r="Z764" s="329"/>
      <x:c r="AA764" s="329"/>
      <x:c r="AB764" s="329"/>
      <x:c r="AC764" s="329"/>
      <x:c r="AD764" s="329"/>
      <x:c r="AE764" s="329"/>
      <x:c r="AF764" s="329"/>
      <x:c r="AG764" s="329"/>
      <x:c r="AH764" s="329"/>
      <x:c r="AI764" s="329"/>
      <x:c r="AJ764" s="329"/>
      <x:c r="AK764" s="329"/>
      <x:c r="AL764" s="329"/>
      <x:c r="AM764" s="329"/>
      <x:c r="AN764" s="329"/>
      <x:c r="AO764" s="329"/>
      <x:c r="AP764" s="329"/>
      <x:c r="AQ764" s="329"/>
      <x:c r="AR764" s="329"/>
      <x:c r="AS764" s="329"/>
      <x:c r="AT764" s="329"/>
      <x:c r="AU764" s="329"/>
      <x:c r="AV764" s="329"/>
      <x:c r="AW764" s="329"/>
      <x:c r="AX764" s="329"/>
      <x:c r="AY764" s="329"/>
      <x:c r="AZ764" s="329"/>
      <x:c r="BA764" s="329"/>
      <x:c r="BB764" s="329"/>
      <x:c r="BC764" s="329"/>
      <x:c r="BD764" s="329"/>
      <x:c r="BE764" s="329"/>
      <x:c r="BF764" s="329"/>
      <x:c r="BG764" s="329"/>
      <x:c r="BH764" s="329"/>
      <x:c r="BI764" s="329"/>
      <x:c r="BJ764" s="329"/>
      <x:c r="BK764" s="329"/>
      <x:c r="BL764" s="329"/>
      <x:c r="BM764" s="329"/>
      <x:c r="BN764" s="329"/>
      <x:c r="BO764" s="329"/>
      <x:c r="BP764" s="329"/>
      <x:c r="BQ764" s="329"/>
      <x:c r="BR764" s="329"/>
      <x:c r="BS764" s="329"/>
      <x:c r="BT764" s="329"/>
      <x:c r="BU764" s="329"/>
      <x:c r="BV764" s="329"/>
      <x:c r="BW764" s="329"/>
      <x:c r="BX764" s="329"/>
      <x:c r="BY764" s="329"/>
      <x:c r="BZ764" s="329"/>
      <x:c r="CA764" s="329"/>
      <x:c r="CB764" s="329"/>
      <x:c r="CC764" s="329"/>
      <x:c r="CD764" s="329"/>
      <x:c r="CE764" s="329"/>
      <x:c r="CF764" s="329"/>
      <x:c r="CG764" s="329"/>
      <x:c r="CH764" s="329"/>
      <x:c r="CI764" s="329"/>
      <x:c r="CJ764" s="329"/>
      <x:c r="CK764" s="329"/>
      <x:c r="CL764" s="329"/>
      <x:c r="CM764" s="329"/>
      <x:c r="CN764" s="329"/>
      <x:c r="CO764" s="329"/>
      <x:c r="CP764" s="329"/>
      <x:c r="CQ764" s="329"/>
      <x:c r="CR764" s="329"/>
      <x:c r="CS764" s="329"/>
      <x:c r="CT764" s="329"/>
      <x:c r="CU764" s="329"/>
      <x:c r="CV764" s="329"/>
      <x:c r="CW764" s="329"/>
      <x:c r="CX764" s="329"/>
      <x:c r="CY764" s="329"/>
      <x:c r="CZ764" s="329"/>
      <x:c r="DA764" s="329"/>
      <x:c r="DB764" s="329"/>
      <x:c r="DC764" s="329"/>
      <x:c r="DD764" s="329"/>
      <x:c r="DE764" s="329"/>
      <x:c r="DF764" s="329"/>
      <x:c r="DG764" s="329"/>
      <x:c r="DH764" s="329"/>
      <x:c r="DI764" s="329"/>
      <x:c r="DJ764" s="329"/>
      <x:c r="DK764" s="329"/>
      <x:c r="DL764" s="329"/>
      <x:c r="DM764" s="329"/>
      <x:c r="DN764" s="329"/>
      <x:c r="DO764" s="329"/>
      <x:c r="DP764" s="329"/>
      <x:c r="DQ764" s="329"/>
      <x:c r="DR764" s="329"/>
      <x:c r="DS764" s="329"/>
    </x:row>
    <x:row r="765" spans="1:123" s="273" customFormat="1" hidden="1" customHeight="1">
      <x:c r="A765" s="630" t="s">
        <x:v>38</x:v>
      </x:c>
      <x:c r="B765" s="295" t="s">
        <x:v>5144</x:v>
      </x:c>
      <x:c r="C765" s="296" t="s">
        <x:v>1712</x:v>
      </x:c>
      <x:c r="D765" s="448">
        <x:f t="shared" si="44"/>
        <x:v>1414.0999999999999</x:v>
      </x:c>
      <x:c r="E765" s="299" t="s">
        <x:v>2160</x:v>
      </x:c>
      <x:c r="F765" s="299" t="s">
        <x:v>5678</x:v>
      </x:c>
      <x:c r="G765" s="299" t="s">
        <x:v>2160</x:v>
      </x:c>
      <x:c r="H765" s="299" t="s">
        <x:v>6371</x:v>
      </x:c>
      <x:c r="I765" s="299"/>
      <x:c r="J765" s="566">
        <x:v>1414.0999999999999</x:v>
      </x:c>
      <x:c r="K765" s="322"/>
      <x:c r="L765" s="322">
        <x:v>1414.0999999999999</x:v>
      </x:c>
      <x:c r="M765" s="640"/>
      <x:c r="N765" s="322"/>
      <x:c r="O765" s="322"/>
      <x:c r="P765" s="322">
        <x:v>1414.0999999999999</x:v>
      </x:c>
      <x:c r="Q765" s="322"/>
      <x:c r="R765" s="217" t="s">
        <x:v>882</x:v>
      </x:c>
      <x:c r="S765" s="299"/>
      <x:c r="T765" s="329"/>
      <x:c r="U765" s="329"/>
      <x:c r="V765" s="329"/>
      <x:c r="W765" s="329"/>
      <x:c r="X765" s="329"/>
      <x:c r="Y765" s="329"/>
      <x:c r="Z765" s="329"/>
      <x:c r="AA765" s="329"/>
      <x:c r="AB765" s="329"/>
      <x:c r="AC765" s="329"/>
      <x:c r="AD765" s="329"/>
      <x:c r="AE765" s="329"/>
      <x:c r="AF765" s="329"/>
      <x:c r="AG765" s="329"/>
      <x:c r="AH765" s="329"/>
      <x:c r="AI765" s="329"/>
      <x:c r="AJ765" s="329"/>
      <x:c r="AK765" s="329"/>
      <x:c r="AL765" s="329"/>
      <x:c r="AM765" s="329"/>
      <x:c r="AN765" s="329"/>
      <x:c r="AO765" s="329"/>
      <x:c r="AP765" s="329"/>
      <x:c r="AQ765" s="329"/>
      <x:c r="AR765" s="329"/>
      <x:c r="AS765" s="329"/>
      <x:c r="AT765" s="329"/>
      <x:c r="AU765" s="329"/>
      <x:c r="AV765" s="329"/>
      <x:c r="AW765" s="329"/>
      <x:c r="AX765" s="329"/>
      <x:c r="AY765" s="329"/>
      <x:c r="AZ765" s="329"/>
      <x:c r="BA765" s="329"/>
      <x:c r="BB765" s="329"/>
      <x:c r="BC765" s="329"/>
      <x:c r="BD765" s="329"/>
      <x:c r="BE765" s="329"/>
      <x:c r="BF765" s="329"/>
      <x:c r="BG765" s="329"/>
      <x:c r="BH765" s="329"/>
      <x:c r="BI765" s="329"/>
      <x:c r="BJ765" s="329"/>
      <x:c r="BK765" s="329"/>
      <x:c r="BL765" s="329"/>
      <x:c r="BM765" s="329"/>
      <x:c r="BN765" s="329"/>
      <x:c r="BO765" s="329"/>
      <x:c r="BP765" s="329"/>
      <x:c r="BQ765" s="329"/>
      <x:c r="BR765" s="329"/>
      <x:c r="BS765" s="329"/>
      <x:c r="BT765" s="329"/>
      <x:c r="BU765" s="329"/>
      <x:c r="BV765" s="329"/>
      <x:c r="BW765" s="329"/>
      <x:c r="BX765" s="329"/>
      <x:c r="BY765" s="329"/>
      <x:c r="BZ765" s="329"/>
      <x:c r="CA765" s="329"/>
      <x:c r="CB765" s="329"/>
      <x:c r="CC765" s="329"/>
      <x:c r="CD765" s="329"/>
      <x:c r="CE765" s="329"/>
      <x:c r="CF765" s="329"/>
      <x:c r="CG765" s="329"/>
      <x:c r="CH765" s="329"/>
      <x:c r="CI765" s="329"/>
      <x:c r="CJ765" s="329"/>
      <x:c r="CK765" s="329"/>
      <x:c r="CL765" s="329"/>
      <x:c r="CM765" s="329"/>
      <x:c r="CN765" s="329"/>
      <x:c r="CO765" s="329"/>
      <x:c r="CP765" s="329"/>
      <x:c r="CQ765" s="329"/>
      <x:c r="CR765" s="329"/>
      <x:c r="CS765" s="329"/>
      <x:c r="CT765" s="329"/>
      <x:c r="CU765" s="329"/>
      <x:c r="CV765" s="329"/>
      <x:c r="CW765" s="329"/>
      <x:c r="CX765" s="329"/>
      <x:c r="CY765" s="329"/>
      <x:c r="CZ765" s="329"/>
      <x:c r="DA765" s="329"/>
      <x:c r="DB765" s="329"/>
      <x:c r="DC765" s="329"/>
      <x:c r="DD765" s="329"/>
      <x:c r="DE765" s="329"/>
      <x:c r="DF765" s="329"/>
      <x:c r="DG765" s="329"/>
      <x:c r="DH765" s="329"/>
      <x:c r="DI765" s="329"/>
      <x:c r="DJ765" s="329"/>
      <x:c r="DK765" s="329"/>
      <x:c r="DL765" s="329"/>
      <x:c r="DM765" s="329"/>
      <x:c r="DN765" s="329"/>
      <x:c r="DO765" s="329"/>
      <x:c r="DP765" s="329"/>
      <x:c r="DQ765" s="329"/>
      <x:c r="DR765" s="329"/>
      <x:c r="DS765" s="329"/>
    </x:row>
    <x:row r="766" spans="1:123" s="273" customFormat="1" hidden="1" customHeight="1">
      <x:c r="A766" s="630" t="s">
        <x:v>38</x:v>
      </x:c>
      <x:c r="B766" s="295" t="s">
        <x:v>5099</x:v>
      </x:c>
      <x:c r="C766" s="296" t="s">
        <x:v>1756</x:v>
      </x:c>
      <x:c r="D766" s="448">
        <x:f t="shared" si="44"/>
        <x:v>1460.5999999999999</x:v>
      </x:c>
      <x:c r="E766" s="299" t="s">
        <x:v>2160</x:v>
      </x:c>
      <x:c r="F766" s="299" t="s">
        <x:v>5678</x:v>
      </x:c>
      <x:c r="G766" s="299" t="s">
        <x:v>2160</x:v>
      </x:c>
      <x:c r="H766" s="299" t="s">
        <x:v>6371</x:v>
      </x:c>
      <x:c r="I766" s="299"/>
      <x:c r="J766" s="566">
        <x:v>1460.5999999999999</x:v>
      </x:c>
      <x:c r="K766" s="322"/>
      <x:c r="L766" s="322">
        <x:v>1460.5999999999999</x:v>
      </x:c>
      <x:c r="M766" s="640"/>
      <x:c r="N766" s="322"/>
      <x:c r="O766" s="322"/>
      <x:c r="P766" s="322">
        <x:v>1460.5999999999999</x:v>
      </x:c>
      <x:c r="Q766" s="322"/>
      <x:c r="R766" s="217" t="s">
        <x:v>882</x:v>
      </x:c>
      <x:c r="S766" s="299"/>
      <x:c r="T766" s="329"/>
      <x:c r="U766" s="329"/>
      <x:c r="V766" s="329"/>
      <x:c r="W766" s="329"/>
      <x:c r="X766" s="329"/>
      <x:c r="Y766" s="329"/>
      <x:c r="Z766" s="329"/>
      <x:c r="AA766" s="329"/>
      <x:c r="AB766" s="329"/>
      <x:c r="AC766" s="329"/>
      <x:c r="AD766" s="329"/>
      <x:c r="AE766" s="329"/>
      <x:c r="AF766" s="329"/>
      <x:c r="AG766" s="329"/>
      <x:c r="AH766" s="329"/>
      <x:c r="AI766" s="329"/>
      <x:c r="AJ766" s="329"/>
      <x:c r="AK766" s="329"/>
      <x:c r="AL766" s="329"/>
      <x:c r="AM766" s="329"/>
      <x:c r="AN766" s="329"/>
      <x:c r="AO766" s="329"/>
      <x:c r="AP766" s="329"/>
      <x:c r="AQ766" s="329"/>
      <x:c r="AR766" s="329"/>
      <x:c r="AS766" s="329"/>
      <x:c r="AT766" s="329"/>
      <x:c r="AU766" s="329"/>
      <x:c r="AV766" s="329"/>
      <x:c r="AW766" s="329"/>
      <x:c r="AX766" s="329"/>
      <x:c r="AY766" s="329"/>
      <x:c r="AZ766" s="329"/>
      <x:c r="BA766" s="329"/>
      <x:c r="BB766" s="329"/>
      <x:c r="BC766" s="329"/>
      <x:c r="BD766" s="329"/>
      <x:c r="BE766" s="329"/>
      <x:c r="BF766" s="329"/>
      <x:c r="BG766" s="329"/>
      <x:c r="BH766" s="329"/>
      <x:c r="BI766" s="329"/>
      <x:c r="BJ766" s="329"/>
      <x:c r="BK766" s="329"/>
      <x:c r="BL766" s="329"/>
      <x:c r="BM766" s="329"/>
      <x:c r="BN766" s="329"/>
      <x:c r="BO766" s="329"/>
      <x:c r="BP766" s="329"/>
      <x:c r="BQ766" s="329"/>
      <x:c r="BR766" s="329"/>
      <x:c r="BS766" s="329"/>
      <x:c r="BT766" s="329"/>
      <x:c r="BU766" s="329"/>
      <x:c r="BV766" s="329"/>
      <x:c r="BW766" s="329"/>
      <x:c r="BX766" s="329"/>
      <x:c r="BY766" s="329"/>
      <x:c r="BZ766" s="329"/>
      <x:c r="CA766" s="329"/>
      <x:c r="CB766" s="329"/>
      <x:c r="CC766" s="329"/>
      <x:c r="CD766" s="329"/>
      <x:c r="CE766" s="329"/>
      <x:c r="CF766" s="329"/>
      <x:c r="CG766" s="329"/>
      <x:c r="CH766" s="329"/>
      <x:c r="CI766" s="329"/>
      <x:c r="CJ766" s="329"/>
      <x:c r="CK766" s="329"/>
      <x:c r="CL766" s="329"/>
      <x:c r="CM766" s="329"/>
      <x:c r="CN766" s="329"/>
      <x:c r="CO766" s="329"/>
      <x:c r="CP766" s="329"/>
      <x:c r="CQ766" s="329"/>
      <x:c r="CR766" s="329"/>
      <x:c r="CS766" s="329"/>
      <x:c r="CT766" s="329"/>
      <x:c r="CU766" s="329"/>
      <x:c r="CV766" s="329"/>
      <x:c r="CW766" s="329"/>
      <x:c r="CX766" s="329"/>
      <x:c r="CY766" s="329"/>
      <x:c r="CZ766" s="329"/>
      <x:c r="DA766" s="329"/>
      <x:c r="DB766" s="329"/>
      <x:c r="DC766" s="329"/>
      <x:c r="DD766" s="329"/>
      <x:c r="DE766" s="329"/>
      <x:c r="DF766" s="329"/>
      <x:c r="DG766" s="329"/>
      <x:c r="DH766" s="329"/>
      <x:c r="DI766" s="329"/>
      <x:c r="DJ766" s="329"/>
      <x:c r="DK766" s="329"/>
      <x:c r="DL766" s="329"/>
      <x:c r="DM766" s="329"/>
      <x:c r="DN766" s="329"/>
      <x:c r="DO766" s="329"/>
      <x:c r="DP766" s="329"/>
      <x:c r="DQ766" s="329"/>
      <x:c r="DR766" s="329"/>
      <x:c r="DS766" s="329"/>
    </x:row>
    <x:row r="767" spans="1:123" s="273" customFormat="1" hidden="1" customHeight="1">
      <x:c r="A767" s="630" t="s">
        <x:v>38</x:v>
      </x:c>
      <x:c r="B767" s="295" t="s">
        <x:v>5142</x:v>
      </x:c>
      <x:c r="C767" s="296" t="s">
        <x:v>1709</x:v>
      </x:c>
      <x:c r="D767" s="448">
        <x:f t="shared" si="44"/>
        <x:v>1382.7</x:v>
      </x:c>
      <x:c r="E767" s="299" t="s">
        <x:v>2160</x:v>
      </x:c>
      <x:c r="F767" s="299" t="s">
        <x:v>5678</x:v>
      </x:c>
      <x:c r="G767" s="299" t="s">
        <x:v>2160</x:v>
      </x:c>
      <x:c r="H767" s="299" t="s">
        <x:v>6371</x:v>
      </x:c>
      <x:c r="I767" s="299"/>
      <x:c r="J767" s="566">
        <x:v>1382.7</x:v>
      </x:c>
      <x:c r="K767" s="322"/>
      <x:c r="L767" s="322">
        <x:v>1382.7</x:v>
      </x:c>
      <x:c r="M767" s="640"/>
      <x:c r="N767" s="322"/>
      <x:c r="O767" s="322"/>
      <x:c r="P767" s="322">
        <x:v>1382.7</x:v>
      </x:c>
      <x:c r="Q767" s="322"/>
      <x:c r="R767" s="217" t="s">
        <x:v>882</x:v>
      </x:c>
      <x:c r="S767" s="299"/>
      <x:c r="T767" s="329"/>
      <x:c r="U767" s="329"/>
      <x:c r="V767" s="329"/>
      <x:c r="W767" s="329"/>
      <x:c r="X767" s="329"/>
      <x:c r="Y767" s="329"/>
      <x:c r="Z767" s="329"/>
      <x:c r="AA767" s="329"/>
      <x:c r="AB767" s="329"/>
      <x:c r="AC767" s="329"/>
      <x:c r="AD767" s="329"/>
      <x:c r="AE767" s="329"/>
      <x:c r="AF767" s="329"/>
      <x:c r="AG767" s="329"/>
      <x:c r="AH767" s="329"/>
      <x:c r="AI767" s="329"/>
      <x:c r="AJ767" s="329"/>
      <x:c r="AK767" s="329"/>
      <x:c r="AL767" s="329"/>
      <x:c r="AM767" s="329"/>
      <x:c r="AN767" s="329"/>
      <x:c r="AO767" s="329"/>
      <x:c r="AP767" s="329"/>
      <x:c r="AQ767" s="329"/>
      <x:c r="AR767" s="329"/>
      <x:c r="AS767" s="329"/>
      <x:c r="AT767" s="329"/>
      <x:c r="AU767" s="329"/>
      <x:c r="AV767" s="329"/>
      <x:c r="AW767" s="329"/>
      <x:c r="AX767" s="329"/>
      <x:c r="AY767" s="329"/>
      <x:c r="AZ767" s="329"/>
      <x:c r="BA767" s="329"/>
      <x:c r="BB767" s="329"/>
      <x:c r="BC767" s="329"/>
      <x:c r="BD767" s="329"/>
      <x:c r="BE767" s="329"/>
      <x:c r="BF767" s="329"/>
      <x:c r="BG767" s="329"/>
      <x:c r="BH767" s="329"/>
      <x:c r="BI767" s="329"/>
      <x:c r="BJ767" s="329"/>
      <x:c r="BK767" s="329"/>
      <x:c r="BL767" s="329"/>
      <x:c r="BM767" s="329"/>
      <x:c r="BN767" s="329"/>
      <x:c r="BO767" s="329"/>
      <x:c r="BP767" s="329"/>
      <x:c r="BQ767" s="329"/>
      <x:c r="BR767" s="329"/>
      <x:c r="BS767" s="329"/>
      <x:c r="BT767" s="329"/>
      <x:c r="BU767" s="329"/>
      <x:c r="BV767" s="329"/>
      <x:c r="BW767" s="329"/>
      <x:c r="BX767" s="329"/>
      <x:c r="BY767" s="329"/>
      <x:c r="BZ767" s="329"/>
      <x:c r="CA767" s="329"/>
      <x:c r="CB767" s="329"/>
      <x:c r="CC767" s="329"/>
      <x:c r="CD767" s="329"/>
      <x:c r="CE767" s="329"/>
      <x:c r="CF767" s="329"/>
      <x:c r="CG767" s="329"/>
      <x:c r="CH767" s="329"/>
      <x:c r="CI767" s="329"/>
      <x:c r="CJ767" s="329"/>
      <x:c r="CK767" s="329"/>
      <x:c r="CL767" s="329"/>
      <x:c r="CM767" s="329"/>
      <x:c r="CN767" s="329"/>
      <x:c r="CO767" s="329"/>
      <x:c r="CP767" s="329"/>
      <x:c r="CQ767" s="329"/>
      <x:c r="CR767" s="329"/>
      <x:c r="CS767" s="329"/>
      <x:c r="CT767" s="329"/>
      <x:c r="CU767" s="329"/>
      <x:c r="CV767" s="329"/>
      <x:c r="CW767" s="329"/>
      <x:c r="CX767" s="329"/>
      <x:c r="CY767" s="329"/>
      <x:c r="CZ767" s="329"/>
      <x:c r="DA767" s="329"/>
      <x:c r="DB767" s="329"/>
      <x:c r="DC767" s="329"/>
      <x:c r="DD767" s="329"/>
      <x:c r="DE767" s="329"/>
      <x:c r="DF767" s="329"/>
      <x:c r="DG767" s="329"/>
      <x:c r="DH767" s="329"/>
      <x:c r="DI767" s="329"/>
      <x:c r="DJ767" s="329"/>
      <x:c r="DK767" s="329"/>
      <x:c r="DL767" s="329"/>
      <x:c r="DM767" s="329"/>
      <x:c r="DN767" s="329"/>
      <x:c r="DO767" s="329"/>
      <x:c r="DP767" s="329"/>
      <x:c r="DQ767" s="329"/>
      <x:c r="DR767" s="329"/>
      <x:c r="DS767" s="329"/>
    </x:row>
    <x:row r="768" spans="1:123" s="273" customFormat="1" hidden="1" customHeight="1">
      <x:c r="A768" s="630" t="s">
        <x:v>38</x:v>
      </x:c>
      <x:c r="B768" s="295" t="s">
        <x:v>5105</x:v>
      </x:c>
      <x:c r="C768" s="296" t="s">
        <x:v>1726</x:v>
      </x:c>
      <x:c r="D768" s="448">
        <x:f t="shared" si="44"/>
        <x:v>2434.8000000000002</x:v>
      </x:c>
      <x:c r="E768" s="299" t="s">
        <x:v>2160</x:v>
      </x:c>
      <x:c r="F768" s="299" t="s">
        <x:v>5678</x:v>
      </x:c>
      <x:c r="G768" s="299" t="s">
        <x:v>2160</x:v>
      </x:c>
      <x:c r="H768" s="299" t="s">
        <x:v>6371</x:v>
      </x:c>
      <x:c r="I768" s="299"/>
      <x:c r="J768" s="566">
        <x:v>2434.8000000000002</x:v>
      </x:c>
      <x:c r="K768" s="322"/>
      <x:c r="L768" s="322">
        <x:v>2434.8000000000002</x:v>
      </x:c>
      <x:c r="M768" s="640"/>
      <x:c r="N768" s="322"/>
      <x:c r="O768" s="322"/>
      <x:c r="P768" s="322">
        <x:v>2434.8000000000002</x:v>
      </x:c>
      <x:c r="Q768" s="322"/>
      <x:c r="R768" s="217" t="s">
        <x:v>882</x:v>
      </x:c>
      <x:c r="S768" s="299"/>
      <x:c r="T768" s="329"/>
      <x:c r="U768" s="329"/>
      <x:c r="V768" s="329"/>
      <x:c r="W768" s="329"/>
      <x:c r="X768" s="329"/>
      <x:c r="Y768" s="329"/>
      <x:c r="Z768" s="329"/>
      <x:c r="AA768" s="329"/>
      <x:c r="AB768" s="329"/>
      <x:c r="AC768" s="329"/>
      <x:c r="AD768" s="329"/>
      <x:c r="AE768" s="329"/>
      <x:c r="AF768" s="329"/>
      <x:c r="AG768" s="329"/>
      <x:c r="AH768" s="329"/>
      <x:c r="AI768" s="329"/>
      <x:c r="AJ768" s="329"/>
      <x:c r="AK768" s="329"/>
      <x:c r="AL768" s="329"/>
      <x:c r="AM768" s="329"/>
      <x:c r="AN768" s="329"/>
      <x:c r="AO768" s="329"/>
      <x:c r="AP768" s="329"/>
      <x:c r="AQ768" s="329"/>
      <x:c r="AR768" s="329"/>
      <x:c r="AS768" s="329"/>
      <x:c r="AT768" s="329"/>
      <x:c r="AU768" s="329"/>
      <x:c r="AV768" s="329"/>
      <x:c r="AW768" s="329"/>
      <x:c r="AX768" s="329"/>
      <x:c r="AY768" s="329"/>
      <x:c r="AZ768" s="329"/>
      <x:c r="BA768" s="329"/>
      <x:c r="BB768" s="329"/>
      <x:c r="BC768" s="329"/>
      <x:c r="BD768" s="329"/>
      <x:c r="BE768" s="329"/>
      <x:c r="BF768" s="329"/>
      <x:c r="BG768" s="329"/>
      <x:c r="BH768" s="329"/>
      <x:c r="BI768" s="329"/>
      <x:c r="BJ768" s="329"/>
      <x:c r="BK768" s="329"/>
      <x:c r="BL768" s="329"/>
      <x:c r="BM768" s="329"/>
      <x:c r="BN768" s="329"/>
      <x:c r="BO768" s="329"/>
      <x:c r="BP768" s="329"/>
      <x:c r="BQ768" s="329"/>
      <x:c r="BR768" s="329"/>
      <x:c r="BS768" s="329"/>
      <x:c r="BT768" s="329"/>
      <x:c r="BU768" s="329"/>
      <x:c r="BV768" s="329"/>
      <x:c r="BW768" s="329"/>
      <x:c r="BX768" s="329"/>
      <x:c r="BY768" s="329"/>
      <x:c r="BZ768" s="329"/>
      <x:c r="CA768" s="329"/>
      <x:c r="CB768" s="329"/>
      <x:c r="CC768" s="329"/>
      <x:c r="CD768" s="329"/>
      <x:c r="CE768" s="329"/>
      <x:c r="CF768" s="329"/>
      <x:c r="CG768" s="329"/>
      <x:c r="CH768" s="329"/>
      <x:c r="CI768" s="329"/>
      <x:c r="CJ768" s="329"/>
      <x:c r="CK768" s="329"/>
      <x:c r="CL768" s="329"/>
      <x:c r="CM768" s="329"/>
      <x:c r="CN768" s="329"/>
      <x:c r="CO768" s="329"/>
      <x:c r="CP768" s="329"/>
      <x:c r="CQ768" s="329"/>
      <x:c r="CR768" s="329"/>
      <x:c r="CS768" s="329"/>
      <x:c r="CT768" s="329"/>
      <x:c r="CU768" s="329"/>
      <x:c r="CV768" s="329"/>
      <x:c r="CW768" s="329"/>
      <x:c r="CX768" s="329"/>
      <x:c r="CY768" s="329"/>
      <x:c r="CZ768" s="329"/>
      <x:c r="DA768" s="329"/>
      <x:c r="DB768" s="329"/>
      <x:c r="DC768" s="329"/>
      <x:c r="DD768" s="329"/>
      <x:c r="DE768" s="329"/>
      <x:c r="DF768" s="329"/>
      <x:c r="DG768" s="329"/>
      <x:c r="DH768" s="329"/>
      <x:c r="DI768" s="329"/>
      <x:c r="DJ768" s="329"/>
      <x:c r="DK768" s="329"/>
      <x:c r="DL768" s="329"/>
      <x:c r="DM768" s="329"/>
      <x:c r="DN768" s="329"/>
      <x:c r="DO768" s="329"/>
      <x:c r="DP768" s="329"/>
      <x:c r="DQ768" s="329"/>
      <x:c r="DR768" s="329"/>
      <x:c r="DS768" s="329"/>
    </x:row>
    <x:row r="769" spans="1:123" s="273" customFormat="1" hidden="1" customHeight="1">
      <x:c r="A769" s="630" t="s">
        <x:v>38</x:v>
      </x:c>
      <x:c r="B769" s="295" t="s">
        <x:v>5145</x:v>
      </x:c>
      <x:c r="C769" s="296" t="s">
        <x:v>4851</x:v>
      </x:c>
      <x:c r="D769" s="448">
        <x:f t="shared" si="44"/>
        <x:v>1243.0999999999999</x:v>
      </x:c>
      <x:c r="E769" s="299" t="s">
        <x:v>2160</x:v>
      </x:c>
      <x:c r="F769" s="299" t="s">
        <x:v>5678</x:v>
      </x:c>
      <x:c r="G769" s="299" t="s">
        <x:v>2160</x:v>
      </x:c>
      <x:c r="H769" s="299" t="s">
        <x:v>6371</x:v>
      </x:c>
      <x:c r="I769" s="299"/>
      <x:c r="J769" s="566">
        <x:v>1243.0999999999999</x:v>
      </x:c>
      <x:c r="K769" s="322"/>
      <x:c r="L769" s="322">
        <x:v>1243.0999999999999</x:v>
      </x:c>
      <x:c r="M769" s="640"/>
      <x:c r="N769" s="322"/>
      <x:c r="O769" s="322"/>
      <x:c r="P769" s="322">
        <x:v>1243.0999999999999</x:v>
      </x:c>
      <x:c r="Q769" s="322"/>
      <x:c r="R769" s="217" t="s">
        <x:v>882</x:v>
      </x:c>
      <x:c r="S769" s="299"/>
      <x:c r="T769" s="329"/>
      <x:c r="U769" s="329"/>
      <x:c r="V769" s="329"/>
      <x:c r="W769" s="329"/>
      <x:c r="X769" s="329"/>
      <x:c r="Y769" s="329"/>
      <x:c r="Z769" s="329"/>
      <x:c r="AA769" s="329"/>
      <x:c r="AB769" s="329"/>
      <x:c r="AC769" s="329"/>
      <x:c r="AD769" s="329"/>
      <x:c r="AE769" s="329"/>
      <x:c r="AF769" s="329"/>
      <x:c r="AG769" s="329"/>
      <x:c r="AH769" s="329"/>
      <x:c r="AI769" s="329"/>
      <x:c r="AJ769" s="329"/>
      <x:c r="AK769" s="329"/>
      <x:c r="AL769" s="329"/>
      <x:c r="AM769" s="329"/>
      <x:c r="AN769" s="329"/>
      <x:c r="AO769" s="329"/>
      <x:c r="AP769" s="329"/>
      <x:c r="AQ769" s="329"/>
      <x:c r="AR769" s="329"/>
      <x:c r="AS769" s="329"/>
      <x:c r="AT769" s="329"/>
      <x:c r="AU769" s="329"/>
      <x:c r="AV769" s="329"/>
      <x:c r="AW769" s="329"/>
      <x:c r="AX769" s="329"/>
      <x:c r="AY769" s="329"/>
      <x:c r="AZ769" s="329"/>
      <x:c r="BA769" s="329"/>
      <x:c r="BB769" s="329"/>
      <x:c r="BC769" s="329"/>
      <x:c r="BD769" s="329"/>
      <x:c r="BE769" s="329"/>
      <x:c r="BF769" s="329"/>
      <x:c r="BG769" s="329"/>
      <x:c r="BH769" s="329"/>
      <x:c r="BI769" s="329"/>
      <x:c r="BJ769" s="329"/>
      <x:c r="BK769" s="329"/>
      <x:c r="BL769" s="329"/>
      <x:c r="BM769" s="329"/>
      <x:c r="BN769" s="329"/>
      <x:c r="BO769" s="329"/>
      <x:c r="BP769" s="329"/>
      <x:c r="BQ769" s="329"/>
      <x:c r="BR769" s="329"/>
      <x:c r="BS769" s="329"/>
      <x:c r="BT769" s="329"/>
      <x:c r="BU769" s="329"/>
      <x:c r="BV769" s="329"/>
      <x:c r="BW769" s="329"/>
      <x:c r="BX769" s="329"/>
      <x:c r="BY769" s="329"/>
      <x:c r="BZ769" s="329"/>
      <x:c r="CA769" s="329"/>
      <x:c r="CB769" s="329"/>
      <x:c r="CC769" s="329"/>
      <x:c r="CD769" s="329"/>
      <x:c r="CE769" s="329"/>
      <x:c r="CF769" s="329"/>
      <x:c r="CG769" s="329"/>
      <x:c r="CH769" s="329"/>
      <x:c r="CI769" s="329"/>
      <x:c r="CJ769" s="329"/>
      <x:c r="CK769" s="329"/>
      <x:c r="CL769" s="329"/>
      <x:c r="CM769" s="329"/>
      <x:c r="CN769" s="329"/>
      <x:c r="CO769" s="329"/>
      <x:c r="CP769" s="329"/>
      <x:c r="CQ769" s="329"/>
      <x:c r="CR769" s="329"/>
      <x:c r="CS769" s="329"/>
      <x:c r="CT769" s="329"/>
      <x:c r="CU769" s="329"/>
      <x:c r="CV769" s="329"/>
      <x:c r="CW769" s="329"/>
      <x:c r="CX769" s="329"/>
      <x:c r="CY769" s="329"/>
      <x:c r="CZ769" s="329"/>
      <x:c r="DA769" s="329"/>
      <x:c r="DB769" s="329"/>
      <x:c r="DC769" s="329"/>
      <x:c r="DD769" s="329"/>
      <x:c r="DE769" s="329"/>
      <x:c r="DF769" s="329"/>
      <x:c r="DG769" s="329"/>
      <x:c r="DH769" s="329"/>
      <x:c r="DI769" s="329"/>
      <x:c r="DJ769" s="329"/>
      <x:c r="DK769" s="329"/>
      <x:c r="DL769" s="329"/>
      <x:c r="DM769" s="329"/>
      <x:c r="DN769" s="329"/>
      <x:c r="DO769" s="329"/>
      <x:c r="DP769" s="329"/>
      <x:c r="DQ769" s="329"/>
      <x:c r="DR769" s="329"/>
      <x:c r="DS769" s="329"/>
    </x:row>
    <x:row r="770" spans="1:123" s="273" customFormat="1" hidden="1" customHeight="1">
      <x:c r="A770" s="630" t="s">
        <x:v>38</x:v>
      </x:c>
      <x:c r="B770" s="295" t="s">
        <x:v>5104</x:v>
      </x:c>
      <x:c r="C770" s="296" t="s">
        <x:v>4602</x:v>
      </x:c>
      <x:c r="D770" s="448">
        <x:f t="shared" si="44"/>
        <x:v>673.29999999999995</x:v>
      </x:c>
      <x:c r="E770" s="299" t="s">
        <x:v>2160</x:v>
      </x:c>
      <x:c r="F770" s="299" t="s">
        <x:v>5678</x:v>
      </x:c>
      <x:c r="G770" s="299" t="s">
        <x:v>2160</x:v>
      </x:c>
      <x:c r="H770" s="299" t="s">
        <x:v>6371</x:v>
      </x:c>
      <x:c r="I770" s="299"/>
      <x:c r="J770" s="566">
        <x:v>673.29999999999995</x:v>
      </x:c>
      <x:c r="K770" s="322"/>
      <x:c r="L770" s="322">
        <x:v>673.29999999999995</x:v>
      </x:c>
      <x:c r="M770" s="640"/>
      <x:c r="N770" s="322"/>
      <x:c r="O770" s="322"/>
      <x:c r="P770" s="322">
        <x:v>673.29999999999995</x:v>
      </x:c>
      <x:c r="Q770" s="322"/>
      <x:c r="R770" s="217" t="s">
        <x:v>882</x:v>
      </x:c>
      <x:c r="S770" s="299"/>
      <x:c r="T770" s="329"/>
      <x:c r="U770" s="329"/>
      <x:c r="V770" s="329"/>
      <x:c r="W770" s="329"/>
      <x:c r="X770" s="329"/>
      <x:c r="Y770" s="329"/>
      <x:c r="Z770" s="329"/>
      <x:c r="AA770" s="329"/>
      <x:c r="AB770" s="329"/>
      <x:c r="AC770" s="329"/>
      <x:c r="AD770" s="329"/>
      <x:c r="AE770" s="329"/>
      <x:c r="AF770" s="329"/>
      <x:c r="AG770" s="329"/>
      <x:c r="AH770" s="329"/>
      <x:c r="AI770" s="329"/>
      <x:c r="AJ770" s="329"/>
      <x:c r="AK770" s="329"/>
      <x:c r="AL770" s="329"/>
      <x:c r="AM770" s="329"/>
      <x:c r="AN770" s="329"/>
      <x:c r="AO770" s="329"/>
      <x:c r="AP770" s="329"/>
      <x:c r="AQ770" s="329"/>
      <x:c r="AR770" s="329"/>
      <x:c r="AS770" s="329"/>
      <x:c r="AT770" s="329"/>
      <x:c r="AU770" s="329"/>
      <x:c r="AV770" s="329"/>
      <x:c r="AW770" s="329"/>
      <x:c r="AX770" s="329"/>
      <x:c r="AY770" s="329"/>
      <x:c r="AZ770" s="329"/>
      <x:c r="BA770" s="329"/>
      <x:c r="BB770" s="329"/>
      <x:c r="BC770" s="329"/>
      <x:c r="BD770" s="329"/>
      <x:c r="BE770" s="329"/>
      <x:c r="BF770" s="329"/>
      <x:c r="BG770" s="329"/>
      <x:c r="BH770" s="329"/>
      <x:c r="BI770" s="329"/>
      <x:c r="BJ770" s="329"/>
      <x:c r="BK770" s="329"/>
      <x:c r="BL770" s="329"/>
      <x:c r="BM770" s="329"/>
      <x:c r="BN770" s="329"/>
      <x:c r="BO770" s="329"/>
      <x:c r="BP770" s="329"/>
      <x:c r="BQ770" s="329"/>
      <x:c r="BR770" s="329"/>
      <x:c r="BS770" s="329"/>
      <x:c r="BT770" s="329"/>
      <x:c r="BU770" s="329"/>
      <x:c r="BV770" s="329"/>
      <x:c r="BW770" s="329"/>
      <x:c r="BX770" s="329"/>
      <x:c r="BY770" s="329"/>
      <x:c r="BZ770" s="329"/>
      <x:c r="CA770" s="329"/>
      <x:c r="CB770" s="329"/>
      <x:c r="CC770" s="329"/>
      <x:c r="CD770" s="329"/>
      <x:c r="CE770" s="329"/>
      <x:c r="CF770" s="329"/>
      <x:c r="CG770" s="329"/>
      <x:c r="CH770" s="329"/>
      <x:c r="CI770" s="329"/>
      <x:c r="CJ770" s="329"/>
      <x:c r="CK770" s="329"/>
      <x:c r="CL770" s="329"/>
      <x:c r="CM770" s="329"/>
      <x:c r="CN770" s="329"/>
      <x:c r="CO770" s="329"/>
      <x:c r="CP770" s="329"/>
      <x:c r="CQ770" s="329"/>
      <x:c r="CR770" s="329"/>
      <x:c r="CS770" s="329"/>
      <x:c r="CT770" s="329"/>
      <x:c r="CU770" s="329"/>
      <x:c r="CV770" s="329"/>
      <x:c r="CW770" s="329"/>
      <x:c r="CX770" s="329"/>
      <x:c r="CY770" s="329"/>
      <x:c r="CZ770" s="329"/>
      <x:c r="DA770" s="329"/>
      <x:c r="DB770" s="329"/>
      <x:c r="DC770" s="329"/>
      <x:c r="DD770" s="329"/>
      <x:c r="DE770" s="329"/>
      <x:c r="DF770" s="329"/>
      <x:c r="DG770" s="329"/>
      <x:c r="DH770" s="329"/>
      <x:c r="DI770" s="329"/>
      <x:c r="DJ770" s="329"/>
      <x:c r="DK770" s="329"/>
      <x:c r="DL770" s="329"/>
      <x:c r="DM770" s="329"/>
      <x:c r="DN770" s="329"/>
      <x:c r="DO770" s="329"/>
      <x:c r="DP770" s="329"/>
      <x:c r="DQ770" s="329"/>
      <x:c r="DR770" s="329"/>
      <x:c r="DS770" s="329"/>
    </x:row>
    <x:row r="771" spans="1:123" s="273" customFormat="1" hidden="1" customHeight="1">
      <x:c r="A771" s="630" t="s">
        <x:v>38</x:v>
      </x:c>
      <x:c r="B771" s="295" t="s">
        <x:v>5116</x:v>
      </x:c>
      <x:c r="C771" s="296" t="s">
        <x:v>4053</x:v>
      </x:c>
      <x:c r="D771" s="448">
        <x:f t="shared" si="44"/>
        <x:v>486.69999999999999</x:v>
      </x:c>
      <x:c r="E771" s="299" t="s">
        <x:v>2160</x:v>
      </x:c>
      <x:c r="F771" s="299" t="s">
        <x:v>5678</x:v>
      </x:c>
      <x:c r="G771" s="299" t="s">
        <x:v>2160</x:v>
      </x:c>
      <x:c r="H771" s="299" t="s">
        <x:v>6371</x:v>
      </x:c>
      <x:c r="I771" s="299"/>
      <x:c r="J771" s="566">
        <x:v>486.69999999999999</x:v>
      </x:c>
      <x:c r="K771" s="322"/>
      <x:c r="L771" s="322">
        <x:v>486.69999999999999</x:v>
      </x:c>
      <x:c r="M771" s="640"/>
      <x:c r="N771" s="322"/>
      <x:c r="O771" s="322"/>
      <x:c r="P771" s="322">
        <x:v>486.69999999999999</x:v>
      </x:c>
      <x:c r="Q771" s="322"/>
      <x:c r="R771" s="217" t="s">
        <x:v>882</x:v>
      </x:c>
      <x:c r="S771" s="299"/>
      <x:c r="T771" s="329"/>
      <x:c r="U771" s="329"/>
      <x:c r="V771" s="329"/>
      <x:c r="W771" s="329"/>
      <x:c r="X771" s="329"/>
      <x:c r="Y771" s="329"/>
      <x:c r="Z771" s="329"/>
      <x:c r="AA771" s="329"/>
      <x:c r="AB771" s="329"/>
      <x:c r="AC771" s="329"/>
      <x:c r="AD771" s="329"/>
      <x:c r="AE771" s="329"/>
      <x:c r="AF771" s="329"/>
      <x:c r="AG771" s="329"/>
      <x:c r="AH771" s="329"/>
      <x:c r="AI771" s="329"/>
      <x:c r="AJ771" s="329"/>
      <x:c r="AK771" s="329"/>
      <x:c r="AL771" s="329"/>
      <x:c r="AM771" s="329"/>
      <x:c r="AN771" s="329"/>
      <x:c r="AO771" s="329"/>
      <x:c r="AP771" s="329"/>
      <x:c r="AQ771" s="329"/>
      <x:c r="AR771" s="329"/>
      <x:c r="AS771" s="329"/>
      <x:c r="AT771" s="329"/>
      <x:c r="AU771" s="329"/>
      <x:c r="AV771" s="329"/>
      <x:c r="AW771" s="329"/>
      <x:c r="AX771" s="329"/>
      <x:c r="AY771" s="329"/>
      <x:c r="AZ771" s="329"/>
      <x:c r="BA771" s="329"/>
      <x:c r="BB771" s="329"/>
      <x:c r="BC771" s="329"/>
      <x:c r="BD771" s="329"/>
      <x:c r="BE771" s="329"/>
      <x:c r="BF771" s="329"/>
      <x:c r="BG771" s="329"/>
      <x:c r="BH771" s="329"/>
      <x:c r="BI771" s="329"/>
      <x:c r="BJ771" s="329"/>
      <x:c r="BK771" s="329"/>
      <x:c r="BL771" s="329"/>
      <x:c r="BM771" s="329"/>
      <x:c r="BN771" s="329"/>
      <x:c r="BO771" s="329"/>
      <x:c r="BP771" s="329"/>
      <x:c r="BQ771" s="329"/>
      <x:c r="BR771" s="329"/>
      <x:c r="BS771" s="329"/>
      <x:c r="BT771" s="329"/>
      <x:c r="BU771" s="329"/>
      <x:c r="BV771" s="329"/>
      <x:c r="BW771" s="329"/>
      <x:c r="BX771" s="329"/>
      <x:c r="BY771" s="329"/>
      <x:c r="BZ771" s="329"/>
      <x:c r="CA771" s="329"/>
      <x:c r="CB771" s="329"/>
      <x:c r="CC771" s="329"/>
      <x:c r="CD771" s="329"/>
      <x:c r="CE771" s="329"/>
      <x:c r="CF771" s="329"/>
      <x:c r="CG771" s="329"/>
      <x:c r="CH771" s="329"/>
      <x:c r="CI771" s="329"/>
      <x:c r="CJ771" s="329"/>
      <x:c r="CK771" s="329"/>
      <x:c r="CL771" s="329"/>
      <x:c r="CM771" s="329"/>
      <x:c r="CN771" s="329"/>
      <x:c r="CO771" s="329"/>
      <x:c r="CP771" s="329"/>
      <x:c r="CQ771" s="329"/>
      <x:c r="CR771" s="329"/>
      <x:c r="CS771" s="329"/>
      <x:c r="CT771" s="329"/>
      <x:c r="CU771" s="329"/>
      <x:c r="CV771" s="329"/>
      <x:c r="CW771" s="329"/>
      <x:c r="CX771" s="329"/>
      <x:c r="CY771" s="329"/>
      <x:c r="CZ771" s="329"/>
      <x:c r="DA771" s="329"/>
      <x:c r="DB771" s="329"/>
      <x:c r="DC771" s="329"/>
      <x:c r="DD771" s="329"/>
      <x:c r="DE771" s="329"/>
      <x:c r="DF771" s="329"/>
      <x:c r="DG771" s="329"/>
      <x:c r="DH771" s="329"/>
      <x:c r="DI771" s="329"/>
      <x:c r="DJ771" s="329"/>
      <x:c r="DK771" s="329"/>
      <x:c r="DL771" s="329"/>
      <x:c r="DM771" s="329"/>
      <x:c r="DN771" s="329"/>
      <x:c r="DO771" s="329"/>
      <x:c r="DP771" s="329"/>
      <x:c r="DQ771" s="329"/>
      <x:c r="DR771" s="329"/>
      <x:c r="DS771" s="329"/>
    </x:row>
    <x:row r="772" spans="1:123" s="273" customFormat="1" hidden="1" customHeight="1">
      <x:c r="A772" s="630" t="s">
        <x:v>38</x:v>
      </x:c>
      <x:c r="B772" s="295" t="s">
        <x:v>5118</x:v>
      </x:c>
      <x:c r="C772" s="296" t="s">
        <x:v>1725</x:v>
      </x:c>
      <x:c r="D772" s="448">
        <x:f t="shared" si="44"/>
        <x:v>134.40000000000001</x:v>
      </x:c>
      <x:c r="E772" s="299" t="s">
        <x:v>2160</x:v>
      </x:c>
      <x:c r="F772" s="299" t="s">
        <x:v>5678</x:v>
      </x:c>
      <x:c r="G772" s="299" t="s">
        <x:v>2160</x:v>
      </x:c>
      <x:c r="H772" s="299" t="s">
        <x:v>6371</x:v>
      </x:c>
      <x:c r="I772" s="299"/>
      <x:c r="J772" s="566">
        <x:v>134.40000000000001</x:v>
      </x:c>
      <x:c r="K772" s="322"/>
      <x:c r="L772" s="322">
        <x:v>134.40000000000001</x:v>
      </x:c>
      <x:c r="M772" s="640"/>
      <x:c r="N772" s="322"/>
      <x:c r="O772" s="322"/>
      <x:c r="P772" s="322">
        <x:v>134.40000000000001</x:v>
      </x:c>
      <x:c r="Q772" s="322"/>
      <x:c r="R772" s="217" t="s">
        <x:v>882</x:v>
      </x:c>
      <x:c r="S772" s="299"/>
      <x:c r="T772" s="329"/>
      <x:c r="U772" s="329"/>
      <x:c r="V772" s="329"/>
      <x:c r="W772" s="329"/>
      <x:c r="X772" s="329"/>
      <x:c r="Y772" s="329"/>
      <x:c r="Z772" s="329"/>
      <x:c r="AA772" s="329"/>
      <x:c r="AB772" s="329"/>
      <x:c r="AC772" s="329"/>
      <x:c r="AD772" s="329"/>
      <x:c r="AE772" s="329"/>
      <x:c r="AF772" s="329"/>
      <x:c r="AG772" s="329"/>
      <x:c r="AH772" s="329"/>
      <x:c r="AI772" s="329"/>
      <x:c r="AJ772" s="329"/>
      <x:c r="AK772" s="329"/>
      <x:c r="AL772" s="329"/>
      <x:c r="AM772" s="329"/>
      <x:c r="AN772" s="329"/>
      <x:c r="AO772" s="329"/>
      <x:c r="AP772" s="329"/>
      <x:c r="AQ772" s="329"/>
      <x:c r="AR772" s="329"/>
      <x:c r="AS772" s="329"/>
      <x:c r="AT772" s="329"/>
      <x:c r="AU772" s="329"/>
      <x:c r="AV772" s="329"/>
      <x:c r="AW772" s="329"/>
      <x:c r="AX772" s="329"/>
      <x:c r="AY772" s="329"/>
      <x:c r="AZ772" s="329"/>
      <x:c r="BA772" s="329"/>
      <x:c r="BB772" s="329"/>
      <x:c r="BC772" s="329"/>
      <x:c r="BD772" s="329"/>
      <x:c r="BE772" s="329"/>
      <x:c r="BF772" s="329"/>
      <x:c r="BG772" s="329"/>
      <x:c r="BH772" s="329"/>
      <x:c r="BI772" s="329"/>
      <x:c r="BJ772" s="329"/>
      <x:c r="BK772" s="329"/>
      <x:c r="BL772" s="329"/>
      <x:c r="BM772" s="329"/>
      <x:c r="BN772" s="329"/>
      <x:c r="BO772" s="329"/>
      <x:c r="BP772" s="329"/>
      <x:c r="BQ772" s="329"/>
      <x:c r="BR772" s="329"/>
      <x:c r="BS772" s="329"/>
      <x:c r="BT772" s="329"/>
      <x:c r="BU772" s="329"/>
      <x:c r="BV772" s="329"/>
      <x:c r="BW772" s="329"/>
      <x:c r="BX772" s="329"/>
      <x:c r="BY772" s="329"/>
      <x:c r="BZ772" s="329"/>
      <x:c r="CA772" s="329"/>
      <x:c r="CB772" s="329"/>
      <x:c r="CC772" s="329"/>
      <x:c r="CD772" s="329"/>
      <x:c r="CE772" s="329"/>
      <x:c r="CF772" s="329"/>
      <x:c r="CG772" s="329"/>
      <x:c r="CH772" s="329"/>
      <x:c r="CI772" s="329"/>
      <x:c r="CJ772" s="329"/>
      <x:c r="CK772" s="329"/>
      <x:c r="CL772" s="329"/>
      <x:c r="CM772" s="329"/>
      <x:c r="CN772" s="329"/>
      <x:c r="CO772" s="329"/>
      <x:c r="CP772" s="329"/>
      <x:c r="CQ772" s="329"/>
      <x:c r="CR772" s="329"/>
      <x:c r="CS772" s="329"/>
      <x:c r="CT772" s="329"/>
      <x:c r="CU772" s="329"/>
      <x:c r="CV772" s="329"/>
      <x:c r="CW772" s="329"/>
      <x:c r="CX772" s="329"/>
      <x:c r="CY772" s="329"/>
      <x:c r="CZ772" s="329"/>
      <x:c r="DA772" s="329"/>
      <x:c r="DB772" s="329"/>
      <x:c r="DC772" s="329"/>
      <x:c r="DD772" s="329"/>
      <x:c r="DE772" s="329"/>
      <x:c r="DF772" s="329"/>
      <x:c r="DG772" s="329"/>
      <x:c r="DH772" s="329"/>
      <x:c r="DI772" s="329"/>
      <x:c r="DJ772" s="329"/>
      <x:c r="DK772" s="329"/>
      <x:c r="DL772" s="329"/>
      <x:c r="DM772" s="329"/>
      <x:c r="DN772" s="329"/>
      <x:c r="DO772" s="329"/>
      <x:c r="DP772" s="329"/>
      <x:c r="DQ772" s="329"/>
      <x:c r="DR772" s="329"/>
      <x:c r="DS772" s="329"/>
    </x:row>
    <x:row r="773" spans="1:123" s="273" customFormat="1" hidden="1" customHeight="1">
      <x:c r="A773" s="630" t="s">
        <x:v>38</x:v>
      </x:c>
      <x:c r="B773" s="295" t="s">
        <x:v>5128</x:v>
      </x:c>
      <x:c r="C773" s="296" t="s">
        <x:v>4911</x:v>
      </x:c>
      <x:c r="D773" s="448">
        <x:f t="shared" si="44"/>
        <x:v>274.69999999999999</x:v>
      </x:c>
      <x:c r="E773" s="299" t="s">
        <x:v>2160</x:v>
      </x:c>
      <x:c r="F773" s="299" t="s">
        <x:v>5678</x:v>
      </x:c>
      <x:c r="G773" s="299" t="s">
        <x:v>2160</x:v>
      </x:c>
      <x:c r="H773" s="299" t="s">
        <x:v>6371</x:v>
      </x:c>
      <x:c r="I773" s="299"/>
      <x:c r="J773" s="566">
        <x:v>274.69999999999999</x:v>
      </x:c>
      <x:c r="K773" s="322"/>
      <x:c r="L773" s="322">
        <x:v>274.69999999999999</x:v>
      </x:c>
      <x:c r="M773" s="640"/>
      <x:c r="N773" s="322"/>
      <x:c r="O773" s="322"/>
      <x:c r="P773" s="322">
        <x:v>274.69999999999999</x:v>
      </x:c>
      <x:c r="Q773" s="322"/>
      <x:c r="R773" s="217" t="s">
        <x:v>882</x:v>
      </x:c>
      <x:c r="S773" s="299"/>
      <x:c r="T773" s="329"/>
      <x:c r="U773" s="329"/>
      <x:c r="V773" s="329"/>
      <x:c r="W773" s="329"/>
      <x:c r="X773" s="329"/>
      <x:c r="Y773" s="329"/>
      <x:c r="Z773" s="329"/>
      <x:c r="AA773" s="329"/>
      <x:c r="AB773" s="329"/>
      <x:c r="AC773" s="329"/>
      <x:c r="AD773" s="329"/>
      <x:c r="AE773" s="329"/>
      <x:c r="AF773" s="329"/>
      <x:c r="AG773" s="329"/>
      <x:c r="AH773" s="329"/>
      <x:c r="AI773" s="329"/>
      <x:c r="AJ773" s="329"/>
      <x:c r="AK773" s="329"/>
      <x:c r="AL773" s="329"/>
      <x:c r="AM773" s="329"/>
      <x:c r="AN773" s="329"/>
      <x:c r="AO773" s="329"/>
      <x:c r="AP773" s="329"/>
      <x:c r="AQ773" s="329"/>
      <x:c r="AR773" s="329"/>
      <x:c r="AS773" s="329"/>
      <x:c r="AT773" s="329"/>
      <x:c r="AU773" s="329"/>
      <x:c r="AV773" s="329"/>
      <x:c r="AW773" s="329"/>
      <x:c r="AX773" s="329"/>
      <x:c r="AY773" s="329"/>
      <x:c r="AZ773" s="329"/>
      <x:c r="BA773" s="329"/>
      <x:c r="BB773" s="329"/>
      <x:c r="BC773" s="329"/>
      <x:c r="BD773" s="329"/>
      <x:c r="BE773" s="329"/>
      <x:c r="BF773" s="329"/>
      <x:c r="BG773" s="329"/>
      <x:c r="BH773" s="329"/>
      <x:c r="BI773" s="329"/>
      <x:c r="BJ773" s="329"/>
      <x:c r="BK773" s="329"/>
      <x:c r="BL773" s="329"/>
      <x:c r="BM773" s="329"/>
      <x:c r="BN773" s="329"/>
      <x:c r="BO773" s="329"/>
      <x:c r="BP773" s="329"/>
      <x:c r="BQ773" s="329"/>
      <x:c r="BR773" s="329"/>
      <x:c r="BS773" s="329"/>
      <x:c r="BT773" s="329"/>
      <x:c r="BU773" s="329"/>
      <x:c r="BV773" s="329"/>
      <x:c r="BW773" s="329"/>
      <x:c r="BX773" s="329"/>
      <x:c r="BY773" s="329"/>
      <x:c r="BZ773" s="329"/>
      <x:c r="CA773" s="329"/>
      <x:c r="CB773" s="329"/>
      <x:c r="CC773" s="329"/>
      <x:c r="CD773" s="329"/>
      <x:c r="CE773" s="329"/>
      <x:c r="CF773" s="329"/>
      <x:c r="CG773" s="329"/>
      <x:c r="CH773" s="329"/>
      <x:c r="CI773" s="329"/>
      <x:c r="CJ773" s="329"/>
      <x:c r="CK773" s="329"/>
      <x:c r="CL773" s="329"/>
      <x:c r="CM773" s="329"/>
      <x:c r="CN773" s="329"/>
      <x:c r="CO773" s="329"/>
      <x:c r="CP773" s="329"/>
      <x:c r="CQ773" s="329"/>
      <x:c r="CR773" s="329"/>
      <x:c r="CS773" s="329"/>
      <x:c r="CT773" s="329"/>
      <x:c r="CU773" s="329"/>
      <x:c r="CV773" s="329"/>
      <x:c r="CW773" s="329"/>
      <x:c r="CX773" s="329"/>
      <x:c r="CY773" s="329"/>
      <x:c r="CZ773" s="329"/>
      <x:c r="DA773" s="329"/>
      <x:c r="DB773" s="329"/>
      <x:c r="DC773" s="329"/>
      <x:c r="DD773" s="329"/>
      <x:c r="DE773" s="329"/>
      <x:c r="DF773" s="329"/>
      <x:c r="DG773" s="329"/>
      <x:c r="DH773" s="329"/>
      <x:c r="DI773" s="329"/>
      <x:c r="DJ773" s="329"/>
      <x:c r="DK773" s="329"/>
      <x:c r="DL773" s="329"/>
      <x:c r="DM773" s="329"/>
      <x:c r="DN773" s="329"/>
      <x:c r="DO773" s="329"/>
      <x:c r="DP773" s="329"/>
      <x:c r="DQ773" s="329"/>
      <x:c r="DR773" s="329"/>
      <x:c r="DS773" s="329"/>
    </x:row>
    <x:row r="774" spans="1:123" s="273" customFormat="1" hidden="1" customHeight="1">
      <x:c r="A774" s="630" t="s">
        <x:v>38</x:v>
      </x:c>
      <x:c r="B774" s="295" t="s">
        <x:v>5124</x:v>
      </x:c>
      <x:c r="C774" s="296" t="s">
        <x:v>1742</x:v>
      </x:c>
      <x:c r="D774" s="448">
        <x:f t="shared" si="44"/>
        <x:v>10327.9</x:v>
      </x:c>
      <x:c r="E774" s="299" t="s">
        <x:v>2209</x:v>
      </x:c>
      <x:c r="F774" s="299" t="s">
        <x:v>5678</x:v>
      </x:c>
      <x:c r="G774" s="299" t="s">
        <x:v>2209</x:v>
      </x:c>
      <x:c r="H774" s="299" t="s">
        <x:v>6371</x:v>
      </x:c>
      <x:c r="I774" s="299"/>
      <x:c r="J774" s="566">
        <x:v>10327.9</x:v>
      </x:c>
      <x:c r="K774" s="322"/>
      <x:c r="L774" s="322">
        <x:v>10327.9</x:v>
      </x:c>
      <x:c r="M774" s="448"/>
      <x:c r="N774" s="322"/>
      <x:c r="O774" s="322"/>
      <x:c r="P774" s="322">
        <x:v>10327.9</x:v>
      </x:c>
      <x:c r="Q774" s="322"/>
      <x:c r="R774" s="217" t="s">
        <x:v>53</x:v>
      </x:c>
      <x:c r="S774" s="299"/>
      <x:c r="T774" s="329"/>
      <x:c r="U774" s="329"/>
      <x:c r="V774" s="329"/>
      <x:c r="W774" s="329"/>
      <x:c r="X774" s="329"/>
      <x:c r="Y774" s="329"/>
      <x:c r="Z774" s="329"/>
      <x:c r="AA774" s="329"/>
      <x:c r="AB774" s="329"/>
      <x:c r="AC774" s="329"/>
      <x:c r="AD774" s="329"/>
      <x:c r="AE774" s="329"/>
      <x:c r="AF774" s="329"/>
      <x:c r="AG774" s="329"/>
      <x:c r="AH774" s="329"/>
      <x:c r="AI774" s="329"/>
      <x:c r="AJ774" s="329"/>
      <x:c r="AK774" s="329"/>
      <x:c r="AL774" s="329"/>
      <x:c r="AM774" s="329"/>
      <x:c r="AN774" s="329"/>
      <x:c r="AO774" s="329"/>
      <x:c r="AP774" s="329"/>
      <x:c r="AQ774" s="329"/>
      <x:c r="AR774" s="329"/>
      <x:c r="AS774" s="329"/>
      <x:c r="AT774" s="329"/>
      <x:c r="AU774" s="329"/>
      <x:c r="AV774" s="329"/>
      <x:c r="AW774" s="329"/>
      <x:c r="AX774" s="329"/>
      <x:c r="AY774" s="329"/>
      <x:c r="AZ774" s="329"/>
      <x:c r="BA774" s="329"/>
      <x:c r="BB774" s="329"/>
      <x:c r="BC774" s="329"/>
      <x:c r="BD774" s="329"/>
      <x:c r="BE774" s="329"/>
      <x:c r="BF774" s="329"/>
      <x:c r="BG774" s="329"/>
      <x:c r="BH774" s="329"/>
      <x:c r="BI774" s="329"/>
      <x:c r="BJ774" s="329"/>
      <x:c r="BK774" s="329"/>
      <x:c r="BL774" s="329"/>
      <x:c r="BM774" s="329"/>
      <x:c r="BN774" s="329"/>
      <x:c r="BO774" s="329"/>
      <x:c r="BP774" s="329"/>
      <x:c r="BQ774" s="329"/>
      <x:c r="BR774" s="329"/>
      <x:c r="BS774" s="329"/>
      <x:c r="BT774" s="329"/>
      <x:c r="BU774" s="329"/>
      <x:c r="BV774" s="329"/>
      <x:c r="BW774" s="329"/>
      <x:c r="BX774" s="329"/>
      <x:c r="BY774" s="329"/>
      <x:c r="BZ774" s="329"/>
      <x:c r="CA774" s="329"/>
      <x:c r="CB774" s="329"/>
      <x:c r="CC774" s="329"/>
      <x:c r="CD774" s="329"/>
      <x:c r="CE774" s="329"/>
      <x:c r="CF774" s="329"/>
      <x:c r="CG774" s="329"/>
      <x:c r="CH774" s="329"/>
      <x:c r="CI774" s="329"/>
      <x:c r="CJ774" s="329"/>
      <x:c r="CK774" s="329"/>
      <x:c r="CL774" s="329"/>
      <x:c r="CM774" s="329"/>
      <x:c r="CN774" s="329"/>
      <x:c r="CO774" s="329"/>
      <x:c r="CP774" s="329"/>
      <x:c r="CQ774" s="329"/>
      <x:c r="CR774" s="329"/>
      <x:c r="CS774" s="329"/>
      <x:c r="CT774" s="329"/>
      <x:c r="CU774" s="329"/>
      <x:c r="CV774" s="329"/>
      <x:c r="CW774" s="329"/>
      <x:c r="CX774" s="329"/>
      <x:c r="CY774" s="329"/>
      <x:c r="CZ774" s="329"/>
      <x:c r="DA774" s="329"/>
      <x:c r="DB774" s="329"/>
      <x:c r="DC774" s="329"/>
      <x:c r="DD774" s="329"/>
      <x:c r="DE774" s="329"/>
      <x:c r="DF774" s="329"/>
      <x:c r="DG774" s="329"/>
      <x:c r="DH774" s="329"/>
      <x:c r="DI774" s="329"/>
      <x:c r="DJ774" s="329"/>
      <x:c r="DK774" s="329"/>
      <x:c r="DL774" s="329"/>
      <x:c r="DM774" s="329"/>
      <x:c r="DN774" s="329"/>
      <x:c r="DO774" s="329"/>
      <x:c r="DP774" s="329"/>
      <x:c r="DQ774" s="329"/>
      <x:c r="DR774" s="329"/>
      <x:c r="DS774" s="329"/>
    </x:row>
    <x:row r="775" spans="1:123" s="273" customFormat="1" hidden="1" customHeight="1">
      <x:c r="A775" s="630" t="s">
        <x:v>38</x:v>
      </x:c>
      <x:c r="B775" s="295" t="s">
        <x:v>5106</x:v>
      </x:c>
      <x:c r="C775" s="296" t="s">
        <x:v>1764</x:v>
      </x:c>
      <x:c r="D775" s="448">
        <x:f t="shared" si="44"/>
        <x:v>2372.5999999999999</x:v>
      </x:c>
      <x:c r="E775" s="299" t="s">
        <x:v>2209</x:v>
      </x:c>
      <x:c r="F775" s="299" t="s">
        <x:v>5678</x:v>
      </x:c>
      <x:c r="G775" s="299" t="s">
        <x:v>2209</x:v>
      </x:c>
      <x:c r="H775" s="299" t="s">
        <x:v>6371</x:v>
      </x:c>
      <x:c r="I775" s="299"/>
      <x:c r="J775" s="566">
        <x:v>2372.5999999999999</x:v>
      </x:c>
      <x:c r="K775" s="322"/>
      <x:c r="L775" s="322">
        <x:v>2372.5999999999999</x:v>
      </x:c>
      <x:c r="M775" s="448"/>
      <x:c r="N775" s="322"/>
      <x:c r="O775" s="322"/>
      <x:c r="P775" s="322">
        <x:v>2372.5999999999999</x:v>
      </x:c>
      <x:c r="Q775" s="322"/>
      <x:c r="R775" s="217" t="s">
        <x:v>53</x:v>
      </x:c>
      <x:c r="S775" s="299"/>
      <x:c r="T775" s="329"/>
      <x:c r="U775" s="329"/>
      <x:c r="V775" s="329"/>
      <x:c r="W775" s="329"/>
      <x:c r="X775" s="329"/>
      <x:c r="Y775" s="329"/>
      <x:c r="Z775" s="329"/>
      <x:c r="AA775" s="329"/>
      <x:c r="AB775" s="329"/>
      <x:c r="AC775" s="329"/>
      <x:c r="AD775" s="329"/>
      <x:c r="AE775" s="329"/>
      <x:c r="AF775" s="329"/>
      <x:c r="AG775" s="329"/>
      <x:c r="AH775" s="329"/>
      <x:c r="AI775" s="329"/>
      <x:c r="AJ775" s="329"/>
      <x:c r="AK775" s="329"/>
      <x:c r="AL775" s="329"/>
      <x:c r="AM775" s="329"/>
      <x:c r="AN775" s="329"/>
      <x:c r="AO775" s="329"/>
      <x:c r="AP775" s="329"/>
      <x:c r="AQ775" s="329"/>
      <x:c r="AR775" s="329"/>
      <x:c r="AS775" s="329"/>
      <x:c r="AT775" s="329"/>
      <x:c r="AU775" s="329"/>
      <x:c r="AV775" s="329"/>
      <x:c r="AW775" s="329"/>
      <x:c r="AX775" s="329"/>
      <x:c r="AY775" s="329"/>
      <x:c r="AZ775" s="329"/>
      <x:c r="BA775" s="329"/>
      <x:c r="BB775" s="329"/>
      <x:c r="BC775" s="329"/>
      <x:c r="BD775" s="329"/>
      <x:c r="BE775" s="329"/>
      <x:c r="BF775" s="329"/>
      <x:c r="BG775" s="329"/>
      <x:c r="BH775" s="329"/>
      <x:c r="BI775" s="329"/>
      <x:c r="BJ775" s="329"/>
      <x:c r="BK775" s="329"/>
      <x:c r="BL775" s="329"/>
      <x:c r="BM775" s="329"/>
      <x:c r="BN775" s="329"/>
      <x:c r="BO775" s="329"/>
      <x:c r="BP775" s="329"/>
      <x:c r="BQ775" s="329"/>
      <x:c r="BR775" s="329"/>
      <x:c r="BS775" s="329"/>
      <x:c r="BT775" s="329"/>
      <x:c r="BU775" s="329"/>
      <x:c r="BV775" s="329"/>
      <x:c r="BW775" s="329"/>
      <x:c r="BX775" s="329"/>
      <x:c r="BY775" s="329"/>
      <x:c r="BZ775" s="329"/>
      <x:c r="CA775" s="329"/>
      <x:c r="CB775" s="329"/>
      <x:c r="CC775" s="329"/>
      <x:c r="CD775" s="329"/>
      <x:c r="CE775" s="329"/>
      <x:c r="CF775" s="329"/>
      <x:c r="CG775" s="329"/>
      <x:c r="CH775" s="329"/>
      <x:c r="CI775" s="329"/>
      <x:c r="CJ775" s="329"/>
      <x:c r="CK775" s="329"/>
      <x:c r="CL775" s="329"/>
      <x:c r="CM775" s="329"/>
      <x:c r="CN775" s="329"/>
      <x:c r="CO775" s="329"/>
      <x:c r="CP775" s="329"/>
      <x:c r="CQ775" s="329"/>
      <x:c r="CR775" s="329"/>
      <x:c r="CS775" s="329"/>
      <x:c r="CT775" s="329"/>
      <x:c r="CU775" s="329"/>
      <x:c r="CV775" s="329"/>
      <x:c r="CW775" s="329"/>
      <x:c r="CX775" s="329"/>
      <x:c r="CY775" s="329"/>
      <x:c r="CZ775" s="329"/>
      <x:c r="DA775" s="329"/>
      <x:c r="DB775" s="329"/>
      <x:c r="DC775" s="329"/>
      <x:c r="DD775" s="329"/>
      <x:c r="DE775" s="329"/>
      <x:c r="DF775" s="329"/>
      <x:c r="DG775" s="329"/>
      <x:c r="DH775" s="329"/>
      <x:c r="DI775" s="329"/>
      <x:c r="DJ775" s="329"/>
      <x:c r="DK775" s="329"/>
      <x:c r="DL775" s="329"/>
      <x:c r="DM775" s="329"/>
      <x:c r="DN775" s="329"/>
      <x:c r="DO775" s="329"/>
      <x:c r="DP775" s="329"/>
      <x:c r="DQ775" s="329"/>
      <x:c r="DR775" s="329"/>
      <x:c r="DS775" s="329"/>
    </x:row>
    <x:row r="776" spans="1:123" s="273" customFormat="1" hidden="1" customHeight="1">
      <x:c r="A776" s="630" t="s">
        <x:v>38</x:v>
      </x:c>
      <x:c r="B776" s="295" t="s">
        <x:v>5131</x:v>
      </x:c>
      <x:c r="C776" s="296" t="s">
        <x:v>4894</x:v>
      </x:c>
      <x:c r="D776" s="448">
        <x:f t="shared" si="44"/>
        <x:v>2369</x:v>
      </x:c>
      <x:c r="E776" s="299" t="s">
        <x:v>2209</x:v>
      </x:c>
      <x:c r="F776" s="299" t="s">
        <x:v>5678</x:v>
      </x:c>
      <x:c r="G776" s="299" t="s">
        <x:v>2209</x:v>
      </x:c>
      <x:c r="H776" s="299" t="s">
        <x:v>6371</x:v>
      </x:c>
      <x:c r="I776" s="299"/>
      <x:c r="J776" s="566">
        <x:v>2369</x:v>
      </x:c>
      <x:c r="K776" s="645"/>
      <x:c r="L776" s="645">
        <x:v>2369</x:v>
      </x:c>
      <x:c r="M776" s="450"/>
      <x:c r="N776" s="450"/>
      <x:c r="O776" s="450"/>
      <x:c r="P776" s="645">
        <x:v>2369</x:v>
      </x:c>
      <x:c r="Q776" s="645"/>
      <x:c r="R776" s="217" t="s">
        <x:v>53</x:v>
      </x:c>
      <x:c r="S776" s="299"/>
      <x:c r="T776" s="329"/>
      <x:c r="U776" s="329"/>
      <x:c r="V776" s="329"/>
      <x:c r="W776" s="329"/>
      <x:c r="X776" s="329"/>
      <x:c r="Y776" s="329"/>
      <x:c r="Z776" s="329"/>
      <x:c r="AA776" s="329"/>
      <x:c r="AB776" s="329"/>
      <x:c r="AC776" s="329"/>
      <x:c r="AD776" s="329"/>
      <x:c r="AE776" s="329"/>
      <x:c r="AF776" s="329"/>
      <x:c r="AG776" s="329"/>
      <x:c r="AH776" s="329"/>
      <x:c r="AI776" s="329"/>
      <x:c r="AJ776" s="329"/>
      <x:c r="AK776" s="329"/>
      <x:c r="AL776" s="329"/>
      <x:c r="AM776" s="329"/>
      <x:c r="AN776" s="329"/>
      <x:c r="AO776" s="329"/>
      <x:c r="AP776" s="329"/>
      <x:c r="AQ776" s="329"/>
      <x:c r="AR776" s="329"/>
      <x:c r="AS776" s="329"/>
      <x:c r="AT776" s="329"/>
      <x:c r="AU776" s="329"/>
      <x:c r="AV776" s="329"/>
      <x:c r="AW776" s="329"/>
      <x:c r="AX776" s="329"/>
      <x:c r="AY776" s="329"/>
      <x:c r="AZ776" s="329"/>
      <x:c r="BA776" s="329"/>
      <x:c r="BB776" s="329"/>
      <x:c r="BC776" s="329"/>
      <x:c r="BD776" s="329"/>
      <x:c r="BE776" s="329"/>
      <x:c r="BF776" s="329"/>
      <x:c r="BG776" s="329"/>
      <x:c r="BH776" s="329"/>
      <x:c r="BI776" s="329"/>
      <x:c r="BJ776" s="329"/>
      <x:c r="BK776" s="329"/>
      <x:c r="BL776" s="329"/>
      <x:c r="BM776" s="329"/>
      <x:c r="BN776" s="329"/>
      <x:c r="BO776" s="329"/>
      <x:c r="BP776" s="329"/>
      <x:c r="BQ776" s="329"/>
      <x:c r="BR776" s="329"/>
      <x:c r="BS776" s="329"/>
      <x:c r="BT776" s="329"/>
      <x:c r="BU776" s="329"/>
      <x:c r="BV776" s="329"/>
      <x:c r="BW776" s="329"/>
      <x:c r="BX776" s="329"/>
      <x:c r="BY776" s="329"/>
      <x:c r="BZ776" s="329"/>
      <x:c r="CA776" s="329"/>
      <x:c r="CB776" s="329"/>
      <x:c r="CC776" s="329"/>
      <x:c r="CD776" s="329"/>
      <x:c r="CE776" s="329"/>
      <x:c r="CF776" s="329"/>
      <x:c r="CG776" s="329"/>
      <x:c r="CH776" s="329"/>
      <x:c r="CI776" s="329"/>
      <x:c r="CJ776" s="329"/>
      <x:c r="CK776" s="329"/>
      <x:c r="CL776" s="329"/>
      <x:c r="CM776" s="329"/>
      <x:c r="CN776" s="329"/>
      <x:c r="CO776" s="329"/>
      <x:c r="CP776" s="329"/>
      <x:c r="CQ776" s="329"/>
      <x:c r="CR776" s="329"/>
      <x:c r="CS776" s="329"/>
      <x:c r="CT776" s="329"/>
      <x:c r="CU776" s="329"/>
      <x:c r="CV776" s="329"/>
      <x:c r="CW776" s="329"/>
      <x:c r="CX776" s="329"/>
      <x:c r="CY776" s="329"/>
      <x:c r="CZ776" s="329"/>
      <x:c r="DA776" s="329"/>
      <x:c r="DB776" s="329"/>
      <x:c r="DC776" s="329"/>
      <x:c r="DD776" s="329"/>
      <x:c r="DE776" s="329"/>
      <x:c r="DF776" s="329"/>
      <x:c r="DG776" s="329"/>
      <x:c r="DH776" s="329"/>
      <x:c r="DI776" s="329"/>
      <x:c r="DJ776" s="329"/>
      <x:c r="DK776" s="329"/>
      <x:c r="DL776" s="329"/>
      <x:c r="DM776" s="329"/>
      <x:c r="DN776" s="329"/>
      <x:c r="DO776" s="329"/>
      <x:c r="DP776" s="329"/>
      <x:c r="DQ776" s="329"/>
      <x:c r="DR776" s="329"/>
      <x:c r="DS776" s="329"/>
    </x:row>
    <x:row r="777" spans="1:123" s="273" customFormat="1" hidden="1" customHeight="1">
      <x:c r="A777" s="630" t="s">
        <x:v>38</x:v>
      </x:c>
      <x:c r="B777" s="295" t="s">
        <x:v>5096</x:v>
      </x:c>
      <x:c r="C777" s="296" t="s">
        <x:v>4873</x:v>
      </x:c>
      <x:c r="D777" s="448">
        <x:f t="shared" si="44"/>
        <x:v>8474.7000000000007</x:v>
      </x:c>
      <x:c r="E777" s="299" t="s">
        <x:v>2209</x:v>
      </x:c>
      <x:c r="F777" s="299" t="s">
        <x:v>5678</x:v>
      </x:c>
      <x:c r="G777" s="299" t="s">
        <x:v>2209</x:v>
      </x:c>
      <x:c r="H777" s="299" t="s">
        <x:v>6371</x:v>
      </x:c>
      <x:c r="I777" s="299"/>
      <x:c r="J777" s="566">
        <x:v>8474.7000000000007</x:v>
      </x:c>
      <x:c r="K777" s="322"/>
      <x:c r="L777" s="322">
        <x:v>8474.7000000000007</x:v>
      </x:c>
      <x:c r="M777" s="448"/>
      <x:c r="N777" s="322"/>
      <x:c r="O777" s="322"/>
      <x:c r="P777" s="322">
        <x:v>8474.7000000000007</x:v>
      </x:c>
      <x:c r="Q777" s="322"/>
      <x:c r="R777" s="217" t="s">
        <x:v>53</x:v>
      </x:c>
      <x:c r="S777" s="299"/>
      <x:c r="T777" s="329"/>
      <x:c r="U777" s="329"/>
      <x:c r="V777" s="329"/>
      <x:c r="W777" s="329"/>
      <x:c r="X777" s="329"/>
      <x:c r="Y777" s="329"/>
      <x:c r="Z777" s="329"/>
      <x:c r="AA777" s="329"/>
      <x:c r="AB777" s="329"/>
      <x:c r="AC777" s="329"/>
      <x:c r="AD777" s="329"/>
      <x:c r="AE777" s="329"/>
      <x:c r="AF777" s="329"/>
      <x:c r="AG777" s="329"/>
      <x:c r="AH777" s="329"/>
      <x:c r="AI777" s="329"/>
      <x:c r="AJ777" s="329"/>
      <x:c r="AK777" s="329"/>
      <x:c r="AL777" s="329"/>
      <x:c r="AM777" s="329"/>
      <x:c r="AN777" s="329"/>
      <x:c r="AO777" s="329"/>
      <x:c r="AP777" s="329"/>
      <x:c r="AQ777" s="329"/>
      <x:c r="AR777" s="329"/>
      <x:c r="AS777" s="329"/>
      <x:c r="AT777" s="329"/>
      <x:c r="AU777" s="329"/>
      <x:c r="AV777" s="329"/>
      <x:c r="AW777" s="329"/>
      <x:c r="AX777" s="329"/>
      <x:c r="AY777" s="329"/>
      <x:c r="AZ777" s="329"/>
      <x:c r="BA777" s="329"/>
      <x:c r="BB777" s="329"/>
      <x:c r="BC777" s="329"/>
      <x:c r="BD777" s="329"/>
      <x:c r="BE777" s="329"/>
      <x:c r="BF777" s="329"/>
      <x:c r="BG777" s="329"/>
      <x:c r="BH777" s="329"/>
      <x:c r="BI777" s="329"/>
      <x:c r="BJ777" s="329"/>
      <x:c r="BK777" s="329"/>
      <x:c r="BL777" s="329"/>
      <x:c r="BM777" s="329"/>
      <x:c r="BN777" s="329"/>
      <x:c r="BO777" s="329"/>
      <x:c r="BP777" s="329"/>
      <x:c r="BQ777" s="329"/>
      <x:c r="BR777" s="329"/>
      <x:c r="BS777" s="329"/>
      <x:c r="BT777" s="329"/>
      <x:c r="BU777" s="329"/>
      <x:c r="BV777" s="329"/>
      <x:c r="BW777" s="329"/>
      <x:c r="BX777" s="329"/>
      <x:c r="BY777" s="329"/>
      <x:c r="BZ777" s="329"/>
      <x:c r="CA777" s="329"/>
      <x:c r="CB777" s="329"/>
      <x:c r="CC777" s="329"/>
      <x:c r="CD777" s="329"/>
      <x:c r="CE777" s="329"/>
      <x:c r="CF777" s="329"/>
      <x:c r="CG777" s="329"/>
      <x:c r="CH777" s="329"/>
      <x:c r="CI777" s="329"/>
      <x:c r="CJ777" s="329"/>
      <x:c r="CK777" s="329"/>
      <x:c r="CL777" s="329"/>
      <x:c r="CM777" s="329"/>
      <x:c r="CN777" s="329"/>
      <x:c r="CO777" s="329"/>
      <x:c r="CP777" s="329"/>
      <x:c r="CQ777" s="329"/>
      <x:c r="CR777" s="329"/>
      <x:c r="CS777" s="329"/>
      <x:c r="CT777" s="329"/>
      <x:c r="CU777" s="329"/>
      <x:c r="CV777" s="329"/>
      <x:c r="CW777" s="329"/>
      <x:c r="CX777" s="329"/>
      <x:c r="CY777" s="329"/>
      <x:c r="CZ777" s="329"/>
      <x:c r="DA777" s="329"/>
      <x:c r="DB777" s="329"/>
      <x:c r="DC777" s="329"/>
      <x:c r="DD777" s="329"/>
      <x:c r="DE777" s="329"/>
      <x:c r="DF777" s="329"/>
      <x:c r="DG777" s="329"/>
      <x:c r="DH777" s="329"/>
      <x:c r="DI777" s="329"/>
      <x:c r="DJ777" s="329"/>
      <x:c r="DK777" s="329"/>
      <x:c r="DL777" s="329"/>
      <x:c r="DM777" s="329"/>
      <x:c r="DN777" s="329"/>
      <x:c r="DO777" s="329"/>
      <x:c r="DP777" s="329"/>
      <x:c r="DQ777" s="329"/>
      <x:c r="DR777" s="329"/>
      <x:c r="DS777" s="329"/>
    </x:row>
    <x:row r="778" spans="1:123" s="273" customFormat="1" hidden="1" customHeight="1">
      <x:c r="A778" s="630" t="s">
        <x:v>38</x:v>
      </x:c>
      <x:c r="B778" s="295" t="s">
        <x:v>3784</x:v>
      </x:c>
      <x:c r="C778" s="296" t="s">
        <x:v>4888</x:v>
      </x:c>
      <x:c r="D778" s="448">
        <x:f t="shared" si="44"/>
        <x:v>8738.2999999999993</x:v>
      </x:c>
      <x:c r="E778" s="299" t="s">
        <x:v>2209</x:v>
      </x:c>
      <x:c r="F778" s="299" t="s">
        <x:v>5678</x:v>
      </x:c>
      <x:c r="G778" s="299" t="s">
        <x:v>2209</x:v>
      </x:c>
      <x:c r="H778" s="299" t="s">
        <x:v>6371</x:v>
      </x:c>
      <x:c r="I778" s="299"/>
      <x:c r="J778" s="566">
        <x:v>8738.2999999999993</x:v>
      </x:c>
      <x:c r="K778" s="322"/>
      <x:c r="L778" s="322">
        <x:v>8738.2999999999993</x:v>
      </x:c>
      <x:c r="M778" s="448"/>
      <x:c r="N778" s="322"/>
      <x:c r="O778" s="322"/>
      <x:c r="P778" s="322">
        <x:v>8738.2999999999993</x:v>
      </x:c>
      <x:c r="Q778" s="322"/>
      <x:c r="R778" s="217" t="s">
        <x:v>53</x:v>
      </x:c>
      <x:c r="S778" s="299"/>
      <x:c r="T778" s="329"/>
      <x:c r="U778" s="329"/>
      <x:c r="V778" s="329"/>
      <x:c r="W778" s="329"/>
      <x:c r="X778" s="329"/>
      <x:c r="Y778" s="329"/>
      <x:c r="Z778" s="329"/>
      <x:c r="AA778" s="329"/>
      <x:c r="AB778" s="329"/>
      <x:c r="AC778" s="329"/>
      <x:c r="AD778" s="329"/>
      <x:c r="AE778" s="329"/>
      <x:c r="AF778" s="329"/>
      <x:c r="AG778" s="329"/>
      <x:c r="AH778" s="329"/>
      <x:c r="AI778" s="329"/>
      <x:c r="AJ778" s="329"/>
      <x:c r="AK778" s="329"/>
      <x:c r="AL778" s="329"/>
      <x:c r="AM778" s="329"/>
      <x:c r="AN778" s="329"/>
      <x:c r="AO778" s="329"/>
      <x:c r="AP778" s="329"/>
      <x:c r="AQ778" s="329"/>
      <x:c r="AR778" s="329"/>
      <x:c r="AS778" s="329"/>
      <x:c r="AT778" s="329"/>
      <x:c r="AU778" s="329"/>
      <x:c r="AV778" s="329"/>
      <x:c r="AW778" s="329"/>
      <x:c r="AX778" s="329"/>
      <x:c r="AY778" s="329"/>
      <x:c r="AZ778" s="329"/>
      <x:c r="BA778" s="329"/>
      <x:c r="BB778" s="329"/>
      <x:c r="BC778" s="329"/>
      <x:c r="BD778" s="329"/>
      <x:c r="BE778" s="329"/>
      <x:c r="BF778" s="329"/>
      <x:c r="BG778" s="329"/>
      <x:c r="BH778" s="329"/>
      <x:c r="BI778" s="329"/>
      <x:c r="BJ778" s="329"/>
      <x:c r="BK778" s="329"/>
      <x:c r="BL778" s="329"/>
      <x:c r="BM778" s="329"/>
      <x:c r="BN778" s="329"/>
      <x:c r="BO778" s="329"/>
      <x:c r="BP778" s="329"/>
      <x:c r="BQ778" s="329"/>
      <x:c r="BR778" s="329"/>
      <x:c r="BS778" s="329"/>
      <x:c r="BT778" s="329"/>
      <x:c r="BU778" s="329"/>
      <x:c r="BV778" s="329"/>
      <x:c r="BW778" s="329"/>
      <x:c r="BX778" s="329"/>
      <x:c r="BY778" s="329"/>
      <x:c r="BZ778" s="329"/>
      <x:c r="CA778" s="329"/>
      <x:c r="CB778" s="329"/>
      <x:c r="CC778" s="329"/>
      <x:c r="CD778" s="329"/>
      <x:c r="CE778" s="329"/>
      <x:c r="CF778" s="329"/>
      <x:c r="CG778" s="329"/>
      <x:c r="CH778" s="329"/>
      <x:c r="CI778" s="329"/>
      <x:c r="CJ778" s="329"/>
      <x:c r="CK778" s="329"/>
      <x:c r="CL778" s="329"/>
      <x:c r="CM778" s="329"/>
      <x:c r="CN778" s="329"/>
      <x:c r="CO778" s="329"/>
      <x:c r="CP778" s="329"/>
      <x:c r="CQ778" s="329"/>
      <x:c r="CR778" s="329"/>
      <x:c r="CS778" s="329"/>
      <x:c r="CT778" s="329"/>
      <x:c r="CU778" s="329"/>
      <x:c r="CV778" s="329"/>
      <x:c r="CW778" s="329"/>
      <x:c r="CX778" s="329"/>
      <x:c r="CY778" s="329"/>
      <x:c r="CZ778" s="329"/>
      <x:c r="DA778" s="329"/>
      <x:c r="DB778" s="329"/>
      <x:c r="DC778" s="329"/>
      <x:c r="DD778" s="329"/>
      <x:c r="DE778" s="329"/>
      <x:c r="DF778" s="329"/>
      <x:c r="DG778" s="329"/>
      <x:c r="DH778" s="329"/>
      <x:c r="DI778" s="329"/>
      <x:c r="DJ778" s="329"/>
      <x:c r="DK778" s="329"/>
      <x:c r="DL778" s="329"/>
      <x:c r="DM778" s="329"/>
      <x:c r="DN778" s="329"/>
      <x:c r="DO778" s="329"/>
      <x:c r="DP778" s="329"/>
      <x:c r="DQ778" s="329"/>
      <x:c r="DR778" s="329"/>
      <x:c r="DS778" s="329"/>
    </x:row>
    <x:row r="779" spans="1:123" s="273" customFormat="1" hidden="1" customHeight="1">
      <x:c r="A779" s="630" t="s">
        <x:v>38</x:v>
      </x:c>
      <x:c r="B779" s="295" t="s">
        <x:v>5135</x:v>
      </x:c>
      <x:c r="C779" s="296" t="s">
        <x:v>4617</x:v>
      </x:c>
      <x:c r="D779" s="448">
        <x:f t="shared" si="44"/>
        <x:v>2249.5999999999999</x:v>
      </x:c>
      <x:c r="E779" s="299" t="s">
        <x:v>2209</x:v>
      </x:c>
      <x:c r="F779" s="299" t="s">
        <x:v>5678</x:v>
      </x:c>
      <x:c r="G779" s="299" t="s">
        <x:v>2209</x:v>
      </x:c>
      <x:c r="H779" s="299" t="s">
        <x:v>6371</x:v>
      </x:c>
      <x:c r="I779" s="299"/>
      <x:c r="J779" s="566">
        <x:v>2249.5999999999999</x:v>
      </x:c>
      <x:c r="K779" s="322"/>
      <x:c r="L779" s="322">
        <x:v>2249.5999999999999</x:v>
      </x:c>
      <x:c r="M779" s="448"/>
      <x:c r="N779" s="322"/>
      <x:c r="O779" s="322"/>
      <x:c r="P779" s="322">
        <x:v>2249.5999999999999</x:v>
      </x:c>
      <x:c r="Q779" s="322"/>
      <x:c r="R779" s="217" t="s">
        <x:v>53</x:v>
      </x:c>
      <x:c r="S779" s="299"/>
      <x:c r="T779" s="329"/>
      <x:c r="U779" s="329"/>
      <x:c r="V779" s="329"/>
      <x:c r="W779" s="329"/>
      <x:c r="X779" s="329"/>
      <x:c r="Y779" s="329"/>
      <x:c r="Z779" s="329"/>
      <x:c r="AA779" s="329"/>
      <x:c r="AB779" s="329"/>
      <x:c r="AC779" s="329"/>
      <x:c r="AD779" s="329"/>
      <x:c r="AE779" s="329"/>
      <x:c r="AF779" s="329"/>
      <x:c r="AG779" s="329"/>
      <x:c r="AH779" s="329"/>
      <x:c r="AI779" s="329"/>
      <x:c r="AJ779" s="329"/>
      <x:c r="AK779" s="329"/>
      <x:c r="AL779" s="329"/>
      <x:c r="AM779" s="329"/>
      <x:c r="AN779" s="329"/>
      <x:c r="AO779" s="329"/>
      <x:c r="AP779" s="329"/>
      <x:c r="AQ779" s="329"/>
      <x:c r="AR779" s="329"/>
      <x:c r="AS779" s="329"/>
      <x:c r="AT779" s="329"/>
      <x:c r="AU779" s="329"/>
      <x:c r="AV779" s="329"/>
      <x:c r="AW779" s="329"/>
      <x:c r="AX779" s="329"/>
      <x:c r="AY779" s="329"/>
      <x:c r="AZ779" s="329"/>
      <x:c r="BA779" s="329"/>
      <x:c r="BB779" s="329"/>
      <x:c r="BC779" s="329"/>
      <x:c r="BD779" s="329"/>
      <x:c r="BE779" s="329"/>
      <x:c r="BF779" s="329"/>
      <x:c r="BG779" s="329"/>
      <x:c r="BH779" s="329"/>
      <x:c r="BI779" s="329"/>
      <x:c r="BJ779" s="329"/>
      <x:c r="BK779" s="329"/>
      <x:c r="BL779" s="329"/>
      <x:c r="BM779" s="329"/>
      <x:c r="BN779" s="329"/>
      <x:c r="BO779" s="329"/>
      <x:c r="BP779" s="329"/>
      <x:c r="BQ779" s="329"/>
      <x:c r="BR779" s="329"/>
      <x:c r="BS779" s="329"/>
      <x:c r="BT779" s="329"/>
      <x:c r="BU779" s="329"/>
      <x:c r="BV779" s="329"/>
      <x:c r="BW779" s="329"/>
      <x:c r="BX779" s="329"/>
      <x:c r="BY779" s="329"/>
      <x:c r="BZ779" s="329"/>
      <x:c r="CA779" s="329"/>
      <x:c r="CB779" s="329"/>
      <x:c r="CC779" s="329"/>
      <x:c r="CD779" s="329"/>
      <x:c r="CE779" s="329"/>
      <x:c r="CF779" s="329"/>
      <x:c r="CG779" s="329"/>
      <x:c r="CH779" s="329"/>
      <x:c r="CI779" s="329"/>
      <x:c r="CJ779" s="329"/>
      <x:c r="CK779" s="329"/>
      <x:c r="CL779" s="329"/>
      <x:c r="CM779" s="329"/>
      <x:c r="CN779" s="329"/>
      <x:c r="CO779" s="329"/>
      <x:c r="CP779" s="329"/>
      <x:c r="CQ779" s="329"/>
      <x:c r="CR779" s="329"/>
      <x:c r="CS779" s="329"/>
      <x:c r="CT779" s="329"/>
      <x:c r="CU779" s="329"/>
      <x:c r="CV779" s="329"/>
      <x:c r="CW779" s="329"/>
      <x:c r="CX779" s="329"/>
      <x:c r="CY779" s="329"/>
      <x:c r="CZ779" s="329"/>
      <x:c r="DA779" s="329"/>
      <x:c r="DB779" s="329"/>
      <x:c r="DC779" s="329"/>
      <x:c r="DD779" s="329"/>
      <x:c r="DE779" s="329"/>
      <x:c r="DF779" s="329"/>
      <x:c r="DG779" s="329"/>
      <x:c r="DH779" s="329"/>
      <x:c r="DI779" s="329"/>
      <x:c r="DJ779" s="329"/>
      <x:c r="DK779" s="329"/>
      <x:c r="DL779" s="329"/>
      <x:c r="DM779" s="329"/>
      <x:c r="DN779" s="329"/>
      <x:c r="DO779" s="329"/>
      <x:c r="DP779" s="329"/>
      <x:c r="DQ779" s="329"/>
      <x:c r="DR779" s="329"/>
      <x:c r="DS779" s="329"/>
    </x:row>
    <x:row r="780" spans="1:123" s="273" customFormat="1" hidden="1" customHeight="1">
      <x:c r="A780" s="630" t="s">
        <x:v>38</x:v>
      </x:c>
      <x:c r="B780" s="295" t="s">
        <x:v>5134</x:v>
      </x:c>
      <x:c r="C780" s="296" t="s">
        <x:v>4852</x:v>
      </x:c>
      <x:c r="D780" s="448">
        <x:f t="shared" si="44"/>
        <x:v>2223.5</x:v>
      </x:c>
      <x:c r="E780" s="299" t="s">
        <x:v>2209</x:v>
      </x:c>
      <x:c r="F780" s="299" t="s">
        <x:v>5678</x:v>
      </x:c>
      <x:c r="G780" s="299" t="s">
        <x:v>2209</x:v>
      </x:c>
      <x:c r="H780" s="299" t="s">
        <x:v>6371</x:v>
      </x:c>
      <x:c r="I780" s="299"/>
      <x:c r="J780" s="566">
        <x:v>2223.5</x:v>
      </x:c>
      <x:c r="K780" s="322"/>
      <x:c r="L780" s="322">
        <x:v>2223.5</x:v>
      </x:c>
      <x:c r="M780" s="448"/>
      <x:c r="N780" s="322"/>
      <x:c r="O780" s="322"/>
      <x:c r="P780" s="322">
        <x:v>2223.5</x:v>
      </x:c>
      <x:c r="Q780" s="322"/>
      <x:c r="R780" s="217" t="s">
        <x:v>53</x:v>
      </x:c>
      <x:c r="S780" s="299"/>
      <x:c r="T780" s="329"/>
      <x:c r="U780" s="329"/>
      <x:c r="V780" s="329"/>
      <x:c r="W780" s="329"/>
      <x:c r="X780" s="329"/>
      <x:c r="Y780" s="329"/>
      <x:c r="Z780" s="329"/>
      <x:c r="AA780" s="329"/>
      <x:c r="AB780" s="329"/>
      <x:c r="AC780" s="329"/>
      <x:c r="AD780" s="329"/>
      <x:c r="AE780" s="329"/>
      <x:c r="AF780" s="329"/>
      <x:c r="AG780" s="329"/>
      <x:c r="AH780" s="329"/>
      <x:c r="AI780" s="329"/>
      <x:c r="AJ780" s="329"/>
      <x:c r="AK780" s="329"/>
      <x:c r="AL780" s="329"/>
      <x:c r="AM780" s="329"/>
      <x:c r="AN780" s="329"/>
      <x:c r="AO780" s="329"/>
      <x:c r="AP780" s="329"/>
      <x:c r="AQ780" s="329"/>
      <x:c r="AR780" s="329"/>
      <x:c r="AS780" s="329"/>
      <x:c r="AT780" s="329"/>
      <x:c r="AU780" s="329"/>
      <x:c r="AV780" s="329"/>
      <x:c r="AW780" s="329"/>
      <x:c r="AX780" s="329"/>
      <x:c r="AY780" s="329"/>
      <x:c r="AZ780" s="329"/>
      <x:c r="BA780" s="329"/>
      <x:c r="BB780" s="329"/>
      <x:c r="BC780" s="329"/>
      <x:c r="BD780" s="329"/>
      <x:c r="BE780" s="329"/>
      <x:c r="BF780" s="329"/>
      <x:c r="BG780" s="329"/>
      <x:c r="BH780" s="329"/>
      <x:c r="BI780" s="329"/>
      <x:c r="BJ780" s="329"/>
      <x:c r="BK780" s="329"/>
      <x:c r="BL780" s="329"/>
      <x:c r="BM780" s="329"/>
      <x:c r="BN780" s="329"/>
      <x:c r="BO780" s="329"/>
      <x:c r="BP780" s="329"/>
      <x:c r="BQ780" s="329"/>
      <x:c r="BR780" s="329"/>
      <x:c r="BS780" s="329"/>
      <x:c r="BT780" s="329"/>
      <x:c r="BU780" s="329"/>
      <x:c r="BV780" s="329"/>
      <x:c r="BW780" s="329"/>
      <x:c r="BX780" s="329"/>
      <x:c r="BY780" s="329"/>
      <x:c r="BZ780" s="329"/>
      <x:c r="CA780" s="329"/>
      <x:c r="CB780" s="329"/>
      <x:c r="CC780" s="329"/>
      <x:c r="CD780" s="329"/>
      <x:c r="CE780" s="329"/>
      <x:c r="CF780" s="329"/>
      <x:c r="CG780" s="329"/>
      <x:c r="CH780" s="329"/>
      <x:c r="CI780" s="329"/>
      <x:c r="CJ780" s="329"/>
      <x:c r="CK780" s="329"/>
      <x:c r="CL780" s="329"/>
      <x:c r="CM780" s="329"/>
      <x:c r="CN780" s="329"/>
      <x:c r="CO780" s="329"/>
      <x:c r="CP780" s="329"/>
      <x:c r="CQ780" s="329"/>
      <x:c r="CR780" s="329"/>
      <x:c r="CS780" s="329"/>
      <x:c r="CT780" s="329"/>
      <x:c r="CU780" s="329"/>
      <x:c r="CV780" s="329"/>
      <x:c r="CW780" s="329"/>
      <x:c r="CX780" s="329"/>
      <x:c r="CY780" s="329"/>
      <x:c r="CZ780" s="329"/>
      <x:c r="DA780" s="329"/>
      <x:c r="DB780" s="329"/>
      <x:c r="DC780" s="329"/>
      <x:c r="DD780" s="329"/>
      <x:c r="DE780" s="329"/>
      <x:c r="DF780" s="329"/>
      <x:c r="DG780" s="329"/>
      <x:c r="DH780" s="329"/>
      <x:c r="DI780" s="329"/>
      <x:c r="DJ780" s="329"/>
      <x:c r="DK780" s="329"/>
      <x:c r="DL780" s="329"/>
      <x:c r="DM780" s="329"/>
      <x:c r="DN780" s="329"/>
      <x:c r="DO780" s="329"/>
      <x:c r="DP780" s="329"/>
      <x:c r="DQ780" s="329"/>
      <x:c r="DR780" s="329"/>
      <x:c r="DS780" s="329"/>
    </x:row>
    <x:row r="781" spans="1:123" s="273" customFormat="1" hidden="1" customHeight="1">
      <x:c r="A781" s="630" t="s">
        <x:v>38</x:v>
      </x:c>
      <x:c r="B781" s="295" t="s">
        <x:v>3775</x:v>
      </x:c>
      <x:c r="C781" s="296" t="s">
        <x:v>4866</x:v>
      </x:c>
      <x:c r="D781" s="448">
        <x:f t="shared" si="44"/>
        <x:v>11134</x:v>
      </x:c>
      <x:c r="E781" s="299" t="s">
        <x:v>2209</x:v>
      </x:c>
      <x:c r="F781" s="299" t="s">
        <x:v>5678</x:v>
      </x:c>
      <x:c r="G781" s="299" t="s">
        <x:v>2209</x:v>
      </x:c>
      <x:c r="H781" s="299" t="s">
        <x:v>6371</x:v>
      </x:c>
      <x:c r="I781" s="299"/>
      <x:c r="J781" s="566">
        <x:v>11134</x:v>
      </x:c>
      <x:c r="K781" s="322"/>
      <x:c r="L781" s="322">
        <x:v>11134</x:v>
      </x:c>
      <x:c r="M781" s="448"/>
      <x:c r="N781" s="322"/>
      <x:c r="O781" s="322"/>
      <x:c r="P781" s="322">
        <x:v>11134</x:v>
      </x:c>
      <x:c r="Q781" s="322"/>
      <x:c r="R781" s="217" t="s">
        <x:v>53</x:v>
      </x:c>
      <x:c r="S781" s="299"/>
      <x:c r="T781" s="329"/>
      <x:c r="U781" s="329"/>
      <x:c r="V781" s="329"/>
      <x:c r="W781" s="329"/>
      <x:c r="X781" s="329"/>
      <x:c r="Y781" s="329"/>
      <x:c r="Z781" s="329"/>
      <x:c r="AA781" s="329"/>
      <x:c r="AB781" s="329"/>
      <x:c r="AC781" s="329"/>
      <x:c r="AD781" s="329"/>
      <x:c r="AE781" s="329"/>
      <x:c r="AF781" s="329"/>
      <x:c r="AG781" s="329"/>
      <x:c r="AH781" s="329"/>
      <x:c r="AI781" s="329"/>
      <x:c r="AJ781" s="329"/>
      <x:c r="AK781" s="329"/>
      <x:c r="AL781" s="329"/>
      <x:c r="AM781" s="329"/>
      <x:c r="AN781" s="329"/>
      <x:c r="AO781" s="329"/>
      <x:c r="AP781" s="329"/>
      <x:c r="AQ781" s="329"/>
      <x:c r="AR781" s="329"/>
      <x:c r="AS781" s="329"/>
      <x:c r="AT781" s="329"/>
      <x:c r="AU781" s="329"/>
      <x:c r="AV781" s="329"/>
      <x:c r="AW781" s="329"/>
      <x:c r="AX781" s="329"/>
      <x:c r="AY781" s="329"/>
      <x:c r="AZ781" s="329"/>
      <x:c r="BA781" s="329"/>
      <x:c r="BB781" s="329"/>
      <x:c r="BC781" s="329"/>
      <x:c r="BD781" s="329"/>
      <x:c r="BE781" s="329"/>
      <x:c r="BF781" s="329"/>
      <x:c r="BG781" s="329"/>
      <x:c r="BH781" s="329"/>
      <x:c r="BI781" s="329"/>
      <x:c r="BJ781" s="329"/>
      <x:c r="BK781" s="329"/>
      <x:c r="BL781" s="329"/>
      <x:c r="BM781" s="329"/>
      <x:c r="BN781" s="329"/>
      <x:c r="BO781" s="329"/>
      <x:c r="BP781" s="329"/>
      <x:c r="BQ781" s="329"/>
      <x:c r="BR781" s="329"/>
      <x:c r="BS781" s="329"/>
      <x:c r="BT781" s="329"/>
      <x:c r="BU781" s="329"/>
      <x:c r="BV781" s="329"/>
      <x:c r="BW781" s="329"/>
      <x:c r="BX781" s="329"/>
      <x:c r="BY781" s="329"/>
      <x:c r="BZ781" s="329"/>
      <x:c r="CA781" s="329"/>
      <x:c r="CB781" s="329"/>
      <x:c r="CC781" s="329"/>
      <x:c r="CD781" s="329"/>
      <x:c r="CE781" s="329"/>
      <x:c r="CF781" s="329"/>
      <x:c r="CG781" s="329"/>
      <x:c r="CH781" s="329"/>
      <x:c r="CI781" s="329"/>
      <x:c r="CJ781" s="329"/>
      <x:c r="CK781" s="329"/>
      <x:c r="CL781" s="329"/>
      <x:c r="CM781" s="329"/>
      <x:c r="CN781" s="329"/>
      <x:c r="CO781" s="329"/>
      <x:c r="CP781" s="329"/>
      <x:c r="CQ781" s="329"/>
      <x:c r="CR781" s="329"/>
      <x:c r="CS781" s="329"/>
      <x:c r="CT781" s="329"/>
      <x:c r="CU781" s="329"/>
      <x:c r="CV781" s="329"/>
      <x:c r="CW781" s="329"/>
      <x:c r="CX781" s="329"/>
      <x:c r="CY781" s="329"/>
      <x:c r="CZ781" s="329"/>
      <x:c r="DA781" s="329"/>
      <x:c r="DB781" s="329"/>
      <x:c r="DC781" s="329"/>
      <x:c r="DD781" s="329"/>
      <x:c r="DE781" s="329"/>
      <x:c r="DF781" s="329"/>
      <x:c r="DG781" s="329"/>
      <x:c r="DH781" s="329"/>
      <x:c r="DI781" s="329"/>
      <x:c r="DJ781" s="329"/>
      <x:c r="DK781" s="329"/>
      <x:c r="DL781" s="329"/>
      <x:c r="DM781" s="329"/>
      <x:c r="DN781" s="329"/>
      <x:c r="DO781" s="329"/>
      <x:c r="DP781" s="329"/>
      <x:c r="DQ781" s="329"/>
      <x:c r="DR781" s="329"/>
      <x:c r="DS781" s="329"/>
    </x:row>
    <x:row r="782" spans="1:123" s="273" customFormat="1" hidden="1" customHeight="1">
      <x:c r="A782" s="630" t="s">
        <x:v>38</x:v>
      </x:c>
      <x:c r="B782" s="295" t="s">
        <x:v>5140</x:v>
      </x:c>
      <x:c r="C782" s="296" t="s">
        <x:v>1758</x:v>
      </x:c>
      <x:c r="D782" s="448">
        <x:f t="shared" si="44"/>
        <x:v>900.70000000000005</x:v>
      </x:c>
      <x:c r="E782" s="299" t="s">
        <x:v>2209</x:v>
      </x:c>
      <x:c r="F782" s="299" t="s">
        <x:v>5678</x:v>
      </x:c>
      <x:c r="G782" s="299" t="s">
        <x:v>2209</x:v>
      </x:c>
      <x:c r="H782" s="299" t="s">
        <x:v>6371</x:v>
      </x:c>
      <x:c r="I782" s="299"/>
      <x:c r="J782" s="566">
        <x:v>900.70000000000005</x:v>
      </x:c>
      <x:c r="K782" s="322"/>
      <x:c r="L782" s="322">
        <x:v>900.70000000000005</x:v>
      </x:c>
      <x:c r="M782" s="448"/>
      <x:c r="N782" s="322"/>
      <x:c r="O782" s="322"/>
      <x:c r="P782" s="322">
        <x:v>900.70000000000005</x:v>
      </x:c>
      <x:c r="Q782" s="322"/>
      <x:c r="R782" s="217" t="s">
        <x:v>53</x:v>
      </x:c>
      <x:c r="S782" s="299"/>
      <x:c r="T782" s="329"/>
      <x:c r="U782" s="329"/>
      <x:c r="V782" s="329"/>
      <x:c r="W782" s="329"/>
      <x:c r="X782" s="329"/>
      <x:c r="Y782" s="329"/>
      <x:c r="Z782" s="329"/>
      <x:c r="AA782" s="329"/>
      <x:c r="AB782" s="329"/>
      <x:c r="AC782" s="329"/>
      <x:c r="AD782" s="329"/>
      <x:c r="AE782" s="329"/>
      <x:c r="AF782" s="329"/>
      <x:c r="AG782" s="329"/>
      <x:c r="AH782" s="329"/>
      <x:c r="AI782" s="329"/>
      <x:c r="AJ782" s="329"/>
      <x:c r="AK782" s="329"/>
      <x:c r="AL782" s="329"/>
      <x:c r="AM782" s="329"/>
      <x:c r="AN782" s="329"/>
      <x:c r="AO782" s="329"/>
      <x:c r="AP782" s="329"/>
      <x:c r="AQ782" s="329"/>
      <x:c r="AR782" s="329"/>
      <x:c r="AS782" s="329"/>
      <x:c r="AT782" s="329"/>
      <x:c r="AU782" s="329"/>
      <x:c r="AV782" s="329"/>
      <x:c r="AW782" s="329"/>
      <x:c r="AX782" s="329"/>
      <x:c r="AY782" s="329"/>
      <x:c r="AZ782" s="329"/>
      <x:c r="BA782" s="329"/>
      <x:c r="BB782" s="329"/>
      <x:c r="BC782" s="329"/>
      <x:c r="BD782" s="329"/>
      <x:c r="BE782" s="329"/>
      <x:c r="BF782" s="329"/>
      <x:c r="BG782" s="329"/>
      <x:c r="BH782" s="329"/>
      <x:c r="BI782" s="329"/>
      <x:c r="BJ782" s="329"/>
      <x:c r="BK782" s="329"/>
      <x:c r="BL782" s="329"/>
      <x:c r="BM782" s="329"/>
      <x:c r="BN782" s="329"/>
      <x:c r="BO782" s="329"/>
      <x:c r="BP782" s="329"/>
      <x:c r="BQ782" s="329"/>
      <x:c r="BR782" s="329"/>
      <x:c r="BS782" s="329"/>
      <x:c r="BT782" s="329"/>
      <x:c r="BU782" s="329"/>
      <x:c r="BV782" s="329"/>
      <x:c r="BW782" s="329"/>
      <x:c r="BX782" s="329"/>
      <x:c r="BY782" s="329"/>
      <x:c r="BZ782" s="329"/>
      <x:c r="CA782" s="329"/>
      <x:c r="CB782" s="329"/>
      <x:c r="CC782" s="329"/>
      <x:c r="CD782" s="329"/>
      <x:c r="CE782" s="329"/>
      <x:c r="CF782" s="329"/>
      <x:c r="CG782" s="329"/>
      <x:c r="CH782" s="329"/>
      <x:c r="CI782" s="329"/>
      <x:c r="CJ782" s="329"/>
      <x:c r="CK782" s="329"/>
      <x:c r="CL782" s="329"/>
      <x:c r="CM782" s="329"/>
      <x:c r="CN782" s="329"/>
      <x:c r="CO782" s="329"/>
      <x:c r="CP782" s="329"/>
      <x:c r="CQ782" s="329"/>
      <x:c r="CR782" s="329"/>
      <x:c r="CS782" s="329"/>
      <x:c r="CT782" s="329"/>
      <x:c r="CU782" s="329"/>
      <x:c r="CV782" s="329"/>
      <x:c r="CW782" s="329"/>
      <x:c r="CX782" s="329"/>
      <x:c r="CY782" s="329"/>
      <x:c r="CZ782" s="329"/>
      <x:c r="DA782" s="329"/>
      <x:c r="DB782" s="329"/>
      <x:c r="DC782" s="329"/>
      <x:c r="DD782" s="329"/>
      <x:c r="DE782" s="329"/>
      <x:c r="DF782" s="329"/>
      <x:c r="DG782" s="329"/>
      <x:c r="DH782" s="329"/>
      <x:c r="DI782" s="329"/>
      <x:c r="DJ782" s="329"/>
      <x:c r="DK782" s="329"/>
      <x:c r="DL782" s="329"/>
      <x:c r="DM782" s="329"/>
      <x:c r="DN782" s="329"/>
      <x:c r="DO782" s="329"/>
      <x:c r="DP782" s="329"/>
      <x:c r="DQ782" s="329"/>
      <x:c r="DR782" s="329"/>
      <x:c r="DS782" s="329"/>
    </x:row>
    <x:row r="783" spans="1:123" s="273" customFormat="1" hidden="1" customHeight="1">
      <x:c r="A783" s="630" t="s">
        <x:v>38</x:v>
      </x:c>
      <x:c r="B783" s="295" t="s">
        <x:v>5137</x:v>
      </x:c>
      <x:c r="C783" s="296" t="s">
        <x:v>1736</x:v>
      </x:c>
      <x:c r="D783" s="448">
        <x:f t="shared" si="44"/>
        <x:v>1938.9000000000001</x:v>
      </x:c>
      <x:c r="E783" s="299" t="s">
        <x:v>2209</x:v>
      </x:c>
      <x:c r="F783" s="299" t="s">
        <x:v>5678</x:v>
      </x:c>
      <x:c r="G783" s="299" t="s">
        <x:v>2209</x:v>
      </x:c>
      <x:c r="H783" s="299" t="s">
        <x:v>6371</x:v>
      </x:c>
      <x:c r="I783" s="299"/>
      <x:c r="J783" s="566">
        <x:v>1938.9000000000001</x:v>
      </x:c>
      <x:c r="K783" s="322"/>
      <x:c r="L783" s="322">
        <x:v>1938.9000000000001</x:v>
      </x:c>
      <x:c r="M783" s="448"/>
      <x:c r="N783" s="322"/>
      <x:c r="O783" s="322"/>
      <x:c r="P783" s="322">
        <x:v>1938.9000000000001</x:v>
      </x:c>
      <x:c r="Q783" s="322"/>
      <x:c r="R783" s="217" t="s">
        <x:v>53</x:v>
      </x:c>
      <x:c r="S783" s="299"/>
      <x:c r="T783" s="329"/>
      <x:c r="U783" s="329"/>
      <x:c r="V783" s="329"/>
      <x:c r="W783" s="329"/>
      <x:c r="X783" s="329"/>
      <x:c r="Y783" s="329"/>
      <x:c r="Z783" s="329"/>
      <x:c r="AA783" s="329"/>
      <x:c r="AB783" s="329"/>
      <x:c r="AC783" s="329"/>
      <x:c r="AD783" s="329"/>
      <x:c r="AE783" s="329"/>
      <x:c r="AF783" s="329"/>
      <x:c r="AG783" s="329"/>
      <x:c r="AH783" s="329"/>
      <x:c r="AI783" s="329"/>
      <x:c r="AJ783" s="329"/>
      <x:c r="AK783" s="329"/>
      <x:c r="AL783" s="329"/>
      <x:c r="AM783" s="329"/>
      <x:c r="AN783" s="329"/>
      <x:c r="AO783" s="329"/>
      <x:c r="AP783" s="329"/>
      <x:c r="AQ783" s="329"/>
      <x:c r="AR783" s="329"/>
      <x:c r="AS783" s="329"/>
      <x:c r="AT783" s="329"/>
      <x:c r="AU783" s="329"/>
      <x:c r="AV783" s="329"/>
      <x:c r="AW783" s="329"/>
      <x:c r="AX783" s="329"/>
      <x:c r="AY783" s="329"/>
      <x:c r="AZ783" s="329"/>
      <x:c r="BA783" s="329"/>
      <x:c r="BB783" s="329"/>
      <x:c r="BC783" s="329"/>
      <x:c r="BD783" s="329"/>
      <x:c r="BE783" s="329"/>
      <x:c r="BF783" s="329"/>
      <x:c r="BG783" s="329"/>
      <x:c r="BH783" s="329"/>
      <x:c r="BI783" s="329"/>
      <x:c r="BJ783" s="329"/>
      <x:c r="BK783" s="329"/>
      <x:c r="BL783" s="329"/>
      <x:c r="BM783" s="329"/>
      <x:c r="BN783" s="329"/>
      <x:c r="BO783" s="329"/>
      <x:c r="BP783" s="329"/>
      <x:c r="BQ783" s="329"/>
      <x:c r="BR783" s="329"/>
      <x:c r="BS783" s="329"/>
      <x:c r="BT783" s="329"/>
      <x:c r="BU783" s="329"/>
      <x:c r="BV783" s="329"/>
      <x:c r="BW783" s="329"/>
      <x:c r="BX783" s="329"/>
      <x:c r="BY783" s="329"/>
      <x:c r="BZ783" s="329"/>
      <x:c r="CA783" s="329"/>
      <x:c r="CB783" s="329"/>
      <x:c r="CC783" s="329"/>
      <x:c r="CD783" s="329"/>
      <x:c r="CE783" s="329"/>
      <x:c r="CF783" s="329"/>
      <x:c r="CG783" s="329"/>
      <x:c r="CH783" s="329"/>
      <x:c r="CI783" s="329"/>
      <x:c r="CJ783" s="329"/>
      <x:c r="CK783" s="329"/>
      <x:c r="CL783" s="329"/>
      <x:c r="CM783" s="329"/>
      <x:c r="CN783" s="329"/>
      <x:c r="CO783" s="329"/>
      <x:c r="CP783" s="329"/>
      <x:c r="CQ783" s="329"/>
      <x:c r="CR783" s="329"/>
      <x:c r="CS783" s="329"/>
      <x:c r="CT783" s="329"/>
      <x:c r="CU783" s="329"/>
      <x:c r="CV783" s="329"/>
      <x:c r="CW783" s="329"/>
      <x:c r="CX783" s="329"/>
      <x:c r="CY783" s="329"/>
      <x:c r="CZ783" s="329"/>
      <x:c r="DA783" s="329"/>
      <x:c r="DB783" s="329"/>
      <x:c r="DC783" s="329"/>
      <x:c r="DD783" s="329"/>
      <x:c r="DE783" s="329"/>
      <x:c r="DF783" s="329"/>
      <x:c r="DG783" s="329"/>
      <x:c r="DH783" s="329"/>
      <x:c r="DI783" s="329"/>
      <x:c r="DJ783" s="329"/>
      <x:c r="DK783" s="329"/>
      <x:c r="DL783" s="329"/>
      <x:c r="DM783" s="329"/>
      <x:c r="DN783" s="329"/>
      <x:c r="DO783" s="329"/>
      <x:c r="DP783" s="329"/>
      <x:c r="DQ783" s="329"/>
      <x:c r="DR783" s="329"/>
      <x:c r="DS783" s="329"/>
    </x:row>
    <x:row r="784" spans="1:123" s="273" customFormat="1" hidden="1" customHeight="1">
      <x:c r="A784" s="630" t="s">
        <x:v>38</x:v>
      </x:c>
      <x:c r="B784" s="295" t="s">
        <x:v>5126</x:v>
      </x:c>
      <x:c r="C784" s="296" t="s">
        <x:v>4878</x:v>
      </x:c>
      <x:c r="D784" s="448">
        <x:f t="shared" si="44"/>
        <x:v>1278</x:v>
      </x:c>
      <x:c r="E784" s="299" t="s">
        <x:v>2209</x:v>
      </x:c>
      <x:c r="F784" s="299" t="s">
        <x:v>5678</x:v>
      </x:c>
      <x:c r="G784" s="299" t="s">
        <x:v>2209</x:v>
      </x:c>
      <x:c r="H784" s="299" t="s">
        <x:v>6371</x:v>
      </x:c>
      <x:c r="I784" s="299"/>
      <x:c r="J784" s="566">
        <x:v>1278</x:v>
      </x:c>
      <x:c r="K784" s="322"/>
      <x:c r="L784" s="322">
        <x:v>1278</x:v>
      </x:c>
      <x:c r="M784" s="448"/>
      <x:c r="N784" s="322"/>
      <x:c r="O784" s="322"/>
      <x:c r="P784" s="322">
        <x:v>1278</x:v>
      </x:c>
      <x:c r="Q784" s="322"/>
      <x:c r="R784" s="217" t="s">
        <x:v>53</x:v>
      </x:c>
      <x:c r="S784" s="299"/>
      <x:c r="T784" s="329"/>
      <x:c r="U784" s="329"/>
      <x:c r="V784" s="329"/>
      <x:c r="W784" s="329"/>
      <x:c r="X784" s="329"/>
      <x:c r="Y784" s="329"/>
      <x:c r="Z784" s="329"/>
      <x:c r="AA784" s="329"/>
      <x:c r="AB784" s="329"/>
      <x:c r="AC784" s="329"/>
      <x:c r="AD784" s="329"/>
      <x:c r="AE784" s="329"/>
      <x:c r="AF784" s="329"/>
      <x:c r="AG784" s="329"/>
      <x:c r="AH784" s="329"/>
      <x:c r="AI784" s="329"/>
      <x:c r="AJ784" s="329"/>
      <x:c r="AK784" s="329"/>
      <x:c r="AL784" s="329"/>
      <x:c r="AM784" s="329"/>
      <x:c r="AN784" s="329"/>
      <x:c r="AO784" s="329"/>
      <x:c r="AP784" s="329"/>
      <x:c r="AQ784" s="329"/>
      <x:c r="AR784" s="329"/>
      <x:c r="AS784" s="329"/>
      <x:c r="AT784" s="329"/>
      <x:c r="AU784" s="329"/>
      <x:c r="AV784" s="329"/>
      <x:c r="AW784" s="329"/>
      <x:c r="AX784" s="329"/>
      <x:c r="AY784" s="329"/>
      <x:c r="AZ784" s="329"/>
      <x:c r="BA784" s="329"/>
      <x:c r="BB784" s="329"/>
      <x:c r="BC784" s="329"/>
      <x:c r="BD784" s="329"/>
      <x:c r="BE784" s="329"/>
      <x:c r="BF784" s="329"/>
      <x:c r="BG784" s="329"/>
      <x:c r="BH784" s="329"/>
      <x:c r="BI784" s="329"/>
      <x:c r="BJ784" s="329"/>
      <x:c r="BK784" s="329"/>
      <x:c r="BL784" s="329"/>
      <x:c r="BM784" s="329"/>
      <x:c r="BN784" s="329"/>
      <x:c r="BO784" s="329"/>
      <x:c r="BP784" s="329"/>
      <x:c r="BQ784" s="329"/>
      <x:c r="BR784" s="329"/>
      <x:c r="BS784" s="329"/>
      <x:c r="BT784" s="329"/>
      <x:c r="BU784" s="329"/>
      <x:c r="BV784" s="329"/>
      <x:c r="BW784" s="329"/>
      <x:c r="BX784" s="329"/>
      <x:c r="BY784" s="329"/>
      <x:c r="BZ784" s="329"/>
      <x:c r="CA784" s="329"/>
      <x:c r="CB784" s="329"/>
      <x:c r="CC784" s="329"/>
      <x:c r="CD784" s="329"/>
      <x:c r="CE784" s="329"/>
      <x:c r="CF784" s="329"/>
      <x:c r="CG784" s="329"/>
      <x:c r="CH784" s="329"/>
      <x:c r="CI784" s="329"/>
      <x:c r="CJ784" s="329"/>
      <x:c r="CK784" s="329"/>
      <x:c r="CL784" s="329"/>
      <x:c r="CM784" s="329"/>
      <x:c r="CN784" s="329"/>
      <x:c r="CO784" s="329"/>
      <x:c r="CP784" s="329"/>
      <x:c r="CQ784" s="329"/>
      <x:c r="CR784" s="329"/>
      <x:c r="CS784" s="329"/>
      <x:c r="CT784" s="329"/>
      <x:c r="CU784" s="329"/>
      <x:c r="CV784" s="329"/>
      <x:c r="CW784" s="329"/>
      <x:c r="CX784" s="329"/>
      <x:c r="CY784" s="329"/>
      <x:c r="CZ784" s="329"/>
      <x:c r="DA784" s="329"/>
      <x:c r="DB784" s="329"/>
      <x:c r="DC784" s="329"/>
      <x:c r="DD784" s="329"/>
      <x:c r="DE784" s="329"/>
      <x:c r="DF784" s="329"/>
      <x:c r="DG784" s="329"/>
      <x:c r="DH784" s="329"/>
      <x:c r="DI784" s="329"/>
      <x:c r="DJ784" s="329"/>
      <x:c r="DK784" s="329"/>
      <x:c r="DL784" s="329"/>
      <x:c r="DM784" s="329"/>
      <x:c r="DN784" s="329"/>
      <x:c r="DO784" s="329"/>
      <x:c r="DP784" s="329"/>
      <x:c r="DQ784" s="329"/>
      <x:c r="DR784" s="329"/>
      <x:c r="DS784" s="329"/>
    </x:row>
    <x:row r="785" spans="1:123" s="273" customFormat="1" hidden="1" customHeight="1">
      <x:c r="A785" s="630" t="s">
        <x:v>38</x:v>
      </x:c>
      <x:c r="B785" s="295" t="s">
        <x:v>5122</x:v>
      </x:c>
      <x:c r="C785" s="296" t="s">
        <x:v>1762</x:v>
      </x:c>
      <x:c r="D785" s="448">
        <x:f t="shared" si="44"/>
        <x:v>2239.6999999999998</x:v>
      </x:c>
      <x:c r="E785" s="299" t="s">
        <x:v>2209</x:v>
      </x:c>
      <x:c r="F785" s="299" t="s">
        <x:v>5678</x:v>
      </x:c>
      <x:c r="G785" s="299" t="s">
        <x:v>2209</x:v>
      </x:c>
      <x:c r="H785" s="299" t="s">
        <x:v>6371</x:v>
      </x:c>
      <x:c r="I785" s="299"/>
      <x:c r="J785" s="566">
        <x:v>2239.6999999999998</x:v>
      </x:c>
      <x:c r="K785" s="322"/>
      <x:c r="L785" s="322">
        <x:v>2239.6999999999998</x:v>
      </x:c>
      <x:c r="M785" s="448"/>
      <x:c r="N785" s="322"/>
      <x:c r="O785" s="322"/>
      <x:c r="P785" s="322">
        <x:v>2239.6999999999998</x:v>
      </x:c>
      <x:c r="Q785" s="322"/>
      <x:c r="R785" s="217" t="s">
        <x:v>53</x:v>
      </x:c>
      <x:c r="S785" s="299"/>
      <x:c r="T785" s="329"/>
      <x:c r="U785" s="329"/>
      <x:c r="V785" s="329"/>
      <x:c r="W785" s="329"/>
      <x:c r="X785" s="329"/>
      <x:c r="Y785" s="329"/>
      <x:c r="Z785" s="329"/>
      <x:c r="AA785" s="329"/>
      <x:c r="AB785" s="329"/>
      <x:c r="AC785" s="329"/>
      <x:c r="AD785" s="329"/>
      <x:c r="AE785" s="329"/>
      <x:c r="AF785" s="329"/>
      <x:c r="AG785" s="329"/>
      <x:c r="AH785" s="329"/>
      <x:c r="AI785" s="329"/>
      <x:c r="AJ785" s="329"/>
      <x:c r="AK785" s="329"/>
      <x:c r="AL785" s="329"/>
      <x:c r="AM785" s="329"/>
      <x:c r="AN785" s="329"/>
      <x:c r="AO785" s="329"/>
      <x:c r="AP785" s="329"/>
      <x:c r="AQ785" s="329"/>
      <x:c r="AR785" s="329"/>
      <x:c r="AS785" s="329"/>
      <x:c r="AT785" s="329"/>
      <x:c r="AU785" s="329"/>
      <x:c r="AV785" s="329"/>
      <x:c r="AW785" s="329"/>
      <x:c r="AX785" s="329"/>
      <x:c r="AY785" s="329"/>
      <x:c r="AZ785" s="329"/>
      <x:c r="BA785" s="329"/>
      <x:c r="BB785" s="329"/>
      <x:c r="BC785" s="329"/>
      <x:c r="BD785" s="329"/>
      <x:c r="BE785" s="329"/>
      <x:c r="BF785" s="329"/>
      <x:c r="BG785" s="329"/>
      <x:c r="BH785" s="329"/>
      <x:c r="BI785" s="329"/>
      <x:c r="BJ785" s="329"/>
      <x:c r="BK785" s="329"/>
      <x:c r="BL785" s="329"/>
      <x:c r="BM785" s="329"/>
      <x:c r="BN785" s="329"/>
      <x:c r="BO785" s="329"/>
      <x:c r="BP785" s="329"/>
      <x:c r="BQ785" s="329"/>
      <x:c r="BR785" s="329"/>
      <x:c r="BS785" s="329"/>
      <x:c r="BT785" s="329"/>
      <x:c r="BU785" s="329"/>
      <x:c r="BV785" s="329"/>
      <x:c r="BW785" s="329"/>
      <x:c r="BX785" s="329"/>
      <x:c r="BY785" s="329"/>
      <x:c r="BZ785" s="329"/>
      <x:c r="CA785" s="329"/>
      <x:c r="CB785" s="329"/>
      <x:c r="CC785" s="329"/>
      <x:c r="CD785" s="329"/>
      <x:c r="CE785" s="329"/>
      <x:c r="CF785" s="329"/>
      <x:c r="CG785" s="329"/>
      <x:c r="CH785" s="329"/>
      <x:c r="CI785" s="329"/>
      <x:c r="CJ785" s="329"/>
      <x:c r="CK785" s="329"/>
      <x:c r="CL785" s="329"/>
      <x:c r="CM785" s="329"/>
      <x:c r="CN785" s="329"/>
      <x:c r="CO785" s="329"/>
      <x:c r="CP785" s="329"/>
      <x:c r="CQ785" s="329"/>
      <x:c r="CR785" s="329"/>
      <x:c r="CS785" s="329"/>
      <x:c r="CT785" s="329"/>
      <x:c r="CU785" s="329"/>
      <x:c r="CV785" s="329"/>
      <x:c r="CW785" s="329"/>
      <x:c r="CX785" s="329"/>
      <x:c r="CY785" s="329"/>
      <x:c r="CZ785" s="329"/>
      <x:c r="DA785" s="329"/>
      <x:c r="DB785" s="329"/>
      <x:c r="DC785" s="329"/>
      <x:c r="DD785" s="329"/>
      <x:c r="DE785" s="329"/>
      <x:c r="DF785" s="329"/>
      <x:c r="DG785" s="329"/>
      <x:c r="DH785" s="329"/>
      <x:c r="DI785" s="329"/>
      <x:c r="DJ785" s="329"/>
      <x:c r="DK785" s="329"/>
      <x:c r="DL785" s="329"/>
      <x:c r="DM785" s="329"/>
      <x:c r="DN785" s="329"/>
      <x:c r="DO785" s="329"/>
      <x:c r="DP785" s="329"/>
      <x:c r="DQ785" s="329"/>
      <x:c r="DR785" s="329"/>
      <x:c r="DS785" s="329"/>
    </x:row>
    <x:row r="786" spans="1:123" s="273" customFormat="1" hidden="1" customHeight="1">
      <x:c r="A786" s="630" t="s">
        <x:v>38</x:v>
      </x:c>
      <x:c r="B786" s="295" t="s">
        <x:v>551</x:v>
      </x:c>
      <x:c r="C786" s="296" t="s">
        <x:v>1744</x:v>
      </x:c>
      <x:c r="D786" s="448">
        <x:f t="shared" si="44"/>
        <x:v>7528.6999999999998</x:v>
      </x:c>
      <x:c r="E786" s="299" t="s">
        <x:v>2209</x:v>
      </x:c>
      <x:c r="F786" s="299" t="s">
        <x:v>5678</x:v>
      </x:c>
      <x:c r="G786" s="299" t="s">
        <x:v>2209</x:v>
      </x:c>
      <x:c r="H786" s="299" t="s">
        <x:v>6371</x:v>
      </x:c>
      <x:c r="I786" s="299"/>
      <x:c r="J786" s="566">
        <x:v>7528.6999999999998</x:v>
      </x:c>
      <x:c r="K786" s="322"/>
      <x:c r="L786" s="322">
        <x:v>7528.6999999999998</x:v>
      </x:c>
      <x:c r="M786" s="448"/>
      <x:c r="N786" s="322"/>
      <x:c r="O786" s="322"/>
      <x:c r="P786" s="322">
        <x:v>7528.6999999999998</x:v>
      </x:c>
      <x:c r="Q786" s="322"/>
      <x:c r="R786" s="217" t="s">
        <x:v>53</x:v>
      </x:c>
      <x:c r="S786" s="299"/>
      <x:c r="T786" s="329"/>
      <x:c r="U786" s="329"/>
      <x:c r="V786" s="329"/>
      <x:c r="W786" s="329"/>
      <x:c r="X786" s="329"/>
      <x:c r="Y786" s="329"/>
      <x:c r="Z786" s="329"/>
      <x:c r="AA786" s="329"/>
      <x:c r="AB786" s="329"/>
      <x:c r="AC786" s="329"/>
      <x:c r="AD786" s="329"/>
      <x:c r="AE786" s="329"/>
      <x:c r="AF786" s="329"/>
      <x:c r="AG786" s="329"/>
      <x:c r="AH786" s="329"/>
      <x:c r="AI786" s="329"/>
      <x:c r="AJ786" s="329"/>
      <x:c r="AK786" s="329"/>
      <x:c r="AL786" s="329"/>
      <x:c r="AM786" s="329"/>
      <x:c r="AN786" s="329"/>
      <x:c r="AO786" s="329"/>
      <x:c r="AP786" s="329"/>
      <x:c r="AQ786" s="329"/>
      <x:c r="AR786" s="329"/>
      <x:c r="AS786" s="329"/>
      <x:c r="AT786" s="329"/>
      <x:c r="AU786" s="329"/>
      <x:c r="AV786" s="329"/>
      <x:c r="AW786" s="329"/>
      <x:c r="AX786" s="329"/>
      <x:c r="AY786" s="329"/>
      <x:c r="AZ786" s="329"/>
      <x:c r="BA786" s="329"/>
      <x:c r="BB786" s="329"/>
      <x:c r="BC786" s="329"/>
      <x:c r="BD786" s="329"/>
      <x:c r="BE786" s="329"/>
      <x:c r="BF786" s="329"/>
      <x:c r="BG786" s="329"/>
      <x:c r="BH786" s="329"/>
      <x:c r="BI786" s="329"/>
      <x:c r="BJ786" s="329"/>
      <x:c r="BK786" s="329"/>
      <x:c r="BL786" s="329"/>
      <x:c r="BM786" s="329"/>
      <x:c r="BN786" s="329"/>
      <x:c r="BO786" s="329"/>
      <x:c r="BP786" s="329"/>
      <x:c r="BQ786" s="329"/>
      <x:c r="BR786" s="329"/>
      <x:c r="BS786" s="329"/>
      <x:c r="BT786" s="329"/>
      <x:c r="BU786" s="329"/>
      <x:c r="BV786" s="329"/>
      <x:c r="BW786" s="329"/>
      <x:c r="BX786" s="329"/>
      <x:c r="BY786" s="329"/>
      <x:c r="BZ786" s="329"/>
      <x:c r="CA786" s="329"/>
      <x:c r="CB786" s="329"/>
      <x:c r="CC786" s="329"/>
      <x:c r="CD786" s="329"/>
      <x:c r="CE786" s="329"/>
      <x:c r="CF786" s="329"/>
      <x:c r="CG786" s="329"/>
      <x:c r="CH786" s="329"/>
      <x:c r="CI786" s="329"/>
      <x:c r="CJ786" s="329"/>
      <x:c r="CK786" s="329"/>
      <x:c r="CL786" s="329"/>
      <x:c r="CM786" s="329"/>
      <x:c r="CN786" s="329"/>
      <x:c r="CO786" s="329"/>
      <x:c r="CP786" s="329"/>
      <x:c r="CQ786" s="329"/>
      <x:c r="CR786" s="329"/>
      <x:c r="CS786" s="329"/>
      <x:c r="CT786" s="329"/>
      <x:c r="CU786" s="329"/>
      <x:c r="CV786" s="329"/>
      <x:c r="CW786" s="329"/>
      <x:c r="CX786" s="329"/>
      <x:c r="CY786" s="329"/>
      <x:c r="CZ786" s="329"/>
      <x:c r="DA786" s="329"/>
      <x:c r="DB786" s="329"/>
      <x:c r="DC786" s="329"/>
      <x:c r="DD786" s="329"/>
      <x:c r="DE786" s="329"/>
      <x:c r="DF786" s="329"/>
      <x:c r="DG786" s="329"/>
      <x:c r="DH786" s="329"/>
      <x:c r="DI786" s="329"/>
      <x:c r="DJ786" s="329"/>
      <x:c r="DK786" s="329"/>
      <x:c r="DL786" s="329"/>
      <x:c r="DM786" s="329"/>
      <x:c r="DN786" s="329"/>
      <x:c r="DO786" s="329"/>
      <x:c r="DP786" s="329"/>
      <x:c r="DQ786" s="329"/>
      <x:c r="DR786" s="329"/>
      <x:c r="DS786" s="329"/>
    </x:row>
    <x:row r="787" spans="1:123" s="273" customFormat="1" hidden="1" customHeight="1">
      <x:c r="A787" s="630" t="s">
        <x:v>38</x:v>
      </x:c>
      <x:c r="B787" s="295" t="s">
        <x:v>555</x:v>
      </x:c>
      <x:c r="C787" s="296" t="s">
        <x:v>1706</x:v>
      </x:c>
      <x:c r="D787" s="448">
        <x:f t="shared" si="44"/>
        <x:v>2046.3</x:v>
      </x:c>
      <x:c r="E787" s="299" t="s">
        <x:v>2209</x:v>
      </x:c>
      <x:c r="F787" s="299" t="s">
        <x:v>5678</x:v>
      </x:c>
      <x:c r="G787" s="299" t="s">
        <x:v>2209</x:v>
      </x:c>
      <x:c r="H787" s="299" t="s">
        <x:v>6371</x:v>
      </x:c>
      <x:c r="I787" s="299"/>
      <x:c r="J787" s="566">
        <x:v>2046.3</x:v>
      </x:c>
      <x:c r="K787" s="322"/>
      <x:c r="L787" s="322">
        <x:v>2046.3</x:v>
      </x:c>
      <x:c r="M787" s="448"/>
      <x:c r="N787" s="322"/>
      <x:c r="O787" s="322"/>
      <x:c r="P787" s="322">
        <x:v>2046.3</x:v>
      </x:c>
      <x:c r="Q787" s="322"/>
      <x:c r="R787" s="217" t="s">
        <x:v>53</x:v>
      </x:c>
      <x:c r="S787" s="299"/>
      <x:c r="T787" s="329"/>
      <x:c r="U787" s="329"/>
      <x:c r="V787" s="329"/>
      <x:c r="W787" s="329"/>
      <x:c r="X787" s="329"/>
      <x:c r="Y787" s="329"/>
      <x:c r="Z787" s="329"/>
      <x:c r="AA787" s="329"/>
      <x:c r="AB787" s="329"/>
      <x:c r="AC787" s="329"/>
      <x:c r="AD787" s="329"/>
      <x:c r="AE787" s="329"/>
      <x:c r="AF787" s="329"/>
      <x:c r="AG787" s="329"/>
      <x:c r="AH787" s="329"/>
      <x:c r="AI787" s="329"/>
      <x:c r="AJ787" s="329"/>
      <x:c r="AK787" s="329"/>
      <x:c r="AL787" s="329"/>
      <x:c r="AM787" s="329"/>
      <x:c r="AN787" s="329"/>
      <x:c r="AO787" s="329"/>
      <x:c r="AP787" s="329"/>
      <x:c r="AQ787" s="329"/>
      <x:c r="AR787" s="329"/>
      <x:c r="AS787" s="329"/>
      <x:c r="AT787" s="329"/>
      <x:c r="AU787" s="329"/>
      <x:c r="AV787" s="329"/>
      <x:c r="AW787" s="329"/>
      <x:c r="AX787" s="329"/>
      <x:c r="AY787" s="329"/>
      <x:c r="AZ787" s="329"/>
      <x:c r="BA787" s="329"/>
      <x:c r="BB787" s="329"/>
      <x:c r="BC787" s="329"/>
      <x:c r="BD787" s="329"/>
      <x:c r="BE787" s="329"/>
      <x:c r="BF787" s="329"/>
      <x:c r="BG787" s="329"/>
      <x:c r="BH787" s="329"/>
      <x:c r="BI787" s="329"/>
      <x:c r="BJ787" s="329"/>
      <x:c r="BK787" s="329"/>
      <x:c r="BL787" s="329"/>
      <x:c r="BM787" s="329"/>
      <x:c r="BN787" s="329"/>
      <x:c r="BO787" s="329"/>
      <x:c r="BP787" s="329"/>
      <x:c r="BQ787" s="329"/>
      <x:c r="BR787" s="329"/>
      <x:c r="BS787" s="329"/>
      <x:c r="BT787" s="329"/>
      <x:c r="BU787" s="329"/>
      <x:c r="BV787" s="329"/>
      <x:c r="BW787" s="329"/>
      <x:c r="BX787" s="329"/>
      <x:c r="BY787" s="329"/>
      <x:c r="BZ787" s="329"/>
      <x:c r="CA787" s="329"/>
      <x:c r="CB787" s="329"/>
      <x:c r="CC787" s="329"/>
      <x:c r="CD787" s="329"/>
      <x:c r="CE787" s="329"/>
      <x:c r="CF787" s="329"/>
      <x:c r="CG787" s="329"/>
      <x:c r="CH787" s="329"/>
      <x:c r="CI787" s="329"/>
      <x:c r="CJ787" s="329"/>
      <x:c r="CK787" s="329"/>
      <x:c r="CL787" s="329"/>
      <x:c r="CM787" s="329"/>
      <x:c r="CN787" s="329"/>
      <x:c r="CO787" s="329"/>
      <x:c r="CP787" s="329"/>
      <x:c r="CQ787" s="329"/>
      <x:c r="CR787" s="329"/>
      <x:c r="CS787" s="329"/>
      <x:c r="CT787" s="329"/>
      <x:c r="CU787" s="329"/>
      <x:c r="CV787" s="329"/>
      <x:c r="CW787" s="329"/>
      <x:c r="CX787" s="329"/>
      <x:c r="CY787" s="329"/>
      <x:c r="CZ787" s="329"/>
      <x:c r="DA787" s="329"/>
      <x:c r="DB787" s="329"/>
      <x:c r="DC787" s="329"/>
      <x:c r="DD787" s="329"/>
      <x:c r="DE787" s="329"/>
      <x:c r="DF787" s="329"/>
      <x:c r="DG787" s="329"/>
      <x:c r="DH787" s="329"/>
      <x:c r="DI787" s="329"/>
      <x:c r="DJ787" s="329"/>
      <x:c r="DK787" s="329"/>
      <x:c r="DL787" s="329"/>
      <x:c r="DM787" s="329"/>
      <x:c r="DN787" s="329"/>
      <x:c r="DO787" s="329"/>
      <x:c r="DP787" s="329"/>
      <x:c r="DQ787" s="329"/>
      <x:c r="DR787" s="329"/>
      <x:c r="DS787" s="329"/>
    </x:row>
    <x:row r="788" spans="1:123" s="273" customFormat="1" hidden="1" customHeight="1">
      <x:c r="A788" s="630" t="s">
        <x:v>38</x:v>
      </x:c>
      <x:c r="B788" s="295" t="s">
        <x:v>6679</x:v>
      </x:c>
      <x:c r="C788" s="296" t="s">
        <x:v>4844</x:v>
      </x:c>
      <x:c r="D788" s="448">
        <x:f t="shared" si="44"/>
        <x:v>2020.2</x:v>
      </x:c>
      <x:c r="E788" s="299" t="s">
        <x:v>2209</x:v>
      </x:c>
      <x:c r="F788" s="299" t="s">
        <x:v>5678</x:v>
      </x:c>
      <x:c r="G788" s="299" t="s">
        <x:v>2209</x:v>
      </x:c>
      <x:c r="H788" s="299" t="s">
        <x:v>6371</x:v>
      </x:c>
      <x:c r="I788" s="299"/>
      <x:c r="J788" s="566">
        <x:v>2020.2</x:v>
      </x:c>
      <x:c r="K788" s="322"/>
      <x:c r="L788" s="322">
        <x:v>2020.2</x:v>
      </x:c>
      <x:c r="M788" s="448"/>
      <x:c r="N788" s="322"/>
      <x:c r="O788" s="322"/>
      <x:c r="P788" s="322">
        <x:v>2020.2</x:v>
      </x:c>
      <x:c r="Q788" s="322"/>
      <x:c r="R788" s="217" t="s">
        <x:v>53</x:v>
      </x:c>
      <x:c r="S788" s="299"/>
      <x:c r="T788" s="329"/>
      <x:c r="U788" s="329"/>
      <x:c r="V788" s="329"/>
      <x:c r="W788" s="329"/>
      <x:c r="X788" s="329"/>
      <x:c r="Y788" s="329"/>
      <x:c r="Z788" s="329"/>
      <x:c r="AA788" s="329"/>
      <x:c r="AB788" s="329"/>
      <x:c r="AC788" s="329"/>
      <x:c r="AD788" s="329"/>
      <x:c r="AE788" s="329"/>
      <x:c r="AF788" s="329"/>
      <x:c r="AG788" s="329"/>
      <x:c r="AH788" s="329"/>
      <x:c r="AI788" s="329"/>
      <x:c r="AJ788" s="329"/>
      <x:c r="AK788" s="329"/>
      <x:c r="AL788" s="329"/>
      <x:c r="AM788" s="329"/>
      <x:c r="AN788" s="329"/>
      <x:c r="AO788" s="329"/>
      <x:c r="AP788" s="329"/>
      <x:c r="AQ788" s="329"/>
      <x:c r="AR788" s="329"/>
      <x:c r="AS788" s="329"/>
      <x:c r="AT788" s="329"/>
      <x:c r="AU788" s="329"/>
      <x:c r="AV788" s="329"/>
      <x:c r="AW788" s="329"/>
      <x:c r="AX788" s="329"/>
      <x:c r="AY788" s="329"/>
      <x:c r="AZ788" s="329"/>
      <x:c r="BA788" s="329"/>
      <x:c r="BB788" s="329"/>
      <x:c r="BC788" s="329"/>
      <x:c r="BD788" s="329"/>
      <x:c r="BE788" s="329"/>
      <x:c r="BF788" s="329"/>
      <x:c r="BG788" s="329"/>
      <x:c r="BH788" s="329"/>
      <x:c r="BI788" s="329"/>
      <x:c r="BJ788" s="329"/>
      <x:c r="BK788" s="329"/>
      <x:c r="BL788" s="329"/>
      <x:c r="BM788" s="329"/>
      <x:c r="BN788" s="329"/>
      <x:c r="BO788" s="329"/>
      <x:c r="BP788" s="329"/>
      <x:c r="BQ788" s="329"/>
      <x:c r="BR788" s="329"/>
      <x:c r="BS788" s="329"/>
      <x:c r="BT788" s="329"/>
      <x:c r="BU788" s="329"/>
      <x:c r="BV788" s="329"/>
      <x:c r="BW788" s="329"/>
      <x:c r="BX788" s="329"/>
      <x:c r="BY788" s="329"/>
      <x:c r="BZ788" s="329"/>
      <x:c r="CA788" s="329"/>
      <x:c r="CB788" s="329"/>
      <x:c r="CC788" s="329"/>
      <x:c r="CD788" s="329"/>
      <x:c r="CE788" s="329"/>
      <x:c r="CF788" s="329"/>
      <x:c r="CG788" s="329"/>
      <x:c r="CH788" s="329"/>
      <x:c r="CI788" s="329"/>
      <x:c r="CJ788" s="329"/>
      <x:c r="CK788" s="329"/>
      <x:c r="CL788" s="329"/>
      <x:c r="CM788" s="329"/>
      <x:c r="CN788" s="329"/>
      <x:c r="CO788" s="329"/>
      <x:c r="CP788" s="329"/>
      <x:c r="CQ788" s="329"/>
      <x:c r="CR788" s="329"/>
      <x:c r="CS788" s="329"/>
      <x:c r="CT788" s="329"/>
      <x:c r="CU788" s="329"/>
      <x:c r="CV788" s="329"/>
      <x:c r="CW788" s="329"/>
      <x:c r="CX788" s="329"/>
      <x:c r="CY788" s="329"/>
      <x:c r="CZ788" s="329"/>
      <x:c r="DA788" s="329"/>
      <x:c r="DB788" s="329"/>
      <x:c r="DC788" s="329"/>
      <x:c r="DD788" s="329"/>
      <x:c r="DE788" s="329"/>
      <x:c r="DF788" s="329"/>
      <x:c r="DG788" s="329"/>
      <x:c r="DH788" s="329"/>
      <x:c r="DI788" s="329"/>
      <x:c r="DJ788" s="329"/>
      <x:c r="DK788" s="329"/>
      <x:c r="DL788" s="329"/>
      <x:c r="DM788" s="329"/>
      <x:c r="DN788" s="329"/>
      <x:c r="DO788" s="329"/>
      <x:c r="DP788" s="329"/>
      <x:c r="DQ788" s="329"/>
      <x:c r="DR788" s="329"/>
      <x:c r="DS788" s="329"/>
    </x:row>
    <x:row r="789" spans="1:123" s="273" customFormat="1" hidden="1" customHeight="1">
      <x:c r="A789" s="630" t="s">
        <x:v>38</x:v>
      </x:c>
      <x:c r="B789" s="295" t="s">
        <x:v>6676</x:v>
      </x:c>
      <x:c r="C789" s="296" t="s">
        <x:v>1753</x:v>
      </x:c>
      <x:c r="D789" s="448">
        <x:f t="shared" si="44"/>
        <x:v>2180.1999999999998</x:v>
      </x:c>
      <x:c r="E789" s="299" t="s">
        <x:v>2209</x:v>
      </x:c>
      <x:c r="F789" s="299" t="s">
        <x:v>5678</x:v>
      </x:c>
      <x:c r="G789" s="299" t="s">
        <x:v>2209</x:v>
      </x:c>
      <x:c r="H789" s="299" t="s">
        <x:v>6371</x:v>
      </x:c>
      <x:c r="I789" s="299"/>
      <x:c r="J789" s="566">
        <x:v>2180.1999999999998</x:v>
      </x:c>
      <x:c r="K789" s="645"/>
      <x:c r="L789" s="645">
        <x:v>2180.1999999999998</x:v>
      </x:c>
      <x:c r="M789" s="448"/>
      <x:c r="N789" s="450"/>
      <x:c r="O789" s="450"/>
      <x:c r="P789" s="645">
        <x:v>2180.1999999999998</x:v>
      </x:c>
      <x:c r="Q789" s="645"/>
      <x:c r="R789" s="217" t="s">
        <x:v>53</x:v>
      </x:c>
      <x:c r="S789" s="299"/>
      <x:c r="T789" s="329"/>
      <x:c r="U789" s="329"/>
      <x:c r="V789" s="329"/>
      <x:c r="W789" s="329"/>
      <x:c r="X789" s="329"/>
      <x:c r="Y789" s="329"/>
      <x:c r="Z789" s="329"/>
      <x:c r="AA789" s="329"/>
      <x:c r="AB789" s="329"/>
      <x:c r="AC789" s="329"/>
      <x:c r="AD789" s="329"/>
      <x:c r="AE789" s="329"/>
      <x:c r="AF789" s="329"/>
      <x:c r="AG789" s="329"/>
      <x:c r="AH789" s="329"/>
      <x:c r="AI789" s="329"/>
      <x:c r="AJ789" s="329"/>
      <x:c r="AK789" s="329"/>
      <x:c r="AL789" s="329"/>
      <x:c r="AM789" s="329"/>
      <x:c r="AN789" s="329"/>
      <x:c r="AO789" s="329"/>
      <x:c r="AP789" s="329"/>
      <x:c r="AQ789" s="329"/>
      <x:c r="AR789" s="329"/>
      <x:c r="AS789" s="329"/>
      <x:c r="AT789" s="329"/>
      <x:c r="AU789" s="329"/>
      <x:c r="AV789" s="329"/>
      <x:c r="AW789" s="329"/>
      <x:c r="AX789" s="329"/>
      <x:c r="AY789" s="329"/>
      <x:c r="AZ789" s="329"/>
      <x:c r="BA789" s="329"/>
      <x:c r="BB789" s="329"/>
      <x:c r="BC789" s="329"/>
      <x:c r="BD789" s="329"/>
      <x:c r="BE789" s="329"/>
      <x:c r="BF789" s="329"/>
      <x:c r="BG789" s="329"/>
      <x:c r="BH789" s="329"/>
      <x:c r="BI789" s="329"/>
      <x:c r="BJ789" s="329"/>
      <x:c r="BK789" s="329"/>
      <x:c r="BL789" s="329"/>
      <x:c r="BM789" s="329"/>
      <x:c r="BN789" s="329"/>
      <x:c r="BO789" s="329"/>
      <x:c r="BP789" s="329"/>
      <x:c r="BQ789" s="329"/>
      <x:c r="BR789" s="329"/>
      <x:c r="BS789" s="329"/>
      <x:c r="BT789" s="329"/>
      <x:c r="BU789" s="329"/>
      <x:c r="BV789" s="329"/>
      <x:c r="BW789" s="329"/>
      <x:c r="BX789" s="329"/>
      <x:c r="BY789" s="329"/>
      <x:c r="BZ789" s="329"/>
      <x:c r="CA789" s="329"/>
      <x:c r="CB789" s="329"/>
      <x:c r="CC789" s="329"/>
      <x:c r="CD789" s="329"/>
      <x:c r="CE789" s="329"/>
      <x:c r="CF789" s="329"/>
      <x:c r="CG789" s="329"/>
      <x:c r="CH789" s="329"/>
      <x:c r="CI789" s="329"/>
      <x:c r="CJ789" s="329"/>
      <x:c r="CK789" s="329"/>
      <x:c r="CL789" s="329"/>
      <x:c r="CM789" s="329"/>
      <x:c r="CN789" s="329"/>
      <x:c r="CO789" s="329"/>
      <x:c r="CP789" s="329"/>
      <x:c r="CQ789" s="329"/>
      <x:c r="CR789" s="329"/>
      <x:c r="CS789" s="329"/>
      <x:c r="CT789" s="329"/>
      <x:c r="CU789" s="329"/>
      <x:c r="CV789" s="329"/>
      <x:c r="CW789" s="329"/>
      <x:c r="CX789" s="329"/>
      <x:c r="CY789" s="329"/>
      <x:c r="CZ789" s="329"/>
      <x:c r="DA789" s="329"/>
      <x:c r="DB789" s="329"/>
      <x:c r="DC789" s="329"/>
      <x:c r="DD789" s="329"/>
      <x:c r="DE789" s="329"/>
      <x:c r="DF789" s="329"/>
      <x:c r="DG789" s="329"/>
      <x:c r="DH789" s="329"/>
      <x:c r="DI789" s="329"/>
      <x:c r="DJ789" s="329"/>
      <x:c r="DK789" s="329"/>
      <x:c r="DL789" s="329"/>
      <x:c r="DM789" s="329"/>
      <x:c r="DN789" s="329"/>
      <x:c r="DO789" s="329"/>
      <x:c r="DP789" s="329"/>
      <x:c r="DQ789" s="329"/>
      <x:c r="DR789" s="329"/>
      <x:c r="DS789" s="329"/>
    </x:row>
    <x:row r="790" spans="1:123" s="273" customFormat="1" hidden="1" customHeight="1">
      <x:c r="A790" s="630" t="s">
        <x:v>38</x:v>
      </x:c>
      <x:c r="B790" s="295" t="s">
        <x:v>5139</x:v>
      </x:c>
      <x:c r="C790" s="296" t="s">
        <x:v>4853</x:v>
      </x:c>
      <x:c r="D790" s="448">
        <x:f t="shared" si="44"/>
        <x:v>2060.5</x:v>
      </x:c>
      <x:c r="E790" s="299" t="s">
        <x:v>2209</x:v>
      </x:c>
      <x:c r="F790" s="299" t="s">
        <x:v>5678</x:v>
      </x:c>
      <x:c r="G790" s="299" t="s">
        <x:v>2209</x:v>
      </x:c>
      <x:c r="H790" s="299" t="s">
        <x:v>6371</x:v>
      </x:c>
      <x:c r="I790" s="299"/>
      <x:c r="J790" s="566">
        <x:v>2060.5</x:v>
      </x:c>
      <x:c r="K790" s="645"/>
      <x:c r="L790" s="645">
        <x:v>2060.5</x:v>
      </x:c>
      <x:c r="M790" s="448"/>
      <x:c r="N790" s="450"/>
      <x:c r="O790" s="450"/>
      <x:c r="P790" s="645">
        <x:v>2060.5</x:v>
      </x:c>
      <x:c r="Q790" s="645"/>
      <x:c r="R790" s="217" t="s">
        <x:v>53</x:v>
      </x:c>
      <x:c r="S790" s="299"/>
      <x:c r="T790" s="329"/>
      <x:c r="U790" s="329"/>
      <x:c r="V790" s="329"/>
      <x:c r="W790" s="329"/>
      <x:c r="X790" s="329"/>
      <x:c r="Y790" s="329"/>
      <x:c r="Z790" s="329"/>
      <x:c r="AA790" s="329"/>
      <x:c r="AB790" s="329"/>
      <x:c r="AC790" s="329"/>
      <x:c r="AD790" s="329"/>
      <x:c r="AE790" s="329"/>
      <x:c r="AF790" s="329"/>
      <x:c r="AG790" s="329"/>
      <x:c r="AH790" s="329"/>
      <x:c r="AI790" s="329"/>
      <x:c r="AJ790" s="329"/>
      <x:c r="AK790" s="329"/>
      <x:c r="AL790" s="329"/>
      <x:c r="AM790" s="329"/>
      <x:c r="AN790" s="329"/>
      <x:c r="AO790" s="329"/>
      <x:c r="AP790" s="329"/>
      <x:c r="AQ790" s="329"/>
      <x:c r="AR790" s="329"/>
      <x:c r="AS790" s="329"/>
      <x:c r="AT790" s="329"/>
      <x:c r="AU790" s="329"/>
      <x:c r="AV790" s="329"/>
      <x:c r="AW790" s="329"/>
      <x:c r="AX790" s="329"/>
      <x:c r="AY790" s="329"/>
      <x:c r="AZ790" s="329"/>
      <x:c r="BA790" s="329"/>
      <x:c r="BB790" s="329"/>
      <x:c r="BC790" s="329"/>
      <x:c r="BD790" s="329"/>
      <x:c r="BE790" s="329"/>
      <x:c r="BF790" s="329"/>
      <x:c r="BG790" s="329"/>
      <x:c r="BH790" s="329"/>
      <x:c r="BI790" s="329"/>
      <x:c r="BJ790" s="329"/>
      <x:c r="BK790" s="329"/>
      <x:c r="BL790" s="329"/>
      <x:c r="BM790" s="329"/>
      <x:c r="BN790" s="329"/>
      <x:c r="BO790" s="329"/>
      <x:c r="BP790" s="329"/>
      <x:c r="BQ790" s="329"/>
      <x:c r="BR790" s="329"/>
      <x:c r="BS790" s="329"/>
      <x:c r="BT790" s="329"/>
      <x:c r="BU790" s="329"/>
      <x:c r="BV790" s="329"/>
      <x:c r="BW790" s="329"/>
      <x:c r="BX790" s="329"/>
      <x:c r="BY790" s="329"/>
      <x:c r="BZ790" s="329"/>
      <x:c r="CA790" s="329"/>
      <x:c r="CB790" s="329"/>
      <x:c r="CC790" s="329"/>
      <x:c r="CD790" s="329"/>
      <x:c r="CE790" s="329"/>
      <x:c r="CF790" s="329"/>
      <x:c r="CG790" s="329"/>
      <x:c r="CH790" s="329"/>
      <x:c r="CI790" s="329"/>
      <x:c r="CJ790" s="329"/>
      <x:c r="CK790" s="329"/>
      <x:c r="CL790" s="329"/>
      <x:c r="CM790" s="329"/>
      <x:c r="CN790" s="329"/>
      <x:c r="CO790" s="329"/>
      <x:c r="CP790" s="329"/>
      <x:c r="CQ790" s="329"/>
      <x:c r="CR790" s="329"/>
      <x:c r="CS790" s="329"/>
      <x:c r="CT790" s="329"/>
      <x:c r="CU790" s="329"/>
      <x:c r="CV790" s="329"/>
      <x:c r="CW790" s="329"/>
      <x:c r="CX790" s="329"/>
      <x:c r="CY790" s="329"/>
      <x:c r="CZ790" s="329"/>
      <x:c r="DA790" s="329"/>
      <x:c r="DB790" s="329"/>
      <x:c r="DC790" s="329"/>
      <x:c r="DD790" s="329"/>
      <x:c r="DE790" s="329"/>
      <x:c r="DF790" s="329"/>
      <x:c r="DG790" s="329"/>
      <x:c r="DH790" s="329"/>
      <x:c r="DI790" s="329"/>
      <x:c r="DJ790" s="329"/>
      <x:c r="DK790" s="329"/>
      <x:c r="DL790" s="329"/>
      <x:c r="DM790" s="329"/>
      <x:c r="DN790" s="329"/>
      <x:c r="DO790" s="329"/>
      <x:c r="DP790" s="329"/>
      <x:c r="DQ790" s="329"/>
      <x:c r="DR790" s="329"/>
      <x:c r="DS790" s="329"/>
    </x:row>
    <x:row r="791" spans="1:123" s="273" customFormat="1" hidden="1" customHeight="1">
      <x:c r="A791" s="630" t="s">
        <x:v>38</x:v>
      </x:c>
      <x:c r="B791" s="295" t="s">
        <x:v>562</x:v>
      </x:c>
      <x:c r="C791" s="296" t="s">
        <x:v>1708</x:v>
      </x:c>
      <x:c r="D791" s="448">
        <x:f t="shared" si="44"/>
        <x:v>7676.8999999999996</x:v>
      </x:c>
      <x:c r="E791" s="299" t="s">
        <x:v>2209</x:v>
      </x:c>
      <x:c r="F791" s="299" t="s">
        <x:v>5678</x:v>
      </x:c>
      <x:c r="G791" s="299" t="s">
        <x:v>2209</x:v>
      </x:c>
      <x:c r="H791" s="299" t="s">
        <x:v>6371</x:v>
      </x:c>
      <x:c r="I791" s="299"/>
      <x:c r="J791" s="566">
        <x:v>7676.8999999999996</x:v>
      </x:c>
      <x:c r="K791" s="322"/>
      <x:c r="L791" s="322">
        <x:v>7676.8999999999996</x:v>
      </x:c>
      <x:c r="M791" s="448"/>
      <x:c r="N791" s="322"/>
      <x:c r="O791" s="322"/>
      <x:c r="P791" s="322">
        <x:v>7676.8999999999996</x:v>
      </x:c>
      <x:c r="Q791" s="322"/>
      <x:c r="R791" s="217" t="s">
        <x:v>53</x:v>
      </x:c>
      <x:c r="S791" s="299"/>
      <x:c r="T791" s="329"/>
      <x:c r="U791" s="329"/>
      <x:c r="V791" s="329"/>
      <x:c r="W791" s="329"/>
      <x:c r="X791" s="329"/>
      <x:c r="Y791" s="329"/>
      <x:c r="Z791" s="329"/>
      <x:c r="AA791" s="329"/>
      <x:c r="AB791" s="329"/>
      <x:c r="AC791" s="329"/>
      <x:c r="AD791" s="329"/>
      <x:c r="AE791" s="329"/>
      <x:c r="AF791" s="329"/>
      <x:c r="AG791" s="329"/>
      <x:c r="AH791" s="329"/>
      <x:c r="AI791" s="329"/>
      <x:c r="AJ791" s="329"/>
      <x:c r="AK791" s="329"/>
      <x:c r="AL791" s="329"/>
      <x:c r="AM791" s="329"/>
      <x:c r="AN791" s="329"/>
      <x:c r="AO791" s="329"/>
      <x:c r="AP791" s="329"/>
      <x:c r="AQ791" s="329"/>
      <x:c r="AR791" s="329"/>
      <x:c r="AS791" s="329"/>
      <x:c r="AT791" s="329"/>
      <x:c r="AU791" s="329"/>
      <x:c r="AV791" s="329"/>
      <x:c r="AW791" s="329"/>
      <x:c r="AX791" s="329"/>
      <x:c r="AY791" s="329"/>
      <x:c r="AZ791" s="329"/>
      <x:c r="BA791" s="329"/>
      <x:c r="BB791" s="329"/>
      <x:c r="BC791" s="329"/>
      <x:c r="BD791" s="329"/>
      <x:c r="BE791" s="329"/>
      <x:c r="BF791" s="329"/>
      <x:c r="BG791" s="329"/>
      <x:c r="BH791" s="329"/>
      <x:c r="BI791" s="329"/>
      <x:c r="BJ791" s="329"/>
      <x:c r="BK791" s="329"/>
      <x:c r="BL791" s="329"/>
      <x:c r="BM791" s="329"/>
      <x:c r="BN791" s="329"/>
      <x:c r="BO791" s="329"/>
      <x:c r="BP791" s="329"/>
      <x:c r="BQ791" s="329"/>
      <x:c r="BR791" s="329"/>
      <x:c r="BS791" s="329"/>
      <x:c r="BT791" s="329"/>
      <x:c r="BU791" s="329"/>
      <x:c r="BV791" s="329"/>
      <x:c r="BW791" s="329"/>
      <x:c r="BX791" s="329"/>
      <x:c r="BY791" s="329"/>
      <x:c r="BZ791" s="329"/>
      <x:c r="CA791" s="329"/>
      <x:c r="CB791" s="329"/>
      <x:c r="CC791" s="329"/>
      <x:c r="CD791" s="329"/>
      <x:c r="CE791" s="329"/>
      <x:c r="CF791" s="329"/>
      <x:c r="CG791" s="329"/>
      <x:c r="CH791" s="329"/>
      <x:c r="CI791" s="329"/>
      <x:c r="CJ791" s="329"/>
      <x:c r="CK791" s="329"/>
      <x:c r="CL791" s="329"/>
      <x:c r="CM791" s="329"/>
      <x:c r="CN791" s="329"/>
      <x:c r="CO791" s="329"/>
      <x:c r="CP791" s="329"/>
      <x:c r="CQ791" s="329"/>
      <x:c r="CR791" s="329"/>
      <x:c r="CS791" s="329"/>
      <x:c r="CT791" s="329"/>
      <x:c r="CU791" s="329"/>
      <x:c r="CV791" s="329"/>
      <x:c r="CW791" s="329"/>
      <x:c r="CX791" s="329"/>
      <x:c r="CY791" s="329"/>
      <x:c r="CZ791" s="329"/>
      <x:c r="DA791" s="329"/>
      <x:c r="DB791" s="329"/>
      <x:c r="DC791" s="329"/>
      <x:c r="DD791" s="329"/>
      <x:c r="DE791" s="329"/>
      <x:c r="DF791" s="329"/>
      <x:c r="DG791" s="329"/>
      <x:c r="DH791" s="329"/>
      <x:c r="DI791" s="329"/>
      <x:c r="DJ791" s="329"/>
      <x:c r="DK791" s="329"/>
      <x:c r="DL791" s="329"/>
      <x:c r="DM791" s="329"/>
      <x:c r="DN791" s="329"/>
      <x:c r="DO791" s="329"/>
      <x:c r="DP791" s="329"/>
      <x:c r="DQ791" s="329"/>
      <x:c r="DR791" s="329"/>
      <x:c r="DS791" s="329"/>
    </x:row>
    <x:row r="792" spans="1:123" s="273" customFormat="1" hidden="1" customHeight="1">
      <x:c r="A792" s="630" t="s">
        <x:v>38</x:v>
      </x:c>
      <x:c r="B792" s="295" t="s">
        <x:v>5149</x:v>
      </x:c>
      <x:c r="C792" s="296" t="s">
        <x:v>1729</x:v>
      </x:c>
      <x:c r="D792" s="448">
        <x:f t="shared" si="44"/>
        <x:v>1271.5999999999999</x:v>
      </x:c>
      <x:c r="E792" s="299" t="s">
        <x:v>2209</x:v>
      </x:c>
      <x:c r="F792" s="299" t="s">
        <x:v>5678</x:v>
      </x:c>
      <x:c r="G792" s="299" t="s">
        <x:v>2209</x:v>
      </x:c>
      <x:c r="H792" s="299" t="s">
        <x:v>6371</x:v>
      </x:c>
      <x:c r="I792" s="299"/>
      <x:c r="J792" s="566">
        <x:v>1271.5999999999999</x:v>
      </x:c>
      <x:c r="K792" s="322"/>
      <x:c r="L792" s="322">
        <x:v>1271.5999999999999</x:v>
      </x:c>
      <x:c r="M792" s="448"/>
      <x:c r="N792" s="322"/>
      <x:c r="O792" s="322"/>
      <x:c r="P792" s="322">
        <x:v>1271.5999999999999</x:v>
      </x:c>
      <x:c r="Q792" s="322"/>
      <x:c r="R792" s="217" t="s">
        <x:v>53</x:v>
      </x:c>
      <x:c r="S792" s="299"/>
      <x:c r="T792" s="329"/>
      <x:c r="U792" s="329"/>
      <x:c r="V792" s="329"/>
      <x:c r="W792" s="329"/>
      <x:c r="X792" s="329"/>
      <x:c r="Y792" s="329"/>
      <x:c r="Z792" s="329"/>
      <x:c r="AA792" s="329"/>
      <x:c r="AB792" s="329"/>
      <x:c r="AC792" s="329"/>
      <x:c r="AD792" s="329"/>
      <x:c r="AE792" s="329"/>
      <x:c r="AF792" s="329"/>
      <x:c r="AG792" s="329"/>
      <x:c r="AH792" s="329"/>
      <x:c r="AI792" s="329"/>
      <x:c r="AJ792" s="329"/>
      <x:c r="AK792" s="329"/>
      <x:c r="AL792" s="329"/>
      <x:c r="AM792" s="329"/>
      <x:c r="AN792" s="329"/>
      <x:c r="AO792" s="329"/>
      <x:c r="AP792" s="329"/>
      <x:c r="AQ792" s="329"/>
      <x:c r="AR792" s="329"/>
      <x:c r="AS792" s="329"/>
      <x:c r="AT792" s="329"/>
      <x:c r="AU792" s="329"/>
      <x:c r="AV792" s="329"/>
      <x:c r="AW792" s="329"/>
      <x:c r="AX792" s="329"/>
      <x:c r="AY792" s="329"/>
      <x:c r="AZ792" s="329"/>
      <x:c r="BA792" s="329"/>
      <x:c r="BB792" s="329"/>
      <x:c r="BC792" s="329"/>
      <x:c r="BD792" s="329"/>
      <x:c r="BE792" s="329"/>
      <x:c r="BF792" s="329"/>
      <x:c r="BG792" s="329"/>
      <x:c r="BH792" s="329"/>
      <x:c r="BI792" s="329"/>
      <x:c r="BJ792" s="329"/>
      <x:c r="BK792" s="329"/>
      <x:c r="BL792" s="329"/>
      <x:c r="BM792" s="329"/>
      <x:c r="BN792" s="329"/>
      <x:c r="BO792" s="329"/>
      <x:c r="BP792" s="329"/>
      <x:c r="BQ792" s="329"/>
      <x:c r="BR792" s="329"/>
      <x:c r="BS792" s="329"/>
      <x:c r="BT792" s="329"/>
      <x:c r="BU792" s="329"/>
      <x:c r="BV792" s="329"/>
      <x:c r="BW792" s="329"/>
      <x:c r="BX792" s="329"/>
      <x:c r="BY792" s="329"/>
      <x:c r="BZ792" s="329"/>
      <x:c r="CA792" s="329"/>
      <x:c r="CB792" s="329"/>
      <x:c r="CC792" s="329"/>
      <x:c r="CD792" s="329"/>
      <x:c r="CE792" s="329"/>
      <x:c r="CF792" s="329"/>
      <x:c r="CG792" s="329"/>
      <x:c r="CH792" s="329"/>
      <x:c r="CI792" s="329"/>
      <x:c r="CJ792" s="329"/>
      <x:c r="CK792" s="329"/>
      <x:c r="CL792" s="329"/>
      <x:c r="CM792" s="329"/>
      <x:c r="CN792" s="329"/>
      <x:c r="CO792" s="329"/>
      <x:c r="CP792" s="329"/>
      <x:c r="CQ792" s="329"/>
      <x:c r="CR792" s="329"/>
      <x:c r="CS792" s="329"/>
      <x:c r="CT792" s="329"/>
      <x:c r="CU792" s="329"/>
      <x:c r="CV792" s="329"/>
      <x:c r="CW792" s="329"/>
      <x:c r="CX792" s="329"/>
      <x:c r="CY792" s="329"/>
      <x:c r="CZ792" s="329"/>
      <x:c r="DA792" s="329"/>
      <x:c r="DB792" s="329"/>
      <x:c r="DC792" s="329"/>
      <x:c r="DD792" s="329"/>
      <x:c r="DE792" s="329"/>
      <x:c r="DF792" s="329"/>
      <x:c r="DG792" s="329"/>
      <x:c r="DH792" s="329"/>
      <x:c r="DI792" s="329"/>
      <x:c r="DJ792" s="329"/>
      <x:c r="DK792" s="329"/>
      <x:c r="DL792" s="329"/>
      <x:c r="DM792" s="329"/>
      <x:c r="DN792" s="329"/>
      <x:c r="DO792" s="329"/>
      <x:c r="DP792" s="329"/>
      <x:c r="DQ792" s="329"/>
      <x:c r="DR792" s="329"/>
      <x:c r="DS792" s="329"/>
    </x:row>
    <x:row r="793" spans="1:123" s="273" customFormat="1" hidden="1" customHeight="1">
      <x:c r="A793" s="630" t="s">
        <x:v>38</x:v>
      </x:c>
      <x:c r="B793" s="295" t="s">
        <x:v>6678</x:v>
      </x:c>
      <x:c r="C793" s="296" t="s">
        <x:v>4902</x:v>
      </x:c>
      <x:c r="D793" s="448">
        <x:f t="shared" si="44"/>
        <x:v>1169.0999999999999</x:v>
      </x:c>
      <x:c r="E793" s="299" t="s">
        <x:v>2209</x:v>
      </x:c>
      <x:c r="F793" s="299" t="s">
        <x:v>5678</x:v>
      </x:c>
      <x:c r="G793" s="299" t="s">
        <x:v>2209</x:v>
      </x:c>
      <x:c r="H793" s="299" t="s">
        <x:v>6371</x:v>
      </x:c>
      <x:c r="I793" s="299"/>
      <x:c r="J793" s="566">
        <x:v>1169.0999999999999</x:v>
      </x:c>
      <x:c r="K793" s="322"/>
      <x:c r="L793" s="322">
        <x:v>1169.0999999999999</x:v>
      </x:c>
      <x:c r="M793" s="448"/>
      <x:c r="N793" s="322"/>
      <x:c r="O793" s="322"/>
      <x:c r="P793" s="322">
        <x:v>1169.0999999999999</x:v>
      </x:c>
      <x:c r="Q793" s="322"/>
      <x:c r="R793" s="217" t="s">
        <x:v>53</x:v>
      </x:c>
      <x:c r="S793" s="299"/>
      <x:c r="T793" s="329"/>
      <x:c r="U793" s="329"/>
      <x:c r="V793" s="329"/>
      <x:c r="W793" s="329"/>
      <x:c r="X793" s="329"/>
      <x:c r="Y793" s="329"/>
      <x:c r="Z793" s="329"/>
      <x:c r="AA793" s="329"/>
      <x:c r="AB793" s="329"/>
      <x:c r="AC793" s="329"/>
      <x:c r="AD793" s="329"/>
      <x:c r="AE793" s="329"/>
      <x:c r="AF793" s="329"/>
      <x:c r="AG793" s="329"/>
      <x:c r="AH793" s="329"/>
      <x:c r="AI793" s="329"/>
      <x:c r="AJ793" s="329"/>
      <x:c r="AK793" s="329"/>
      <x:c r="AL793" s="329"/>
      <x:c r="AM793" s="329"/>
      <x:c r="AN793" s="329"/>
      <x:c r="AO793" s="329"/>
      <x:c r="AP793" s="329"/>
      <x:c r="AQ793" s="329"/>
      <x:c r="AR793" s="329"/>
      <x:c r="AS793" s="329"/>
      <x:c r="AT793" s="329"/>
      <x:c r="AU793" s="329"/>
      <x:c r="AV793" s="329"/>
      <x:c r="AW793" s="329"/>
      <x:c r="AX793" s="329"/>
      <x:c r="AY793" s="329"/>
      <x:c r="AZ793" s="329"/>
      <x:c r="BA793" s="329"/>
      <x:c r="BB793" s="329"/>
      <x:c r="BC793" s="329"/>
      <x:c r="BD793" s="329"/>
      <x:c r="BE793" s="329"/>
      <x:c r="BF793" s="329"/>
      <x:c r="BG793" s="329"/>
      <x:c r="BH793" s="329"/>
      <x:c r="BI793" s="329"/>
      <x:c r="BJ793" s="329"/>
      <x:c r="BK793" s="329"/>
      <x:c r="BL793" s="329"/>
      <x:c r="BM793" s="329"/>
      <x:c r="BN793" s="329"/>
      <x:c r="BO793" s="329"/>
      <x:c r="BP793" s="329"/>
      <x:c r="BQ793" s="329"/>
      <x:c r="BR793" s="329"/>
      <x:c r="BS793" s="329"/>
      <x:c r="BT793" s="329"/>
      <x:c r="BU793" s="329"/>
      <x:c r="BV793" s="329"/>
      <x:c r="BW793" s="329"/>
      <x:c r="BX793" s="329"/>
      <x:c r="BY793" s="329"/>
      <x:c r="BZ793" s="329"/>
      <x:c r="CA793" s="329"/>
      <x:c r="CB793" s="329"/>
      <x:c r="CC793" s="329"/>
      <x:c r="CD793" s="329"/>
      <x:c r="CE793" s="329"/>
      <x:c r="CF793" s="329"/>
      <x:c r="CG793" s="329"/>
      <x:c r="CH793" s="329"/>
      <x:c r="CI793" s="329"/>
      <x:c r="CJ793" s="329"/>
      <x:c r="CK793" s="329"/>
      <x:c r="CL793" s="329"/>
      <x:c r="CM793" s="329"/>
      <x:c r="CN793" s="329"/>
      <x:c r="CO793" s="329"/>
      <x:c r="CP793" s="329"/>
      <x:c r="CQ793" s="329"/>
      <x:c r="CR793" s="329"/>
      <x:c r="CS793" s="329"/>
      <x:c r="CT793" s="329"/>
      <x:c r="CU793" s="329"/>
      <x:c r="CV793" s="329"/>
      <x:c r="CW793" s="329"/>
      <x:c r="CX793" s="329"/>
      <x:c r="CY793" s="329"/>
      <x:c r="CZ793" s="329"/>
      <x:c r="DA793" s="329"/>
      <x:c r="DB793" s="329"/>
      <x:c r="DC793" s="329"/>
      <x:c r="DD793" s="329"/>
      <x:c r="DE793" s="329"/>
      <x:c r="DF793" s="329"/>
      <x:c r="DG793" s="329"/>
      <x:c r="DH793" s="329"/>
      <x:c r="DI793" s="329"/>
      <x:c r="DJ793" s="329"/>
      <x:c r="DK793" s="329"/>
      <x:c r="DL793" s="329"/>
      <x:c r="DM793" s="329"/>
      <x:c r="DN793" s="329"/>
      <x:c r="DO793" s="329"/>
      <x:c r="DP793" s="329"/>
      <x:c r="DQ793" s="329"/>
      <x:c r="DR793" s="329"/>
      <x:c r="DS793" s="329"/>
    </x:row>
    <x:row r="794" spans="1:123" s="273" customFormat="1" hidden="1" customHeight="1">
      <x:c r="A794" s="630" t="s">
        <x:v>38</x:v>
      </x:c>
      <x:c r="B794" s="295" t="s">
        <x:v>6683</x:v>
      </x:c>
      <x:c r="C794" s="296" t="s">
        <x:v>4827</x:v>
      </x:c>
      <x:c r="D794" s="448">
        <x:f t="shared" si="44"/>
        <x:v>2625.4000000000001</x:v>
      </x:c>
      <x:c r="E794" s="299" t="s">
        <x:v>2209</x:v>
      </x:c>
      <x:c r="F794" s="299" t="s">
        <x:v>5678</x:v>
      </x:c>
      <x:c r="G794" s="299" t="s">
        <x:v>2209</x:v>
      </x:c>
      <x:c r="H794" s="299" t="s">
        <x:v>6371</x:v>
      </x:c>
      <x:c r="I794" s="299"/>
      <x:c r="J794" s="566">
        <x:v>2625.4000000000001</x:v>
      </x:c>
      <x:c r="K794" s="322"/>
      <x:c r="L794" s="322">
        <x:v>2625.4000000000001</x:v>
      </x:c>
      <x:c r="M794" s="448"/>
      <x:c r="N794" s="322"/>
      <x:c r="O794" s="322"/>
      <x:c r="P794" s="322">
        <x:v>2625.4000000000001</x:v>
      </x:c>
      <x:c r="Q794" s="322"/>
      <x:c r="R794" s="217" t="s">
        <x:v>53</x:v>
      </x:c>
      <x:c r="S794" s="299"/>
      <x:c r="T794" s="329"/>
      <x:c r="U794" s="329"/>
      <x:c r="V794" s="329"/>
      <x:c r="W794" s="329"/>
      <x:c r="X794" s="329"/>
      <x:c r="Y794" s="329"/>
      <x:c r="Z794" s="329"/>
      <x:c r="AA794" s="329"/>
      <x:c r="AB794" s="329"/>
      <x:c r="AC794" s="329"/>
      <x:c r="AD794" s="329"/>
      <x:c r="AE794" s="329"/>
      <x:c r="AF794" s="329"/>
      <x:c r="AG794" s="329"/>
      <x:c r="AH794" s="329"/>
      <x:c r="AI794" s="329"/>
      <x:c r="AJ794" s="329"/>
      <x:c r="AK794" s="329"/>
      <x:c r="AL794" s="329"/>
      <x:c r="AM794" s="329"/>
      <x:c r="AN794" s="329"/>
      <x:c r="AO794" s="329"/>
      <x:c r="AP794" s="329"/>
      <x:c r="AQ794" s="329"/>
      <x:c r="AR794" s="329"/>
      <x:c r="AS794" s="329"/>
      <x:c r="AT794" s="329"/>
      <x:c r="AU794" s="329"/>
      <x:c r="AV794" s="329"/>
      <x:c r="AW794" s="329"/>
      <x:c r="AX794" s="329"/>
      <x:c r="AY794" s="329"/>
      <x:c r="AZ794" s="329"/>
      <x:c r="BA794" s="329"/>
      <x:c r="BB794" s="329"/>
      <x:c r="BC794" s="329"/>
      <x:c r="BD794" s="329"/>
      <x:c r="BE794" s="329"/>
      <x:c r="BF794" s="329"/>
      <x:c r="BG794" s="329"/>
      <x:c r="BH794" s="329"/>
      <x:c r="BI794" s="329"/>
      <x:c r="BJ794" s="329"/>
      <x:c r="BK794" s="329"/>
      <x:c r="BL794" s="329"/>
      <x:c r="BM794" s="329"/>
      <x:c r="BN794" s="329"/>
      <x:c r="BO794" s="329"/>
      <x:c r="BP794" s="329"/>
      <x:c r="BQ794" s="329"/>
      <x:c r="BR794" s="329"/>
      <x:c r="BS794" s="329"/>
      <x:c r="BT794" s="329"/>
      <x:c r="BU794" s="329"/>
      <x:c r="BV794" s="329"/>
      <x:c r="BW794" s="329"/>
      <x:c r="BX794" s="329"/>
      <x:c r="BY794" s="329"/>
      <x:c r="BZ794" s="329"/>
      <x:c r="CA794" s="329"/>
      <x:c r="CB794" s="329"/>
      <x:c r="CC794" s="329"/>
      <x:c r="CD794" s="329"/>
      <x:c r="CE794" s="329"/>
      <x:c r="CF794" s="329"/>
      <x:c r="CG794" s="329"/>
      <x:c r="CH794" s="329"/>
      <x:c r="CI794" s="329"/>
      <x:c r="CJ794" s="329"/>
      <x:c r="CK794" s="329"/>
      <x:c r="CL794" s="329"/>
      <x:c r="CM794" s="329"/>
      <x:c r="CN794" s="329"/>
      <x:c r="CO794" s="329"/>
      <x:c r="CP794" s="329"/>
      <x:c r="CQ794" s="329"/>
      <x:c r="CR794" s="329"/>
      <x:c r="CS794" s="329"/>
      <x:c r="CT794" s="329"/>
      <x:c r="CU794" s="329"/>
      <x:c r="CV794" s="329"/>
      <x:c r="CW794" s="329"/>
      <x:c r="CX794" s="329"/>
      <x:c r="CY794" s="329"/>
      <x:c r="CZ794" s="329"/>
      <x:c r="DA794" s="329"/>
      <x:c r="DB794" s="329"/>
      <x:c r="DC794" s="329"/>
      <x:c r="DD794" s="329"/>
      <x:c r="DE794" s="329"/>
      <x:c r="DF794" s="329"/>
      <x:c r="DG794" s="329"/>
      <x:c r="DH794" s="329"/>
      <x:c r="DI794" s="329"/>
      <x:c r="DJ794" s="329"/>
      <x:c r="DK794" s="329"/>
      <x:c r="DL794" s="329"/>
      <x:c r="DM794" s="329"/>
      <x:c r="DN794" s="329"/>
      <x:c r="DO794" s="329"/>
      <x:c r="DP794" s="329"/>
      <x:c r="DQ794" s="329"/>
      <x:c r="DR794" s="329"/>
      <x:c r="DS794" s="329"/>
    </x:row>
    <x:row r="795" spans="1:123" s="273" customFormat="1" hidden="1" customHeight="1">
      <x:c r="A795" s="630" t="s">
        <x:v>38</x:v>
      </x:c>
      <x:c r="B795" s="295" t="s">
        <x:v>5146</x:v>
      </x:c>
      <x:c r="C795" s="296" t="s">
        <x:v>4863</x:v>
      </x:c>
      <x:c r="D795" s="448">
        <x:f t="shared" si="44"/>
        <x:v>2603</x:v>
      </x:c>
      <x:c r="E795" s="299" t="s">
        <x:v>2160</x:v>
      </x:c>
      <x:c r="F795" s="299" t="s">
        <x:v>5678</x:v>
      </x:c>
      <x:c r="G795" s="299" t="s">
        <x:v>2160</x:v>
      </x:c>
      <x:c r="H795" s="299" t="s">
        <x:v>6371</x:v>
      </x:c>
      <x:c r="I795" s="299"/>
      <x:c r="J795" s="566">
        <x:v>2603</x:v>
      </x:c>
      <x:c r="K795" s="322"/>
      <x:c r="L795" s="322">
        <x:v>2603</x:v>
      </x:c>
      <x:c r="M795" s="640"/>
      <x:c r="N795" s="322"/>
      <x:c r="O795" s="322"/>
      <x:c r="P795" s="322">
        <x:v>2603</x:v>
      </x:c>
      <x:c r="Q795" s="322"/>
      <x:c r="R795" s="217" t="s">
        <x:v>882</x:v>
      </x:c>
      <x:c r="S795" s="299"/>
      <x:c r="T795" s="329"/>
      <x:c r="U795" s="329"/>
      <x:c r="V795" s="329"/>
      <x:c r="W795" s="329"/>
      <x:c r="X795" s="329"/>
      <x:c r="Y795" s="329"/>
      <x:c r="Z795" s="329"/>
      <x:c r="AA795" s="329"/>
      <x:c r="AB795" s="329"/>
      <x:c r="AC795" s="329"/>
      <x:c r="AD795" s="329"/>
      <x:c r="AE795" s="329"/>
      <x:c r="AF795" s="329"/>
      <x:c r="AG795" s="329"/>
      <x:c r="AH795" s="329"/>
      <x:c r="AI795" s="329"/>
      <x:c r="AJ795" s="329"/>
      <x:c r="AK795" s="329"/>
      <x:c r="AL795" s="329"/>
      <x:c r="AM795" s="329"/>
      <x:c r="AN795" s="329"/>
      <x:c r="AO795" s="329"/>
      <x:c r="AP795" s="329"/>
      <x:c r="AQ795" s="329"/>
      <x:c r="AR795" s="329"/>
      <x:c r="AS795" s="329"/>
      <x:c r="AT795" s="329"/>
      <x:c r="AU795" s="329"/>
      <x:c r="AV795" s="329"/>
      <x:c r="AW795" s="329"/>
      <x:c r="AX795" s="329"/>
      <x:c r="AY795" s="329"/>
      <x:c r="AZ795" s="329"/>
      <x:c r="BA795" s="329"/>
      <x:c r="BB795" s="329"/>
      <x:c r="BC795" s="329"/>
      <x:c r="BD795" s="329"/>
      <x:c r="BE795" s="329"/>
      <x:c r="BF795" s="329"/>
      <x:c r="BG795" s="329"/>
      <x:c r="BH795" s="329"/>
      <x:c r="BI795" s="329"/>
      <x:c r="BJ795" s="329"/>
      <x:c r="BK795" s="329"/>
      <x:c r="BL795" s="329"/>
      <x:c r="BM795" s="329"/>
      <x:c r="BN795" s="329"/>
      <x:c r="BO795" s="329"/>
      <x:c r="BP795" s="329"/>
      <x:c r="BQ795" s="329"/>
      <x:c r="BR795" s="329"/>
      <x:c r="BS795" s="329"/>
      <x:c r="BT795" s="329"/>
      <x:c r="BU795" s="329"/>
      <x:c r="BV795" s="329"/>
      <x:c r="BW795" s="329"/>
      <x:c r="BX795" s="329"/>
      <x:c r="BY795" s="329"/>
      <x:c r="BZ795" s="329"/>
      <x:c r="CA795" s="329"/>
      <x:c r="CB795" s="329"/>
      <x:c r="CC795" s="329"/>
      <x:c r="CD795" s="329"/>
      <x:c r="CE795" s="329"/>
      <x:c r="CF795" s="329"/>
      <x:c r="CG795" s="329"/>
      <x:c r="CH795" s="329"/>
      <x:c r="CI795" s="329"/>
      <x:c r="CJ795" s="329"/>
      <x:c r="CK795" s="329"/>
      <x:c r="CL795" s="329"/>
      <x:c r="CM795" s="329"/>
      <x:c r="CN795" s="329"/>
      <x:c r="CO795" s="329"/>
      <x:c r="CP795" s="329"/>
      <x:c r="CQ795" s="329"/>
      <x:c r="CR795" s="329"/>
      <x:c r="CS795" s="329"/>
      <x:c r="CT795" s="329"/>
      <x:c r="CU795" s="329"/>
      <x:c r="CV795" s="329"/>
      <x:c r="CW795" s="329"/>
      <x:c r="CX795" s="329"/>
      <x:c r="CY795" s="329"/>
      <x:c r="CZ795" s="329"/>
      <x:c r="DA795" s="329"/>
      <x:c r="DB795" s="329"/>
      <x:c r="DC795" s="329"/>
      <x:c r="DD795" s="329"/>
      <x:c r="DE795" s="329"/>
      <x:c r="DF795" s="329"/>
      <x:c r="DG795" s="329"/>
      <x:c r="DH795" s="329"/>
      <x:c r="DI795" s="329"/>
      <x:c r="DJ795" s="329"/>
      <x:c r="DK795" s="329"/>
      <x:c r="DL795" s="329"/>
      <x:c r="DM795" s="329"/>
      <x:c r="DN795" s="329"/>
      <x:c r="DO795" s="329"/>
      <x:c r="DP795" s="329"/>
      <x:c r="DQ795" s="329"/>
      <x:c r="DR795" s="329"/>
      <x:c r="DS795" s="329"/>
    </x:row>
    <x:row r="796" spans="1:123" s="273" customFormat="1" hidden="1" customHeight="1">
      <x:c r="A796" s="630" t="s">
        <x:v>38</x:v>
      </x:c>
      <x:c r="B796" s="295" t="s">
        <x:v>566</x:v>
      </x:c>
      <x:c r="C796" s="296" t="s">
        <x:v>4871</x:v>
      </x:c>
      <x:c r="D796" s="448">
        <x:f t="shared" si="44"/>
        <x:v>3540.1999999999998</x:v>
      </x:c>
      <x:c r="E796" s="299" t="s">
        <x:v>4886</x:v>
      </x:c>
      <x:c r="F796" s="299" t="s">
        <x:v>5678</x:v>
      </x:c>
      <x:c r="G796" s="299" t="s">
        <x:v>4886</x:v>
      </x:c>
      <x:c r="H796" s="299" t="s">
        <x:v>6371</x:v>
      </x:c>
      <x:c r="I796" s="299"/>
      <x:c r="J796" s="566">
        <x:v>3540.1999999999998</x:v>
      </x:c>
      <x:c r="K796" s="322"/>
      <x:c r="L796" s="322">
        <x:v>3540.1999999999998</x:v>
      </x:c>
      <x:c r="M796" s="640"/>
      <x:c r="N796" s="322"/>
      <x:c r="O796" s="322"/>
      <x:c r="P796" s="322">
        <x:v>3540.1999999999998</x:v>
      </x:c>
      <x:c r="Q796" s="322"/>
      <x:c r="R796" s="217" t="s">
        <x:v>882</x:v>
      </x:c>
      <x:c r="S796" s="299"/>
      <x:c r="T796" s="329"/>
      <x:c r="U796" s="329"/>
      <x:c r="V796" s="329"/>
      <x:c r="W796" s="329"/>
      <x:c r="X796" s="329"/>
      <x:c r="Y796" s="329"/>
      <x:c r="Z796" s="329"/>
      <x:c r="AA796" s="329"/>
      <x:c r="AB796" s="329"/>
      <x:c r="AC796" s="329"/>
      <x:c r="AD796" s="329"/>
      <x:c r="AE796" s="329"/>
      <x:c r="AF796" s="329"/>
      <x:c r="AG796" s="329"/>
      <x:c r="AH796" s="329"/>
      <x:c r="AI796" s="329"/>
      <x:c r="AJ796" s="329"/>
      <x:c r="AK796" s="329"/>
      <x:c r="AL796" s="329"/>
      <x:c r="AM796" s="329"/>
      <x:c r="AN796" s="329"/>
      <x:c r="AO796" s="329"/>
      <x:c r="AP796" s="329"/>
      <x:c r="AQ796" s="329"/>
      <x:c r="AR796" s="329"/>
      <x:c r="AS796" s="329"/>
      <x:c r="AT796" s="329"/>
      <x:c r="AU796" s="329"/>
      <x:c r="AV796" s="329"/>
      <x:c r="AW796" s="329"/>
      <x:c r="AX796" s="329"/>
      <x:c r="AY796" s="329"/>
      <x:c r="AZ796" s="329"/>
      <x:c r="BA796" s="329"/>
      <x:c r="BB796" s="329"/>
      <x:c r="BC796" s="329"/>
      <x:c r="BD796" s="329"/>
      <x:c r="BE796" s="329"/>
      <x:c r="BF796" s="329"/>
      <x:c r="BG796" s="329"/>
      <x:c r="BH796" s="329"/>
      <x:c r="BI796" s="329"/>
      <x:c r="BJ796" s="329"/>
      <x:c r="BK796" s="329"/>
      <x:c r="BL796" s="329"/>
      <x:c r="BM796" s="329"/>
      <x:c r="BN796" s="329"/>
      <x:c r="BO796" s="329"/>
      <x:c r="BP796" s="329"/>
      <x:c r="BQ796" s="329"/>
      <x:c r="BR796" s="329"/>
      <x:c r="BS796" s="329"/>
      <x:c r="BT796" s="329"/>
      <x:c r="BU796" s="329"/>
      <x:c r="BV796" s="329"/>
      <x:c r="BW796" s="329"/>
      <x:c r="BX796" s="329"/>
      <x:c r="BY796" s="329"/>
      <x:c r="BZ796" s="329"/>
      <x:c r="CA796" s="329"/>
      <x:c r="CB796" s="329"/>
      <x:c r="CC796" s="329"/>
      <x:c r="CD796" s="329"/>
      <x:c r="CE796" s="329"/>
      <x:c r="CF796" s="329"/>
      <x:c r="CG796" s="329"/>
      <x:c r="CH796" s="329"/>
      <x:c r="CI796" s="329"/>
      <x:c r="CJ796" s="329"/>
      <x:c r="CK796" s="329"/>
      <x:c r="CL796" s="329"/>
      <x:c r="CM796" s="329"/>
      <x:c r="CN796" s="329"/>
      <x:c r="CO796" s="329"/>
      <x:c r="CP796" s="329"/>
      <x:c r="CQ796" s="329"/>
      <x:c r="CR796" s="329"/>
      <x:c r="CS796" s="329"/>
      <x:c r="CT796" s="329"/>
      <x:c r="CU796" s="329"/>
      <x:c r="CV796" s="329"/>
      <x:c r="CW796" s="329"/>
      <x:c r="CX796" s="329"/>
      <x:c r="CY796" s="329"/>
      <x:c r="CZ796" s="329"/>
      <x:c r="DA796" s="329"/>
      <x:c r="DB796" s="329"/>
      <x:c r="DC796" s="329"/>
      <x:c r="DD796" s="329"/>
      <x:c r="DE796" s="329"/>
      <x:c r="DF796" s="329"/>
      <x:c r="DG796" s="329"/>
      <x:c r="DH796" s="329"/>
      <x:c r="DI796" s="329"/>
      <x:c r="DJ796" s="329"/>
      <x:c r="DK796" s="329"/>
      <x:c r="DL796" s="329"/>
      <x:c r="DM796" s="329"/>
      <x:c r="DN796" s="329"/>
      <x:c r="DO796" s="329"/>
      <x:c r="DP796" s="329"/>
      <x:c r="DQ796" s="329"/>
      <x:c r="DR796" s="329"/>
      <x:c r="DS796" s="329"/>
    </x:row>
    <x:row r="797" spans="1:123" s="273" customFormat="1" hidden="1" customHeight="1">
      <x:c r="A797" s="630" t="s">
        <x:v>38</x:v>
      </x:c>
      <x:c r="B797" s="295" t="s">
        <x:v>554</x:v>
      </x:c>
      <x:c r="C797" s="296" t="s">
        <x:v>4872</x:v>
      </x:c>
      <x:c r="D797" s="448">
        <x:f t="shared" si="44"/>
        <x:v>5764.8999999999996</x:v>
      </x:c>
      <x:c r="E797" s="299" t="s">
        <x:v>2160</x:v>
      </x:c>
      <x:c r="F797" s="299" t="s">
        <x:v>5678</x:v>
      </x:c>
      <x:c r="G797" s="299" t="s">
        <x:v>2160</x:v>
      </x:c>
      <x:c r="H797" s="299" t="s">
        <x:v>6371</x:v>
      </x:c>
      <x:c r="I797" s="299"/>
      <x:c r="J797" s="566">
        <x:v>5764.8999999999996</x:v>
      </x:c>
      <x:c r="K797" s="322"/>
      <x:c r="L797" s="322">
        <x:v>5764.8999999999996</x:v>
      </x:c>
      <x:c r="M797" s="640"/>
      <x:c r="N797" s="322"/>
      <x:c r="O797" s="322"/>
      <x:c r="P797" s="322">
        <x:v>5764.8999999999996</x:v>
      </x:c>
      <x:c r="Q797" s="322"/>
      <x:c r="R797" s="217" t="s">
        <x:v>882</x:v>
      </x:c>
      <x:c r="S797" s="299"/>
      <x:c r="T797" s="329"/>
      <x:c r="U797" s="329"/>
      <x:c r="V797" s="329"/>
      <x:c r="W797" s="329"/>
      <x:c r="X797" s="329"/>
      <x:c r="Y797" s="329"/>
      <x:c r="Z797" s="329"/>
      <x:c r="AA797" s="329"/>
      <x:c r="AB797" s="329"/>
      <x:c r="AC797" s="329"/>
      <x:c r="AD797" s="329"/>
      <x:c r="AE797" s="329"/>
      <x:c r="AF797" s="329"/>
      <x:c r="AG797" s="329"/>
      <x:c r="AH797" s="329"/>
      <x:c r="AI797" s="329"/>
      <x:c r="AJ797" s="329"/>
      <x:c r="AK797" s="329"/>
      <x:c r="AL797" s="329"/>
      <x:c r="AM797" s="329"/>
      <x:c r="AN797" s="329"/>
      <x:c r="AO797" s="329"/>
      <x:c r="AP797" s="329"/>
      <x:c r="AQ797" s="329"/>
      <x:c r="AR797" s="329"/>
      <x:c r="AS797" s="329"/>
      <x:c r="AT797" s="329"/>
      <x:c r="AU797" s="329"/>
      <x:c r="AV797" s="329"/>
      <x:c r="AW797" s="329"/>
      <x:c r="AX797" s="329"/>
      <x:c r="AY797" s="329"/>
      <x:c r="AZ797" s="329"/>
      <x:c r="BA797" s="329"/>
      <x:c r="BB797" s="329"/>
      <x:c r="BC797" s="329"/>
      <x:c r="BD797" s="329"/>
      <x:c r="BE797" s="329"/>
      <x:c r="BF797" s="329"/>
      <x:c r="BG797" s="329"/>
      <x:c r="BH797" s="329"/>
      <x:c r="BI797" s="329"/>
      <x:c r="BJ797" s="329"/>
      <x:c r="BK797" s="329"/>
      <x:c r="BL797" s="329"/>
      <x:c r="BM797" s="329"/>
      <x:c r="BN797" s="329"/>
      <x:c r="BO797" s="329"/>
      <x:c r="BP797" s="329"/>
      <x:c r="BQ797" s="329"/>
      <x:c r="BR797" s="329"/>
      <x:c r="BS797" s="329"/>
      <x:c r="BT797" s="329"/>
      <x:c r="BU797" s="329"/>
      <x:c r="BV797" s="329"/>
      <x:c r="BW797" s="329"/>
      <x:c r="BX797" s="329"/>
      <x:c r="BY797" s="329"/>
      <x:c r="BZ797" s="329"/>
      <x:c r="CA797" s="329"/>
      <x:c r="CB797" s="329"/>
      <x:c r="CC797" s="329"/>
      <x:c r="CD797" s="329"/>
      <x:c r="CE797" s="329"/>
      <x:c r="CF797" s="329"/>
      <x:c r="CG797" s="329"/>
      <x:c r="CH797" s="329"/>
      <x:c r="CI797" s="329"/>
      <x:c r="CJ797" s="329"/>
      <x:c r="CK797" s="329"/>
      <x:c r="CL797" s="329"/>
      <x:c r="CM797" s="329"/>
      <x:c r="CN797" s="329"/>
      <x:c r="CO797" s="329"/>
      <x:c r="CP797" s="329"/>
      <x:c r="CQ797" s="329"/>
      <x:c r="CR797" s="329"/>
      <x:c r="CS797" s="329"/>
      <x:c r="CT797" s="329"/>
      <x:c r="CU797" s="329"/>
      <x:c r="CV797" s="329"/>
      <x:c r="CW797" s="329"/>
      <x:c r="CX797" s="329"/>
      <x:c r="CY797" s="329"/>
      <x:c r="CZ797" s="329"/>
      <x:c r="DA797" s="329"/>
      <x:c r="DB797" s="329"/>
      <x:c r="DC797" s="329"/>
      <x:c r="DD797" s="329"/>
      <x:c r="DE797" s="329"/>
      <x:c r="DF797" s="329"/>
      <x:c r="DG797" s="329"/>
      <x:c r="DH797" s="329"/>
      <x:c r="DI797" s="329"/>
      <x:c r="DJ797" s="329"/>
      <x:c r="DK797" s="329"/>
      <x:c r="DL797" s="329"/>
      <x:c r="DM797" s="329"/>
      <x:c r="DN797" s="329"/>
      <x:c r="DO797" s="329"/>
      <x:c r="DP797" s="329"/>
      <x:c r="DQ797" s="329"/>
      <x:c r="DR797" s="329"/>
      <x:c r="DS797" s="329"/>
    </x:row>
    <x:row r="798" spans="1:123" s="273" customFormat="1" hidden="1" customHeight="1">
      <x:c r="A798" s="630" t="s">
        <x:v>38</x:v>
      </x:c>
      <x:c r="B798" s="295" t="s">
        <x:v>6686</x:v>
      </x:c>
      <x:c r="C798" s="296" t="s">
        <x:v>4869</x:v>
      </x:c>
      <x:c r="D798" s="448">
        <x:f t="shared" si="44"/>
        <x:v>5815.5</x:v>
      </x:c>
      <x:c r="E798" s="299" t="s">
        <x:v>2160</x:v>
      </x:c>
      <x:c r="F798" s="299" t="s">
        <x:v>5678</x:v>
      </x:c>
      <x:c r="G798" s="299" t="s">
        <x:v>2160</x:v>
      </x:c>
      <x:c r="H798" s="299" t="s">
        <x:v>6371</x:v>
      </x:c>
      <x:c r="I798" s="299"/>
      <x:c r="J798" s="566">
        <x:v>5815.5</x:v>
      </x:c>
      <x:c r="K798" s="322"/>
      <x:c r="L798" s="322">
        <x:v>5815.5</x:v>
      </x:c>
      <x:c r="M798" s="640"/>
      <x:c r="N798" s="322"/>
      <x:c r="O798" s="322"/>
      <x:c r="P798" s="322">
        <x:v>5815.5</x:v>
      </x:c>
      <x:c r="Q798" s="322"/>
      <x:c r="R798" s="217" t="s">
        <x:v>2761</x:v>
      </x:c>
      <x:c r="S798" s="299"/>
      <x:c r="T798" s="329"/>
      <x:c r="U798" s="329"/>
      <x:c r="V798" s="329"/>
      <x:c r="W798" s="329"/>
      <x:c r="X798" s="329"/>
      <x:c r="Y798" s="329"/>
      <x:c r="Z798" s="329"/>
      <x:c r="AA798" s="329"/>
      <x:c r="AB798" s="329"/>
      <x:c r="AC798" s="329"/>
      <x:c r="AD798" s="329"/>
      <x:c r="AE798" s="329"/>
      <x:c r="AF798" s="329"/>
      <x:c r="AG798" s="329"/>
      <x:c r="AH798" s="329"/>
      <x:c r="AI798" s="329"/>
      <x:c r="AJ798" s="329"/>
      <x:c r="AK798" s="329"/>
      <x:c r="AL798" s="329"/>
      <x:c r="AM798" s="329"/>
      <x:c r="AN798" s="329"/>
      <x:c r="AO798" s="329"/>
      <x:c r="AP798" s="329"/>
      <x:c r="AQ798" s="329"/>
      <x:c r="AR798" s="329"/>
      <x:c r="AS798" s="329"/>
      <x:c r="AT798" s="329"/>
      <x:c r="AU798" s="329"/>
      <x:c r="AV798" s="329"/>
      <x:c r="AW798" s="329"/>
      <x:c r="AX798" s="329"/>
      <x:c r="AY798" s="329"/>
      <x:c r="AZ798" s="329"/>
      <x:c r="BA798" s="329"/>
      <x:c r="BB798" s="329"/>
      <x:c r="BC798" s="329"/>
      <x:c r="BD798" s="329"/>
      <x:c r="BE798" s="329"/>
      <x:c r="BF798" s="329"/>
      <x:c r="BG798" s="329"/>
      <x:c r="BH798" s="329"/>
      <x:c r="BI798" s="329"/>
      <x:c r="BJ798" s="329"/>
      <x:c r="BK798" s="329"/>
      <x:c r="BL798" s="329"/>
      <x:c r="BM798" s="329"/>
      <x:c r="BN798" s="329"/>
      <x:c r="BO798" s="329"/>
      <x:c r="BP798" s="329"/>
      <x:c r="BQ798" s="329"/>
      <x:c r="BR798" s="329"/>
      <x:c r="BS798" s="329"/>
      <x:c r="BT798" s="329"/>
      <x:c r="BU798" s="329"/>
      <x:c r="BV798" s="329"/>
      <x:c r="BW798" s="329"/>
      <x:c r="BX798" s="329"/>
      <x:c r="BY798" s="329"/>
      <x:c r="BZ798" s="329"/>
      <x:c r="CA798" s="329"/>
      <x:c r="CB798" s="329"/>
      <x:c r="CC798" s="329"/>
      <x:c r="CD798" s="329"/>
      <x:c r="CE798" s="329"/>
      <x:c r="CF798" s="329"/>
      <x:c r="CG798" s="329"/>
      <x:c r="CH798" s="329"/>
      <x:c r="CI798" s="329"/>
      <x:c r="CJ798" s="329"/>
      <x:c r="CK798" s="329"/>
      <x:c r="CL798" s="329"/>
      <x:c r="CM798" s="329"/>
      <x:c r="CN798" s="329"/>
      <x:c r="CO798" s="329"/>
      <x:c r="CP798" s="329"/>
      <x:c r="CQ798" s="329"/>
      <x:c r="CR798" s="329"/>
      <x:c r="CS798" s="329"/>
      <x:c r="CT798" s="329"/>
      <x:c r="CU798" s="329"/>
      <x:c r="CV798" s="329"/>
      <x:c r="CW798" s="329"/>
      <x:c r="CX798" s="329"/>
      <x:c r="CY798" s="329"/>
      <x:c r="CZ798" s="329"/>
      <x:c r="DA798" s="329"/>
      <x:c r="DB798" s="329"/>
      <x:c r="DC798" s="329"/>
      <x:c r="DD798" s="329"/>
      <x:c r="DE798" s="329"/>
      <x:c r="DF798" s="329"/>
      <x:c r="DG798" s="329"/>
      <x:c r="DH798" s="329"/>
      <x:c r="DI798" s="329"/>
      <x:c r="DJ798" s="329"/>
      <x:c r="DK798" s="329"/>
      <x:c r="DL798" s="329"/>
      <x:c r="DM798" s="329"/>
      <x:c r="DN798" s="329"/>
      <x:c r="DO798" s="329"/>
      <x:c r="DP798" s="329"/>
      <x:c r="DQ798" s="329"/>
      <x:c r="DR798" s="329"/>
      <x:c r="DS798" s="329"/>
    </x:row>
    <x:row r="799" spans="1:123" s="273" customFormat="1" hidden="1" customHeight="1">
      <x:c r="A799" s="630" t="s">
        <x:v>38</x:v>
      </x:c>
      <x:c r="B799" s="295" t="s">
        <x:v>6691</x:v>
      </x:c>
      <x:c r="C799" s="296" t="s">
        <x:v>1752</x:v>
      </x:c>
      <x:c r="D799" s="448">
        <x:f t="shared" si="44"/>
        <x:v>3445.4000000000001</x:v>
      </x:c>
      <x:c r="E799" s="299" t="s">
        <x:v>2160</x:v>
      </x:c>
      <x:c r="F799" s="299" t="s">
        <x:v>5678</x:v>
      </x:c>
      <x:c r="G799" s="299" t="s">
        <x:v>2160</x:v>
      </x:c>
      <x:c r="H799" s="299" t="s">
        <x:v>6371</x:v>
      </x:c>
      <x:c r="I799" s="299"/>
      <x:c r="J799" s="566">
        <x:v>3445.4000000000001</x:v>
      </x:c>
      <x:c r="K799" s="322"/>
      <x:c r="L799" s="322">
        <x:v>3445.4000000000001</x:v>
      </x:c>
      <x:c r="M799" s="640"/>
      <x:c r="N799" s="322"/>
      <x:c r="O799" s="322"/>
      <x:c r="P799" s="322">
        <x:v>3445.4000000000001</x:v>
      </x:c>
      <x:c r="Q799" s="322"/>
      <x:c r="R799" s="217" t="s">
        <x:v>2761</x:v>
      </x:c>
      <x:c r="S799" s="299"/>
      <x:c r="T799" s="329"/>
      <x:c r="U799" s="329"/>
      <x:c r="V799" s="329"/>
      <x:c r="W799" s="329"/>
      <x:c r="X799" s="329"/>
      <x:c r="Y799" s="329"/>
      <x:c r="Z799" s="329"/>
      <x:c r="AA799" s="329"/>
      <x:c r="AB799" s="329"/>
      <x:c r="AC799" s="329"/>
      <x:c r="AD799" s="329"/>
      <x:c r="AE799" s="329"/>
      <x:c r="AF799" s="329"/>
      <x:c r="AG799" s="329"/>
      <x:c r="AH799" s="329"/>
      <x:c r="AI799" s="329"/>
      <x:c r="AJ799" s="329"/>
      <x:c r="AK799" s="329"/>
      <x:c r="AL799" s="329"/>
      <x:c r="AM799" s="329"/>
      <x:c r="AN799" s="329"/>
      <x:c r="AO799" s="329"/>
      <x:c r="AP799" s="329"/>
      <x:c r="AQ799" s="329"/>
      <x:c r="AR799" s="329"/>
      <x:c r="AS799" s="329"/>
      <x:c r="AT799" s="329"/>
      <x:c r="AU799" s="329"/>
      <x:c r="AV799" s="329"/>
      <x:c r="AW799" s="329"/>
      <x:c r="AX799" s="329"/>
      <x:c r="AY799" s="329"/>
      <x:c r="AZ799" s="329"/>
      <x:c r="BA799" s="329"/>
      <x:c r="BB799" s="329"/>
      <x:c r="BC799" s="329"/>
      <x:c r="BD799" s="329"/>
      <x:c r="BE799" s="329"/>
      <x:c r="BF799" s="329"/>
      <x:c r="BG799" s="329"/>
      <x:c r="BH799" s="329"/>
      <x:c r="BI799" s="329"/>
      <x:c r="BJ799" s="329"/>
      <x:c r="BK799" s="329"/>
      <x:c r="BL799" s="329"/>
      <x:c r="BM799" s="329"/>
      <x:c r="BN799" s="329"/>
      <x:c r="BO799" s="329"/>
      <x:c r="BP799" s="329"/>
      <x:c r="BQ799" s="329"/>
      <x:c r="BR799" s="329"/>
      <x:c r="BS799" s="329"/>
      <x:c r="BT799" s="329"/>
      <x:c r="BU799" s="329"/>
      <x:c r="BV799" s="329"/>
      <x:c r="BW799" s="329"/>
      <x:c r="BX799" s="329"/>
      <x:c r="BY799" s="329"/>
      <x:c r="BZ799" s="329"/>
      <x:c r="CA799" s="329"/>
      <x:c r="CB799" s="329"/>
      <x:c r="CC799" s="329"/>
      <x:c r="CD799" s="329"/>
      <x:c r="CE799" s="329"/>
      <x:c r="CF799" s="329"/>
      <x:c r="CG799" s="329"/>
      <x:c r="CH799" s="329"/>
      <x:c r="CI799" s="329"/>
      <x:c r="CJ799" s="329"/>
      <x:c r="CK799" s="329"/>
      <x:c r="CL799" s="329"/>
      <x:c r="CM799" s="329"/>
      <x:c r="CN799" s="329"/>
      <x:c r="CO799" s="329"/>
      <x:c r="CP799" s="329"/>
      <x:c r="CQ799" s="329"/>
      <x:c r="CR799" s="329"/>
      <x:c r="CS799" s="329"/>
      <x:c r="CT799" s="329"/>
      <x:c r="CU799" s="329"/>
      <x:c r="CV799" s="329"/>
      <x:c r="CW799" s="329"/>
      <x:c r="CX799" s="329"/>
      <x:c r="CY799" s="329"/>
      <x:c r="CZ799" s="329"/>
      <x:c r="DA799" s="329"/>
      <x:c r="DB799" s="329"/>
      <x:c r="DC799" s="329"/>
      <x:c r="DD799" s="329"/>
      <x:c r="DE799" s="329"/>
      <x:c r="DF799" s="329"/>
      <x:c r="DG799" s="329"/>
      <x:c r="DH799" s="329"/>
      <x:c r="DI799" s="329"/>
      <x:c r="DJ799" s="329"/>
      <x:c r="DK799" s="329"/>
      <x:c r="DL799" s="329"/>
      <x:c r="DM799" s="329"/>
      <x:c r="DN799" s="329"/>
      <x:c r="DO799" s="329"/>
      <x:c r="DP799" s="329"/>
      <x:c r="DQ799" s="329"/>
      <x:c r="DR799" s="329"/>
      <x:c r="DS799" s="329"/>
    </x:row>
    <x:row r="800" spans="1:123" s="273" customFormat="1" hidden="1" customHeight="1">
      <x:c r="A800" s="630" t="s">
        <x:v>38</x:v>
      </x:c>
      <x:c r="B800" s="295" t="s">
        <x:v>577</x:v>
      </x:c>
      <x:c r="C800" s="296" t="s">
        <x:v>1743</x:v>
      </x:c>
      <x:c r="D800" s="448">
        <x:f t="shared" si="44"/>
        <x:v>2772.0999999999999</x:v>
      </x:c>
      <x:c r="E800" s="299" t="s">
        <x:v>2160</x:v>
      </x:c>
      <x:c r="F800" s="299" t="s">
        <x:v>5678</x:v>
      </x:c>
      <x:c r="G800" s="299" t="s">
        <x:v>2160</x:v>
      </x:c>
      <x:c r="H800" s="299" t="s">
        <x:v>6371</x:v>
      </x:c>
      <x:c r="I800" s="299"/>
      <x:c r="J800" s="566">
        <x:v>2772.0999999999999</x:v>
      </x:c>
      <x:c r="K800" s="322"/>
      <x:c r="L800" s="322">
        <x:v>2772.0999999999999</x:v>
      </x:c>
      <x:c r="M800" s="640"/>
      <x:c r="N800" s="322"/>
      <x:c r="O800" s="322"/>
      <x:c r="P800" s="322">
        <x:v>2772.0999999999999</x:v>
      </x:c>
      <x:c r="Q800" s="322"/>
      <x:c r="R800" s="217" t="s">
        <x:v>2761</x:v>
      </x:c>
      <x:c r="S800" s="299"/>
      <x:c r="T800" s="329"/>
      <x:c r="U800" s="329"/>
      <x:c r="V800" s="329"/>
      <x:c r="W800" s="329"/>
      <x:c r="X800" s="329"/>
      <x:c r="Y800" s="329"/>
      <x:c r="Z800" s="329"/>
      <x:c r="AA800" s="329"/>
      <x:c r="AB800" s="329"/>
      <x:c r="AC800" s="329"/>
      <x:c r="AD800" s="329"/>
      <x:c r="AE800" s="329"/>
      <x:c r="AF800" s="329"/>
      <x:c r="AG800" s="329"/>
      <x:c r="AH800" s="329"/>
      <x:c r="AI800" s="329"/>
      <x:c r="AJ800" s="329"/>
      <x:c r="AK800" s="329"/>
      <x:c r="AL800" s="329"/>
      <x:c r="AM800" s="329"/>
      <x:c r="AN800" s="329"/>
      <x:c r="AO800" s="329"/>
      <x:c r="AP800" s="329"/>
      <x:c r="AQ800" s="329"/>
      <x:c r="AR800" s="329"/>
      <x:c r="AS800" s="329"/>
      <x:c r="AT800" s="329"/>
      <x:c r="AU800" s="329"/>
      <x:c r="AV800" s="329"/>
      <x:c r="AW800" s="329"/>
      <x:c r="AX800" s="329"/>
      <x:c r="AY800" s="329"/>
      <x:c r="AZ800" s="329"/>
      <x:c r="BA800" s="329"/>
      <x:c r="BB800" s="329"/>
      <x:c r="BC800" s="329"/>
      <x:c r="BD800" s="329"/>
      <x:c r="BE800" s="329"/>
      <x:c r="BF800" s="329"/>
      <x:c r="BG800" s="329"/>
      <x:c r="BH800" s="329"/>
      <x:c r="BI800" s="329"/>
      <x:c r="BJ800" s="329"/>
      <x:c r="BK800" s="329"/>
      <x:c r="BL800" s="329"/>
      <x:c r="BM800" s="329"/>
      <x:c r="BN800" s="329"/>
      <x:c r="BO800" s="329"/>
      <x:c r="BP800" s="329"/>
      <x:c r="BQ800" s="329"/>
      <x:c r="BR800" s="329"/>
      <x:c r="BS800" s="329"/>
      <x:c r="BT800" s="329"/>
      <x:c r="BU800" s="329"/>
      <x:c r="BV800" s="329"/>
      <x:c r="BW800" s="329"/>
      <x:c r="BX800" s="329"/>
      <x:c r="BY800" s="329"/>
      <x:c r="BZ800" s="329"/>
      <x:c r="CA800" s="329"/>
      <x:c r="CB800" s="329"/>
      <x:c r="CC800" s="329"/>
      <x:c r="CD800" s="329"/>
      <x:c r="CE800" s="329"/>
      <x:c r="CF800" s="329"/>
      <x:c r="CG800" s="329"/>
      <x:c r="CH800" s="329"/>
      <x:c r="CI800" s="329"/>
      <x:c r="CJ800" s="329"/>
      <x:c r="CK800" s="329"/>
      <x:c r="CL800" s="329"/>
      <x:c r="CM800" s="329"/>
      <x:c r="CN800" s="329"/>
      <x:c r="CO800" s="329"/>
      <x:c r="CP800" s="329"/>
      <x:c r="CQ800" s="329"/>
      <x:c r="CR800" s="329"/>
      <x:c r="CS800" s="329"/>
      <x:c r="CT800" s="329"/>
      <x:c r="CU800" s="329"/>
      <x:c r="CV800" s="329"/>
      <x:c r="CW800" s="329"/>
      <x:c r="CX800" s="329"/>
      <x:c r="CY800" s="329"/>
      <x:c r="CZ800" s="329"/>
      <x:c r="DA800" s="329"/>
      <x:c r="DB800" s="329"/>
      <x:c r="DC800" s="329"/>
      <x:c r="DD800" s="329"/>
      <x:c r="DE800" s="329"/>
      <x:c r="DF800" s="329"/>
      <x:c r="DG800" s="329"/>
      <x:c r="DH800" s="329"/>
      <x:c r="DI800" s="329"/>
      <x:c r="DJ800" s="329"/>
      <x:c r="DK800" s="329"/>
      <x:c r="DL800" s="329"/>
      <x:c r="DM800" s="329"/>
      <x:c r="DN800" s="329"/>
      <x:c r="DO800" s="329"/>
      <x:c r="DP800" s="329"/>
      <x:c r="DQ800" s="329"/>
      <x:c r="DR800" s="329"/>
      <x:c r="DS800" s="329"/>
    </x:row>
    <x:row r="801" spans="1:123" s="273" customFormat="1" hidden="1" customHeight="1">
      <x:c r="A801" s="630" t="s">
        <x:v>38</x:v>
      </x:c>
      <x:c r="B801" s="295" t="s">
        <x:v>6697</x:v>
      </x:c>
      <x:c r="C801" s="296" t="s">
        <x:v>4895</x:v>
      </x:c>
      <x:c r="D801" s="448">
        <x:f t="shared" si="44"/>
        <x:v>6100.3000000000002</x:v>
      </x:c>
      <x:c r="E801" s="299" t="s">
        <x:v>2160</x:v>
      </x:c>
      <x:c r="F801" s="299" t="s">
        <x:v>5678</x:v>
      </x:c>
      <x:c r="G801" s="299" t="s">
        <x:v>2160</x:v>
      </x:c>
      <x:c r="H801" s="299" t="s">
        <x:v>6371</x:v>
      </x:c>
      <x:c r="I801" s="299"/>
      <x:c r="J801" s="566">
        <x:v>6100.3000000000002</x:v>
      </x:c>
      <x:c r="K801" s="322"/>
      <x:c r="L801" s="322">
        <x:v>6100.3000000000002</x:v>
      </x:c>
      <x:c r="M801" s="640"/>
      <x:c r="N801" s="322"/>
      <x:c r="O801" s="322"/>
      <x:c r="P801" s="322">
        <x:v>6100.3000000000002</x:v>
      </x:c>
      <x:c r="Q801" s="322"/>
      <x:c r="R801" s="217" t="s">
        <x:v>2749</x:v>
      </x:c>
      <x:c r="S801" s="299"/>
      <x:c r="T801" s="329"/>
      <x:c r="U801" s="329"/>
      <x:c r="V801" s="329"/>
      <x:c r="W801" s="329"/>
      <x:c r="X801" s="329"/>
      <x:c r="Y801" s="329"/>
      <x:c r="Z801" s="329"/>
      <x:c r="AA801" s="329"/>
      <x:c r="AB801" s="329"/>
      <x:c r="AC801" s="329"/>
      <x:c r="AD801" s="329"/>
      <x:c r="AE801" s="329"/>
      <x:c r="AF801" s="329"/>
      <x:c r="AG801" s="329"/>
      <x:c r="AH801" s="329"/>
      <x:c r="AI801" s="329"/>
      <x:c r="AJ801" s="329"/>
      <x:c r="AK801" s="329"/>
      <x:c r="AL801" s="329"/>
      <x:c r="AM801" s="329"/>
      <x:c r="AN801" s="329"/>
      <x:c r="AO801" s="329"/>
      <x:c r="AP801" s="329"/>
      <x:c r="AQ801" s="329"/>
      <x:c r="AR801" s="329"/>
      <x:c r="AS801" s="329"/>
      <x:c r="AT801" s="329"/>
      <x:c r="AU801" s="329"/>
      <x:c r="AV801" s="329"/>
      <x:c r="AW801" s="329"/>
      <x:c r="AX801" s="329"/>
      <x:c r="AY801" s="329"/>
      <x:c r="AZ801" s="329"/>
      <x:c r="BA801" s="329"/>
      <x:c r="BB801" s="329"/>
      <x:c r="BC801" s="329"/>
      <x:c r="BD801" s="329"/>
      <x:c r="BE801" s="329"/>
      <x:c r="BF801" s="329"/>
      <x:c r="BG801" s="329"/>
      <x:c r="BH801" s="329"/>
      <x:c r="BI801" s="329"/>
      <x:c r="BJ801" s="329"/>
      <x:c r="BK801" s="329"/>
      <x:c r="BL801" s="329"/>
      <x:c r="BM801" s="329"/>
      <x:c r="BN801" s="329"/>
      <x:c r="BO801" s="329"/>
      <x:c r="BP801" s="329"/>
      <x:c r="BQ801" s="329"/>
      <x:c r="BR801" s="329"/>
      <x:c r="BS801" s="329"/>
      <x:c r="BT801" s="329"/>
      <x:c r="BU801" s="329"/>
      <x:c r="BV801" s="329"/>
      <x:c r="BW801" s="329"/>
      <x:c r="BX801" s="329"/>
      <x:c r="BY801" s="329"/>
      <x:c r="BZ801" s="329"/>
      <x:c r="CA801" s="329"/>
      <x:c r="CB801" s="329"/>
      <x:c r="CC801" s="329"/>
      <x:c r="CD801" s="329"/>
      <x:c r="CE801" s="329"/>
      <x:c r="CF801" s="329"/>
      <x:c r="CG801" s="329"/>
      <x:c r="CH801" s="329"/>
      <x:c r="CI801" s="329"/>
      <x:c r="CJ801" s="329"/>
      <x:c r="CK801" s="329"/>
      <x:c r="CL801" s="329"/>
      <x:c r="CM801" s="329"/>
      <x:c r="CN801" s="329"/>
      <x:c r="CO801" s="329"/>
      <x:c r="CP801" s="329"/>
      <x:c r="CQ801" s="329"/>
      <x:c r="CR801" s="329"/>
      <x:c r="CS801" s="329"/>
      <x:c r="CT801" s="329"/>
      <x:c r="CU801" s="329"/>
      <x:c r="CV801" s="329"/>
      <x:c r="CW801" s="329"/>
      <x:c r="CX801" s="329"/>
      <x:c r="CY801" s="329"/>
      <x:c r="CZ801" s="329"/>
      <x:c r="DA801" s="329"/>
      <x:c r="DB801" s="329"/>
      <x:c r="DC801" s="329"/>
      <x:c r="DD801" s="329"/>
      <x:c r="DE801" s="329"/>
      <x:c r="DF801" s="329"/>
      <x:c r="DG801" s="329"/>
      <x:c r="DH801" s="329"/>
      <x:c r="DI801" s="329"/>
      <x:c r="DJ801" s="329"/>
      <x:c r="DK801" s="329"/>
      <x:c r="DL801" s="329"/>
      <x:c r="DM801" s="329"/>
      <x:c r="DN801" s="329"/>
      <x:c r="DO801" s="329"/>
      <x:c r="DP801" s="329"/>
      <x:c r="DQ801" s="329"/>
      <x:c r="DR801" s="329"/>
      <x:c r="DS801" s="329"/>
    </x:row>
    <x:row r="802" spans="1:123" s="273" customFormat="1" hidden="1" customHeight="1">
      <x:c r="A802" s="630" t="s">
        <x:v>38</x:v>
      </x:c>
      <x:c r="B802" s="295" t="s">
        <x:v>6680</x:v>
      </x:c>
      <x:c r="C802" s="296" t="s">
        <x:v>4901</x:v>
      </x:c>
      <x:c r="D802" s="448">
        <x:f t="shared" si="44"/>
        <x:v>2172.5999999999999</x:v>
      </x:c>
      <x:c r="E802" s="299" t="s">
        <x:v>2160</x:v>
      </x:c>
      <x:c r="F802" s="299" t="s">
        <x:v>5678</x:v>
      </x:c>
      <x:c r="G802" s="299" t="s">
        <x:v>2160</x:v>
      </x:c>
      <x:c r="H802" s="299" t="s">
        <x:v>6371</x:v>
      </x:c>
      <x:c r="I802" s="299"/>
      <x:c r="J802" s="566">
        <x:v>2172.5999999999999</x:v>
      </x:c>
      <x:c r="K802" s="322"/>
      <x:c r="L802" s="322">
        <x:v>2172.5999999999999</x:v>
      </x:c>
      <x:c r="M802" s="640"/>
      <x:c r="N802" s="322"/>
      <x:c r="O802" s="322"/>
      <x:c r="P802" s="322">
        <x:v>2172.5999999999999</x:v>
      </x:c>
      <x:c r="Q802" s="322"/>
      <x:c r="R802" s="217" t="s">
        <x:v>2749</x:v>
      </x:c>
      <x:c r="S802" s="299"/>
      <x:c r="T802" s="329"/>
      <x:c r="U802" s="329"/>
      <x:c r="V802" s="329"/>
      <x:c r="W802" s="329"/>
      <x:c r="X802" s="329"/>
      <x:c r="Y802" s="329"/>
      <x:c r="Z802" s="329"/>
      <x:c r="AA802" s="329"/>
      <x:c r="AB802" s="329"/>
      <x:c r="AC802" s="329"/>
      <x:c r="AD802" s="329"/>
      <x:c r="AE802" s="329"/>
      <x:c r="AF802" s="329"/>
      <x:c r="AG802" s="329"/>
      <x:c r="AH802" s="329"/>
      <x:c r="AI802" s="329"/>
      <x:c r="AJ802" s="329"/>
      <x:c r="AK802" s="329"/>
      <x:c r="AL802" s="329"/>
      <x:c r="AM802" s="329"/>
      <x:c r="AN802" s="329"/>
      <x:c r="AO802" s="329"/>
      <x:c r="AP802" s="329"/>
      <x:c r="AQ802" s="329"/>
      <x:c r="AR802" s="329"/>
      <x:c r="AS802" s="329"/>
      <x:c r="AT802" s="329"/>
      <x:c r="AU802" s="329"/>
      <x:c r="AV802" s="329"/>
      <x:c r="AW802" s="329"/>
      <x:c r="AX802" s="329"/>
      <x:c r="AY802" s="329"/>
      <x:c r="AZ802" s="329"/>
      <x:c r="BA802" s="329"/>
      <x:c r="BB802" s="329"/>
      <x:c r="BC802" s="329"/>
      <x:c r="BD802" s="329"/>
      <x:c r="BE802" s="329"/>
      <x:c r="BF802" s="329"/>
      <x:c r="BG802" s="329"/>
      <x:c r="BH802" s="329"/>
      <x:c r="BI802" s="329"/>
      <x:c r="BJ802" s="329"/>
      <x:c r="BK802" s="329"/>
      <x:c r="BL802" s="329"/>
      <x:c r="BM802" s="329"/>
      <x:c r="BN802" s="329"/>
      <x:c r="BO802" s="329"/>
      <x:c r="BP802" s="329"/>
      <x:c r="BQ802" s="329"/>
      <x:c r="BR802" s="329"/>
      <x:c r="BS802" s="329"/>
      <x:c r="BT802" s="329"/>
      <x:c r="BU802" s="329"/>
      <x:c r="BV802" s="329"/>
      <x:c r="BW802" s="329"/>
      <x:c r="BX802" s="329"/>
      <x:c r="BY802" s="329"/>
      <x:c r="BZ802" s="329"/>
      <x:c r="CA802" s="329"/>
      <x:c r="CB802" s="329"/>
      <x:c r="CC802" s="329"/>
      <x:c r="CD802" s="329"/>
      <x:c r="CE802" s="329"/>
      <x:c r="CF802" s="329"/>
      <x:c r="CG802" s="329"/>
      <x:c r="CH802" s="329"/>
      <x:c r="CI802" s="329"/>
      <x:c r="CJ802" s="329"/>
      <x:c r="CK802" s="329"/>
      <x:c r="CL802" s="329"/>
      <x:c r="CM802" s="329"/>
      <x:c r="CN802" s="329"/>
      <x:c r="CO802" s="329"/>
      <x:c r="CP802" s="329"/>
      <x:c r="CQ802" s="329"/>
      <x:c r="CR802" s="329"/>
      <x:c r="CS802" s="329"/>
      <x:c r="CT802" s="329"/>
      <x:c r="CU802" s="329"/>
      <x:c r="CV802" s="329"/>
      <x:c r="CW802" s="329"/>
      <x:c r="CX802" s="329"/>
      <x:c r="CY802" s="329"/>
      <x:c r="CZ802" s="329"/>
      <x:c r="DA802" s="329"/>
      <x:c r="DB802" s="329"/>
      <x:c r="DC802" s="329"/>
      <x:c r="DD802" s="329"/>
      <x:c r="DE802" s="329"/>
      <x:c r="DF802" s="329"/>
      <x:c r="DG802" s="329"/>
      <x:c r="DH802" s="329"/>
      <x:c r="DI802" s="329"/>
      <x:c r="DJ802" s="329"/>
      <x:c r="DK802" s="329"/>
      <x:c r="DL802" s="329"/>
      <x:c r="DM802" s="329"/>
      <x:c r="DN802" s="329"/>
      <x:c r="DO802" s="329"/>
      <x:c r="DP802" s="329"/>
      <x:c r="DQ802" s="329"/>
      <x:c r="DR802" s="329"/>
      <x:c r="DS802" s="329"/>
    </x:row>
    <x:row r="803" spans="1:123" s="273" customFormat="1" hidden="1" customHeight="1">
      <x:c r="A803" s="630" t="s">
        <x:v>38</x:v>
      </x:c>
      <x:c r="B803" s="295" t="s">
        <x:v>573</x:v>
      </x:c>
      <x:c r="C803" s="296" t="s">
        <x:v>4854</x:v>
      </x:c>
      <x:c r="D803" s="448">
        <x:f t="shared" si="44"/>
        <x:v>2018.9000000000001</x:v>
      </x:c>
      <x:c r="E803" s="299" t="s">
        <x:v>2160</x:v>
      </x:c>
      <x:c r="F803" s="299" t="s">
        <x:v>5678</x:v>
      </x:c>
      <x:c r="G803" s="299" t="s">
        <x:v>2160</x:v>
      </x:c>
      <x:c r="H803" s="299" t="s">
        <x:v>6371</x:v>
      </x:c>
      <x:c r="I803" s="299"/>
      <x:c r="J803" s="566">
        <x:v>2018.9000000000001</x:v>
      </x:c>
      <x:c r="K803" s="322"/>
      <x:c r="L803" s="322">
        <x:v>2018.9000000000001</x:v>
      </x:c>
      <x:c r="M803" s="640"/>
      <x:c r="N803" s="322"/>
      <x:c r="O803" s="322"/>
      <x:c r="P803" s="322">
        <x:v>2018.9000000000001</x:v>
      </x:c>
      <x:c r="Q803" s="322"/>
      <x:c r="R803" s="217" t="s">
        <x:v>2749</x:v>
      </x:c>
      <x:c r="S803" s="299"/>
      <x:c r="T803" s="329"/>
      <x:c r="U803" s="329"/>
      <x:c r="V803" s="329"/>
      <x:c r="W803" s="329"/>
      <x:c r="X803" s="329"/>
      <x:c r="Y803" s="329"/>
      <x:c r="Z803" s="329"/>
      <x:c r="AA803" s="329"/>
      <x:c r="AB803" s="329"/>
      <x:c r="AC803" s="329"/>
      <x:c r="AD803" s="329"/>
      <x:c r="AE803" s="329"/>
      <x:c r="AF803" s="329"/>
      <x:c r="AG803" s="329"/>
      <x:c r="AH803" s="329"/>
      <x:c r="AI803" s="329"/>
      <x:c r="AJ803" s="329"/>
      <x:c r="AK803" s="329"/>
      <x:c r="AL803" s="329"/>
      <x:c r="AM803" s="329"/>
      <x:c r="AN803" s="329"/>
      <x:c r="AO803" s="329"/>
      <x:c r="AP803" s="329"/>
      <x:c r="AQ803" s="329"/>
      <x:c r="AR803" s="329"/>
      <x:c r="AS803" s="329"/>
      <x:c r="AT803" s="329"/>
      <x:c r="AU803" s="329"/>
      <x:c r="AV803" s="329"/>
      <x:c r="AW803" s="329"/>
      <x:c r="AX803" s="329"/>
      <x:c r="AY803" s="329"/>
      <x:c r="AZ803" s="329"/>
      <x:c r="BA803" s="329"/>
      <x:c r="BB803" s="329"/>
      <x:c r="BC803" s="329"/>
      <x:c r="BD803" s="329"/>
      <x:c r="BE803" s="329"/>
      <x:c r="BF803" s="329"/>
      <x:c r="BG803" s="329"/>
      <x:c r="BH803" s="329"/>
      <x:c r="BI803" s="329"/>
      <x:c r="BJ803" s="329"/>
      <x:c r="BK803" s="329"/>
      <x:c r="BL803" s="329"/>
      <x:c r="BM803" s="329"/>
      <x:c r="BN803" s="329"/>
      <x:c r="BO803" s="329"/>
      <x:c r="BP803" s="329"/>
      <x:c r="BQ803" s="329"/>
      <x:c r="BR803" s="329"/>
      <x:c r="BS803" s="329"/>
      <x:c r="BT803" s="329"/>
      <x:c r="BU803" s="329"/>
      <x:c r="BV803" s="329"/>
      <x:c r="BW803" s="329"/>
      <x:c r="BX803" s="329"/>
      <x:c r="BY803" s="329"/>
      <x:c r="BZ803" s="329"/>
      <x:c r="CA803" s="329"/>
      <x:c r="CB803" s="329"/>
      <x:c r="CC803" s="329"/>
      <x:c r="CD803" s="329"/>
      <x:c r="CE803" s="329"/>
      <x:c r="CF803" s="329"/>
      <x:c r="CG803" s="329"/>
      <x:c r="CH803" s="329"/>
      <x:c r="CI803" s="329"/>
      <x:c r="CJ803" s="329"/>
      <x:c r="CK803" s="329"/>
      <x:c r="CL803" s="329"/>
      <x:c r="CM803" s="329"/>
      <x:c r="CN803" s="329"/>
      <x:c r="CO803" s="329"/>
      <x:c r="CP803" s="329"/>
      <x:c r="CQ803" s="329"/>
      <x:c r="CR803" s="329"/>
      <x:c r="CS803" s="329"/>
      <x:c r="CT803" s="329"/>
      <x:c r="CU803" s="329"/>
      <x:c r="CV803" s="329"/>
      <x:c r="CW803" s="329"/>
      <x:c r="CX803" s="329"/>
      <x:c r="CY803" s="329"/>
      <x:c r="CZ803" s="329"/>
      <x:c r="DA803" s="329"/>
      <x:c r="DB803" s="329"/>
      <x:c r="DC803" s="329"/>
      <x:c r="DD803" s="329"/>
      <x:c r="DE803" s="329"/>
      <x:c r="DF803" s="329"/>
      <x:c r="DG803" s="329"/>
      <x:c r="DH803" s="329"/>
      <x:c r="DI803" s="329"/>
      <x:c r="DJ803" s="329"/>
      <x:c r="DK803" s="329"/>
      <x:c r="DL803" s="329"/>
      <x:c r="DM803" s="329"/>
      <x:c r="DN803" s="329"/>
      <x:c r="DO803" s="329"/>
      <x:c r="DP803" s="329"/>
      <x:c r="DQ803" s="329"/>
      <x:c r="DR803" s="329"/>
      <x:c r="DS803" s="329"/>
    </x:row>
    <x:row r="804" spans="1:123" s="273" customFormat="1" hidden="1" customHeight="1">
      <x:c r="A804" s="630" t="s">
        <x:v>38</x:v>
      </x:c>
      <x:c r="B804" s="295" t="s">
        <x:v>553</x:v>
      </x:c>
      <x:c r="C804" s="296" t="s">
        <x:v>4594</x:v>
      </x:c>
      <x:c r="D804" s="448">
        <x:f t="shared" si="44"/>
        <x:v>1972</x:v>
      </x:c>
      <x:c r="E804" s="299" t="s">
        <x:v>2160</x:v>
      </x:c>
      <x:c r="F804" s="299" t="s">
        <x:v>5678</x:v>
      </x:c>
      <x:c r="G804" s="299" t="s">
        <x:v>2160</x:v>
      </x:c>
      <x:c r="H804" s="299" t="s">
        <x:v>6371</x:v>
      </x:c>
      <x:c r="I804" s="299"/>
      <x:c r="J804" s="641">
        <x:v>1972</x:v>
      </x:c>
      <x:c r="K804" s="322"/>
      <x:c r="L804" s="641">
        <x:v>1972</x:v>
      </x:c>
      <x:c r="M804" s="640"/>
      <x:c r="N804" s="322"/>
      <x:c r="O804" s="322"/>
      <x:c r="P804" s="641">
        <x:v>1972</x:v>
      </x:c>
      <x:c r="Q804" s="322"/>
      <x:c r="R804" s="217" t="s">
        <x:v>548</x:v>
      </x:c>
      <x:c r="S804" s="299"/>
      <x:c r="T804" s="329"/>
      <x:c r="U804" s="329"/>
      <x:c r="V804" s="329"/>
      <x:c r="W804" s="329"/>
      <x:c r="X804" s="329"/>
      <x:c r="Y804" s="329"/>
      <x:c r="Z804" s="329"/>
      <x:c r="AA804" s="329"/>
      <x:c r="AB804" s="329"/>
      <x:c r="AC804" s="329"/>
      <x:c r="AD804" s="329"/>
      <x:c r="AE804" s="329"/>
      <x:c r="AF804" s="329"/>
      <x:c r="AG804" s="329"/>
      <x:c r="AH804" s="329"/>
      <x:c r="AI804" s="329"/>
      <x:c r="AJ804" s="329"/>
      <x:c r="AK804" s="329"/>
      <x:c r="AL804" s="329"/>
      <x:c r="AM804" s="329"/>
      <x:c r="AN804" s="329"/>
      <x:c r="AO804" s="329"/>
      <x:c r="AP804" s="329"/>
      <x:c r="AQ804" s="329"/>
      <x:c r="AR804" s="329"/>
      <x:c r="AS804" s="329"/>
      <x:c r="AT804" s="329"/>
      <x:c r="AU804" s="329"/>
      <x:c r="AV804" s="329"/>
      <x:c r="AW804" s="329"/>
      <x:c r="AX804" s="329"/>
      <x:c r="AY804" s="329"/>
      <x:c r="AZ804" s="329"/>
      <x:c r="BA804" s="329"/>
      <x:c r="BB804" s="329"/>
      <x:c r="BC804" s="329"/>
      <x:c r="BD804" s="329"/>
      <x:c r="BE804" s="329"/>
      <x:c r="BF804" s="329"/>
      <x:c r="BG804" s="329"/>
      <x:c r="BH804" s="329"/>
      <x:c r="BI804" s="329"/>
      <x:c r="BJ804" s="329"/>
      <x:c r="BK804" s="329"/>
      <x:c r="BL804" s="329"/>
      <x:c r="BM804" s="329"/>
      <x:c r="BN804" s="329"/>
      <x:c r="BO804" s="329"/>
      <x:c r="BP804" s="329"/>
      <x:c r="BQ804" s="329"/>
      <x:c r="BR804" s="329"/>
      <x:c r="BS804" s="329"/>
      <x:c r="BT804" s="329"/>
      <x:c r="BU804" s="329"/>
      <x:c r="BV804" s="329"/>
      <x:c r="BW804" s="329"/>
      <x:c r="BX804" s="329"/>
      <x:c r="BY804" s="329"/>
      <x:c r="BZ804" s="329"/>
      <x:c r="CA804" s="329"/>
      <x:c r="CB804" s="329"/>
      <x:c r="CC804" s="329"/>
      <x:c r="CD804" s="329"/>
      <x:c r="CE804" s="329"/>
      <x:c r="CF804" s="329"/>
      <x:c r="CG804" s="329"/>
      <x:c r="CH804" s="329"/>
      <x:c r="CI804" s="329"/>
      <x:c r="CJ804" s="329"/>
      <x:c r="CK804" s="329"/>
      <x:c r="CL804" s="329"/>
      <x:c r="CM804" s="329"/>
      <x:c r="CN804" s="329"/>
      <x:c r="CO804" s="329"/>
      <x:c r="CP804" s="329"/>
      <x:c r="CQ804" s="329"/>
      <x:c r="CR804" s="329"/>
      <x:c r="CS804" s="329"/>
      <x:c r="CT804" s="329"/>
      <x:c r="CU804" s="329"/>
      <x:c r="CV804" s="329"/>
      <x:c r="CW804" s="329"/>
      <x:c r="CX804" s="329"/>
      <x:c r="CY804" s="329"/>
      <x:c r="CZ804" s="329"/>
      <x:c r="DA804" s="329"/>
      <x:c r="DB804" s="329"/>
      <x:c r="DC804" s="329"/>
      <x:c r="DD804" s="329"/>
      <x:c r="DE804" s="329"/>
      <x:c r="DF804" s="329"/>
      <x:c r="DG804" s="329"/>
      <x:c r="DH804" s="329"/>
      <x:c r="DI804" s="329"/>
      <x:c r="DJ804" s="329"/>
      <x:c r="DK804" s="329"/>
      <x:c r="DL804" s="329"/>
      <x:c r="DM804" s="329"/>
      <x:c r="DN804" s="329"/>
      <x:c r="DO804" s="329"/>
      <x:c r="DP804" s="329"/>
      <x:c r="DQ804" s="329"/>
      <x:c r="DR804" s="329"/>
      <x:c r="DS804" s="329"/>
    </x:row>
    <x:row r="805" spans="1:123" s="273" customFormat="1" hidden="1" customHeight="1">
      <x:c r="A805" s="630" t="s">
        <x:v>38</x:v>
      </x:c>
      <x:c r="B805" s="295" t="s">
        <x:v>6702</x:v>
      </x:c>
      <x:c r="C805" s="296" t="s">
        <x:v>4874</x:v>
      </x:c>
      <x:c r="D805" s="448">
        <x:f t="shared" si="44"/>
        <x:v>1378.5999999999999</x:v>
      </x:c>
      <x:c r="E805" s="299" t="s">
        <x:v>2160</x:v>
      </x:c>
      <x:c r="F805" s="299" t="s">
        <x:v>5678</x:v>
      </x:c>
      <x:c r="G805" s="299" t="s">
        <x:v>2160</x:v>
      </x:c>
      <x:c r="H805" s="299" t="s">
        <x:v>6371</x:v>
      </x:c>
      <x:c r="I805" s="299"/>
      <x:c r="J805" s="566">
        <x:v>1378.5999999999999</x:v>
      </x:c>
      <x:c r="K805" s="322"/>
      <x:c r="L805" s="322">
        <x:v>1378.5999999999999</x:v>
      </x:c>
      <x:c r="M805" s="640"/>
      <x:c r="N805" s="322"/>
      <x:c r="O805" s="322"/>
      <x:c r="P805" s="322">
        <x:v>1378.5999999999999</x:v>
      </x:c>
      <x:c r="Q805" s="322"/>
      <x:c r="R805" s="217" t="s">
        <x:v>2749</x:v>
      </x:c>
      <x:c r="S805" s="299"/>
      <x:c r="T805" s="329"/>
      <x:c r="U805" s="329"/>
      <x:c r="V805" s="329"/>
      <x:c r="W805" s="329"/>
      <x:c r="X805" s="329"/>
      <x:c r="Y805" s="329"/>
      <x:c r="Z805" s="329"/>
      <x:c r="AA805" s="329"/>
      <x:c r="AB805" s="329"/>
      <x:c r="AC805" s="329"/>
      <x:c r="AD805" s="329"/>
      <x:c r="AE805" s="329"/>
      <x:c r="AF805" s="329"/>
      <x:c r="AG805" s="329"/>
      <x:c r="AH805" s="329"/>
      <x:c r="AI805" s="329"/>
      <x:c r="AJ805" s="329"/>
      <x:c r="AK805" s="329"/>
      <x:c r="AL805" s="329"/>
      <x:c r="AM805" s="329"/>
      <x:c r="AN805" s="329"/>
      <x:c r="AO805" s="329"/>
      <x:c r="AP805" s="329"/>
      <x:c r="AQ805" s="329"/>
      <x:c r="AR805" s="329"/>
      <x:c r="AS805" s="329"/>
      <x:c r="AT805" s="329"/>
      <x:c r="AU805" s="329"/>
      <x:c r="AV805" s="329"/>
      <x:c r="AW805" s="329"/>
      <x:c r="AX805" s="329"/>
      <x:c r="AY805" s="329"/>
      <x:c r="AZ805" s="329"/>
      <x:c r="BA805" s="329"/>
      <x:c r="BB805" s="329"/>
      <x:c r="BC805" s="329"/>
      <x:c r="BD805" s="329"/>
      <x:c r="BE805" s="329"/>
      <x:c r="BF805" s="329"/>
      <x:c r="BG805" s="329"/>
      <x:c r="BH805" s="329"/>
      <x:c r="BI805" s="329"/>
      <x:c r="BJ805" s="329"/>
      <x:c r="BK805" s="329"/>
      <x:c r="BL805" s="329"/>
      <x:c r="BM805" s="329"/>
      <x:c r="BN805" s="329"/>
      <x:c r="BO805" s="329"/>
      <x:c r="BP805" s="329"/>
      <x:c r="BQ805" s="329"/>
      <x:c r="BR805" s="329"/>
      <x:c r="BS805" s="329"/>
      <x:c r="BT805" s="329"/>
      <x:c r="BU805" s="329"/>
      <x:c r="BV805" s="329"/>
      <x:c r="BW805" s="329"/>
      <x:c r="BX805" s="329"/>
      <x:c r="BY805" s="329"/>
      <x:c r="BZ805" s="329"/>
      <x:c r="CA805" s="329"/>
      <x:c r="CB805" s="329"/>
      <x:c r="CC805" s="329"/>
      <x:c r="CD805" s="329"/>
      <x:c r="CE805" s="329"/>
      <x:c r="CF805" s="329"/>
      <x:c r="CG805" s="329"/>
      <x:c r="CH805" s="329"/>
      <x:c r="CI805" s="329"/>
      <x:c r="CJ805" s="329"/>
      <x:c r="CK805" s="329"/>
      <x:c r="CL805" s="329"/>
      <x:c r="CM805" s="329"/>
      <x:c r="CN805" s="329"/>
      <x:c r="CO805" s="329"/>
      <x:c r="CP805" s="329"/>
      <x:c r="CQ805" s="329"/>
      <x:c r="CR805" s="329"/>
      <x:c r="CS805" s="329"/>
      <x:c r="CT805" s="329"/>
      <x:c r="CU805" s="329"/>
      <x:c r="CV805" s="329"/>
      <x:c r="CW805" s="329"/>
      <x:c r="CX805" s="329"/>
      <x:c r="CY805" s="329"/>
      <x:c r="CZ805" s="329"/>
      <x:c r="DA805" s="329"/>
      <x:c r="DB805" s="329"/>
      <x:c r="DC805" s="329"/>
      <x:c r="DD805" s="329"/>
      <x:c r="DE805" s="329"/>
      <x:c r="DF805" s="329"/>
      <x:c r="DG805" s="329"/>
      <x:c r="DH805" s="329"/>
      <x:c r="DI805" s="329"/>
      <x:c r="DJ805" s="329"/>
      <x:c r="DK805" s="329"/>
      <x:c r="DL805" s="329"/>
      <x:c r="DM805" s="329"/>
      <x:c r="DN805" s="329"/>
      <x:c r="DO805" s="329"/>
      <x:c r="DP805" s="329"/>
      <x:c r="DQ805" s="329"/>
      <x:c r="DR805" s="329"/>
      <x:c r="DS805" s="329"/>
    </x:row>
    <x:row r="806" spans="1:123" s="273" customFormat="1" hidden="1" customHeight="1">
      <x:c r="A806" s="630" t="s">
        <x:v>38</x:v>
      </x:c>
      <x:c r="B806" s="295" t="s">
        <x:v>558</x:v>
      </x:c>
      <x:c r="C806" s="296" t="s">
        <x:v>4610</x:v>
      </x:c>
      <x:c r="D806" s="448">
        <x:f t="shared" si="44"/>
        <x:v>1616.9000000000001</x:v>
      </x:c>
      <x:c r="E806" s="299" t="s">
        <x:v>2160</x:v>
      </x:c>
      <x:c r="F806" s="299" t="s">
        <x:v>5678</x:v>
      </x:c>
      <x:c r="G806" s="299" t="s">
        <x:v>2160</x:v>
      </x:c>
      <x:c r="H806" s="299" t="s">
        <x:v>6371</x:v>
      </x:c>
      <x:c r="I806" s="299"/>
      <x:c r="J806" s="566">
        <x:v>1616.9000000000001</x:v>
      </x:c>
      <x:c r="K806" s="322"/>
      <x:c r="L806" s="322">
        <x:v>1616.9000000000001</x:v>
      </x:c>
      <x:c r="M806" s="640"/>
      <x:c r="N806" s="322"/>
      <x:c r="O806" s="322"/>
      <x:c r="P806" s="322">
        <x:v>1616.9000000000001</x:v>
      </x:c>
      <x:c r="Q806" s="322"/>
      <x:c r="R806" s="217" t="s">
        <x:v>2749</x:v>
      </x:c>
      <x:c r="S806" s="299"/>
      <x:c r="T806" s="329"/>
      <x:c r="U806" s="329"/>
      <x:c r="V806" s="329"/>
      <x:c r="W806" s="329"/>
      <x:c r="X806" s="329"/>
      <x:c r="Y806" s="329"/>
      <x:c r="Z806" s="329"/>
      <x:c r="AA806" s="329"/>
      <x:c r="AB806" s="329"/>
      <x:c r="AC806" s="329"/>
      <x:c r="AD806" s="329"/>
      <x:c r="AE806" s="329"/>
      <x:c r="AF806" s="329"/>
      <x:c r="AG806" s="329"/>
      <x:c r="AH806" s="329"/>
      <x:c r="AI806" s="329"/>
      <x:c r="AJ806" s="329"/>
      <x:c r="AK806" s="329"/>
      <x:c r="AL806" s="329"/>
      <x:c r="AM806" s="329"/>
      <x:c r="AN806" s="329"/>
      <x:c r="AO806" s="329"/>
      <x:c r="AP806" s="329"/>
      <x:c r="AQ806" s="329"/>
      <x:c r="AR806" s="329"/>
      <x:c r="AS806" s="329"/>
      <x:c r="AT806" s="329"/>
      <x:c r="AU806" s="329"/>
      <x:c r="AV806" s="329"/>
      <x:c r="AW806" s="329"/>
      <x:c r="AX806" s="329"/>
      <x:c r="AY806" s="329"/>
      <x:c r="AZ806" s="329"/>
      <x:c r="BA806" s="329"/>
      <x:c r="BB806" s="329"/>
      <x:c r="BC806" s="329"/>
      <x:c r="BD806" s="329"/>
      <x:c r="BE806" s="329"/>
      <x:c r="BF806" s="329"/>
      <x:c r="BG806" s="329"/>
      <x:c r="BH806" s="329"/>
      <x:c r="BI806" s="329"/>
      <x:c r="BJ806" s="329"/>
      <x:c r="BK806" s="329"/>
      <x:c r="BL806" s="329"/>
      <x:c r="BM806" s="329"/>
      <x:c r="BN806" s="329"/>
      <x:c r="BO806" s="329"/>
      <x:c r="BP806" s="329"/>
      <x:c r="BQ806" s="329"/>
      <x:c r="BR806" s="329"/>
      <x:c r="BS806" s="329"/>
      <x:c r="BT806" s="329"/>
      <x:c r="BU806" s="329"/>
      <x:c r="BV806" s="329"/>
      <x:c r="BW806" s="329"/>
      <x:c r="BX806" s="329"/>
      <x:c r="BY806" s="329"/>
      <x:c r="BZ806" s="329"/>
      <x:c r="CA806" s="329"/>
      <x:c r="CB806" s="329"/>
      <x:c r="CC806" s="329"/>
      <x:c r="CD806" s="329"/>
      <x:c r="CE806" s="329"/>
      <x:c r="CF806" s="329"/>
      <x:c r="CG806" s="329"/>
      <x:c r="CH806" s="329"/>
      <x:c r="CI806" s="329"/>
      <x:c r="CJ806" s="329"/>
      <x:c r="CK806" s="329"/>
      <x:c r="CL806" s="329"/>
      <x:c r="CM806" s="329"/>
      <x:c r="CN806" s="329"/>
      <x:c r="CO806" s="329"/>
      <x:c r="CP806" s="329"/>
      <x:c r="CQ806" s="329"/>
      <x:c r="CR806" s="329"/>
      <x:c r="CS806" s="329"/>
      <x:c r="CT806" s="329"/>
      <x:c r="CU806" s="329"/>
      <x:c r="CV806" s="329"/>
      <x:c r="CW806" s="329"/>
      <x:c r="CX806" s="329"/>
      <x:c r="CY806" s="329"/>
      <x:c r="CZ806" s="329"/>
      <x:c r="DA806" s="329"/>
      <x:c r="DB806" s="329"/>
      <x:c r="DC806" s="329"/>
      <x:c r="DD806" s="329"/>
      <x:c r="DE806" s="329"/>
      <x:c r="DF806" s="329"/>
      <x:c r="DG806" s="329"/>
      <x:c r="DH806" s="329"/>
      <x:c r="DI806" s="329"/>
      <x:c r="DJ806" s="329"/>
      <x:c r="DK806" s="329"/>
      <x:c r="DL806" s="329"/>
      <x:c r="DM806" s="329"/>
      <x:c r="DN806" s="329"/>
      <x:c r="DO806" s="329"/>
      <x:c r="DP806" s="329"/>
      <x:c r="DQ806" s="329"/>
      <x:c r="DR806" s="329"/>
      <x:c r="DS806" s="329"/>
    </x:row>
    <x:row r="807" spans="1:123" s="273" customFormat="1" hidden="1" customHeight="1">
      <x:c r="A807" s="630" t="s">
        <x:v>38</x:v>
      </x:c>
      <x:c r="B807" s="295" t="s">
        <x:v>575</x:v>
      </x:c>
      <x:c r="C807" s="296" t="s">
        <x:v>4914</x:v>
      </x:c>
      <x:c r="D807" s="448">
        <x:f t="shared" ref="D807:D894" si="45">IF(SUM(I807:K807)=SUM(L807:M807),SUM(I807:K807),"오답")</x:f>
        <x:v>2183.3000000000002</x:v>
      </x:c>
      <x:c r="E807" s="299" t="s">
        <x:v>2160</x:v>
      </x:c>
      <x:c r="F807" s="299" t="s">
        <x:v>5678</x:v>
      </x:c>
      <x:c r="G807" s="299" t="s">
        <x:v>2160</x:v>
      </x:c>
      <x:c r="H807" s="299" t="s">
        <x:v>6371</x:v>
      </x:c>
      <x:c r="I807" s="299"/>
      <x:c r="J807" s="566">
        <x:v>2183.3000000000002</x:v>
      </x:c>
      <x:c r="K807" s="322"/>
      <x:c r="L807" s="322">
        <x:v>2183.3000000000002</x:v>
      </x:c>
      <x:c r="M807" s="640"/>
      <x:c r="N807" s="322"/>
      <x:c r="O807" s="322"/>
      <x:c r="P807" s="322">
        <x:v>2183.3000000000002</x:v>
      </x:c>
      <x:c r="Q807" s="322"/>
      <x:c r="R807" s="217" t="s">
        <x:v>2749</x:v>
      </x:c>
      <x:c r="S807" s="299"/>
      <x:c r="T807" s="329"/>
      <x:c r="U807" s="329"/>
      <x:c r="V807" s="329"/>
      <x:c r="W807" s="329"/>
      <x:c r="X807" s="329"/>
      <x:c r="Y807" s="329"/>
      <x:c r="Z807" s="329"/>
      <x:c r="AA807" s="329"/>
      <x:c r="AB807" s="329"/>
      <x:c r="AC807" s="329"/>
      <x:c r="AD807" s="329"/>
      <x:c r="AE807" s="329"/>
      <x:c r="AF807" s="329"/>
      <x:c r="AG807" s="329"/>
      <x:c r="AH807" s="329"/>
      <x:c r="AI807" s="329"/>
      <x:c r="AJ807" s="329"/>
      <x:c r="AK807" s="329"/>
      <x:c r="AL807" s="329"/>
      <x:c r="AM807" s="329"/>
      <x:c r="AN807" s="329"/>
      <x:c r="AO807" s="329"/>
      <x:c r="AP807" s="329"/>
      <x:c r="AQ807" s="329"/>
      <x:c r="AR807" s="329"/>
      <x:c r="AS807" s="329"/>
      <x:c r="AT807" s="329"/>
      <x:c r="AU807" s="329"/>
      <x:c r="AV807" s="329"/>
      <x:c r="AW807" s="329"/>
      <x:c r="AX807" s="329"/>
      <x:c r="AY807" s="329"/>
      <x:c r="AZ807" s="329"/>
      <x:c r="BA807" s="329"/>
      <x:c r="BB807" s="329"/>
      <x:c r="BC807" s="329"/>
      <x:c r="BD807" s="329"/>
      <x:c r="BE807" s="329"/>
      <x:c r="BF807" s="329"/>
      <x:c r="BG807" s="329"/>
      <x:c r="BH807" s="329"/>
      <x:c r="BI807" s="329"/>
      <x:c r="BJ807" s="329"/>
      <x:c r="BK807" s="329"/>
      <x:c r="BL807" s="329"/>
      <x:c r="BM807" s="329"/>
      <x:c r="BN807" s="329"/>
      <x:c r="BO807" s="329"/>
      <x:c r="BP807" s="329"/>
      <x:c r="BQ807" s="329"/>
      <x:c r="BR807" s="329"/>
      <x:c r="BS807" s="329"/>
      <x:c r="BT807" s="329"/>
      <x:c r="BU807" s="329"/>
      <x:c r="BV807" s="329"/>
      <x:c r="BW807" s="329"/>
      <x:c r="BX807" s="329"/>
      <x:c r="BY807" s="329"/>
      <x:c r="BZ807" s="329"/>
      <x:c r="CA807" s="329"/>
      <x:c r="CB807" s="329"/>
      <x:c r="CC807" s="329"/>
      <x:c r="CD807" s="329"/>
      <x:c r="CE807" s="329"/>
      <x:c r="CF807" s="329"/>
      <x:c r="CG807" s="329"/>
      <x:c r="CH807" s="329"/>
      <x:c r="CI807" s="329"/>
      <x:c r="CJ807" s="329"/>
      <x:c r="CK807" s="329"/>
      <x:c r="CL807" s="329"/>
      <x:c r="CM807" s="329"/>
      <x:c r="CN807" s="329"/>
      <x:c r="CO807" s="329"/>
      <x:c r="CP807" s="329"/>
      <x:c r="CQ807" s="329"/>
      <x:c r="CR807" s="329"/>
      <x:c r="CS807" s="329"/>
      <x:c r="CT807" s="329"/>
      <x:c r="CU807" s="329"/>
      <x:c r="CV807" s="329"/>
      <x:c r="CW807" s="329"/>
      <x:c r="CX807" s="329"/>
      <x:c r="CY807" s="329"/>
      <x:c r="CZ807" s="329"/>
      <x:c r="DA807" s="329"/>
      <x:c r="DB807" s="329"/>
      <x:c r="DC807" s="329"/>
      <x:c r="DD807" s="329"/>
      <x:c r="DE807" s="329"/>
      <x:c r="DF807" s="329"/>
      <x:c r="DG807" s="329"/>
      <x:c r="DH807" s="329"/>
      <x:c r="DI807" s="329"/>
      <x:c r="DJ807" s="329"/>
      <x:c r="DK807" s="329"/>
      <x:c r="DL807" s="329"/>
      <x:c r="DM807" s="329"/>
      <x:c r="DN807" s="329"/>
      <x:c r="DO807" s="329"/>
      <x:c r="DP807" s="329"/>
      <x:c r="DQ807" s="329"/>
      <x:c r="DR807" s="329"/>
      <x:c r="DS807" s="329"/>
    </x:row>
    <x:row r="808" spans="1:123" s="273" customFormat="1" hidden="1" customHeight="1">
      <x:c r="A808" s="630" t="s">
        <x:v>38</x:v>
      </x:c>
      <x:c r="B808" s="295" t="s">
        <x:v>563</x:v>
      </x:c>
      <x:c r="C808" s="296" t="s">
        <x:v>1748</x:v>
      </x:c>
      <x:c r="D808" s="448">
        <x:f t="shared" si="45"/>
        <x:v>4021.6999999999998</x:v>
      </x:c>
      <x:c r="E808" s="299" t="s">
        <x:v>2160</x:v>
      </x:c>
      <x:c r="F808" s="299" t="s">
        <x:v>5678</x:v>
      </x:c>
      <x:c r="G808" s="299" t="s">
        <x:v>2160</x:v>
      </x:c>
      <x:c r="H808" s="299" t="s">
        <x:v>6371</x:v>
      </x:c>
      <x:c r="I808" s="299"/>
      <x:c r="J808" s="566">
        <x:v>4021.6999999999998</x:v>
      </x:c>
      <x:c r="K808" s="322"/>
      <x:c r="L808" s="322">
        <x:v>4021.6999999999998</x:v>
      </x:c>
      <x:c r="M808" s="640"/>
      <x:c r="N808" s="322"/>
      <x:c r="O808" s="322"/>
      <x:c r="P808" s="322">
        <x:v>4021.6999999999998</x:v>
      </x:c>
      <x:c r="Q808" s="322"/>
      <x:c r="R808" s="217" t="s">
        <x:v>2749</x:v>
      </x:c>
      <x:c r="S808" s="299"/>
      <x:c r="T808" s="329"/>
      <x:c r="U808" s="329"/>
      <x:c r="V808" s="329"/>
      <x:c r="W808" s="329"/>
      <x:c r="X808" s="329"/>
      <x:c r="Y808" s="329"/>
      <x:c r="Z808" s="329"/>
      <x:c r="AA808" s="329"/>
      <x:c r="AB808" s="329"/>
      <x:c r="AC808" s="329"/>
      <x:c r="AD808" s="329"/>
      <x:c r="AE808" s="329"/>
      <x:c r="AF808" s="329"/>
      <x:c r="AG808" s="329"/>
      <x:c r="AH808" s="329"/>
      <x:c r="AI808" s="329"/>
      <x:c r="AJ808" s="329"/>
      <x:c r="AK808" s="329"/>
      <x:c r="AL808" s="329"/>
      <x:c r="AM808" s="329"/>
      <x:c r="AN808" s="329"/>
      <x:c r="AO808" s="329"/>
      <x:c r="AP808" s="329"/>
      <x:c r="AQ808" s="329"/>
      <x:c r="AR808" s="329"/>
      <x:c r="AS808" s="329"/>
      <x:c r="AT808" s="329"/>
      <x:c r="AU808" s="329"/>
      <x:c r="AV808" s="329"/>
      <x:c r="AW808" s="329"/>
      <x:c r="AX808" s="329"/>
      <x:c r="AY808" s="329"/>
      <x:c r="AZ808" s="329"/>
      <x:c r="BA808" s="329"/>
      <x:c r="BB808" s="329"/>
      <x:c r="BC808" s="329"/>
      <x:c r="BD808" s="329"/>
      <x:c r="BE808" s="329"/>
      <x:c r="BF808" s="329"/>
      <x:c r="BG808" s="329"/>
      <x:c r="BH808" s="329"/>
      <x:c r="BI808" s="329"/>
      <x:c r="BJ808" s="329"/>
      <x:c r="BK808" s="329"/>
      <x:c r="BL808" s="329"/>
      <x:c r="BM808" s="329"/>
      <x:c r="BN808" s="329"/>
      <x:c r="BO808" s="329"/>
      <x:c r="BP808" s="329"/>
      <x:c r="BQ808" s="329"/>
      <x:c r="BR808" s="329"/>
      <x:c r="BS808" s="329"/>
      <x:c r="BT808" s="329"/>
      <x:c r="BU808" s="329"/>
      <x:c r="BV808" s="329"/>
      <x:c r="BW808" s="329"/>
      <x:c r="BX808" s="329"/>
      <x:c r="BY808" s="329"/>
      <x:c r="BZ808" s="329"/>
      <x:c r="CA808" s="329"/>
      <x:c r="CB808" s="329"/>
      <x:c r="CC808" s="329"/>
      <x:c r="CD808" s="329"/>
      <x:c r="CE808" s="329"/>
      <x:c r="CF808" s="329"/>
      <x:c r="CG808" s="329"/>
      <x:c r="CH808" s="329"/>
      <x:c r="CI808" s="329"/>
      <x:c r="CJ808" s="329"/>
      <x:c r="CK808" s="329"/>
      <x:c r="CL808" s="329"/>
      <x:c r="CM808" s="329"/>
      <x:c r="CN808" s="329"/>
      <x:c r="CO808" s="329"/>
      <x:c r="CP808" s="329"/>
      <x:c r="CQ808" s="329"/>
      <x:c r="CR808" s="329"/>
      <x:c r="CS808" s="329"/>
      <x:c r="CT808" s="329"/>
      <x:c r="CU808" s="329"/>
      <x:c r="CV808" s="329"/>
      <x:c r="CW808" s="329"/>
      <x:c r="CX808" s="329"/>
      <x:c r="CY808" s="329"/>
      <x:c r="CZ808" s="329"/>
      <x:c r="DA808" s="329"/>
      <x:c r="DB808" s="329"/>
      <x:c r="DC808" s="329"/>
      <x:c r="DD808" s="329"/>
      <x:c r="DE808" s="329"/>
      <x:c r="DF808" s="329"/>
      <x:c r="DG808" s="329"/>
      <x:c r="DH808" s="329"/>
      <x:c r="DI808" s="329"/>
      <x:c r="DJ808" s="329"/>
      <x:c r="DK808" s="329"/>
      <x:c r="DL808" s="329"/>
      <x:c r="DM808" s="329"/>
      <x:c r="DN808" s="329"/>
      <x:c r="DO808" s="329"/>
      <x:c r="DP808" s="329"/>
      <x:c r="DQ808" s="329"/>
      <x:c r="DR808" s="329"/>
      <x:c r="DS808" s="329"/>
    </x:row>
    <x:row r="809" spans="1:123" s="273" customFormat="1" hidden="1" customHeight="1">
      <x:c r="A809" s="630" t="s">
        <x:v>38</x:v>
      </x:c>
      <x:c r="B809" s="295" t="s">
        <x:v>557</x:v>
      </x:c>
      <x:c r="C809" s="296" t="s">
        <x:v>4586</x:v>
      </x:c>
      <x:c r="D809" s="448">
        <x:f t="shared" si="45"/>
        <x:v>2325.5</x:v>
      </x:c>
      <x:c r="E809" s="299" t="s">
        <x:v>2160</x:v>
      </x:c>
      <x:c r="F809" s="299" t="s">
        <x:v>5678</x:v>
      </x:c>
      <x:c r="G809" s="299" t="s">
        <x:v>2160</x:v>
      </x:c>
      <x:c r="H809" s="299" t="s">
        <x:v>6371</x:v>
      </x:c>
      <x:c r="I809" s="299"/>
      <x:c r="J809" s="566">
        <x:v>2325.5</x:v>
      </x:c>
      <x:c r="K809" s="322"/>
      <x:c r="L809" s="322">
        <x:v>2325.5</x:v>
      </x:c>
      <x:c r="M809" s="640"/>
      <x:c r="N809" s="322"/>
      <x:c r="O809" s="322"/>
      <x:c r="P809" s="322">
        <x:v>2325.5</x:v>
      </x:c>
      <x:c r="Q809" s="322"/>
      <x:c r="R809" s="217" t="s">
        <x:v>2749</x:v>
      </x:c>
      <x:c r="S809" s="299"/>
      <x:c r="T809" s="329"/>
      <x:c r="U809" s="329"/>
      <x:c r="V809" s="329"/>
      <x:c r="W809" s="329"/>
      <x:c r="X809" s="329"/>
      <x:c r="Y809" s="329"/>
      <x:c r="Z809" s="329"/>
      <x:c r="AA809" s="329"/>
      <x:c r="AB809" s="329"/>
      <x:c r="AC809" s="329"/>
      <x:c r="AD809" s="329"/>
      <x:c r="AE809" s="329"/>
      <x:c r="AF809" s="329"/>
      <x:c r="AG809" s="329"/>
      <x:c r="AH809" s="329"/>
      <x:c r="AI809" s="329"/>
      <x:c r="AJ809" s="329"/>
      <x:c r="AK809" s="329"/>
      <x:c r="AL809" s="329"/>
      <x:c r="AM809" s="329"/>
      <x:c r="AN809" s="329"/>
      <x:c r="AO809" s="329"/>
      <x:c r="AP809" s="329"/>
      <x:c r="AQ809" s="329"/>
      <x:c r="AR809" s="329"/>
      <x:c r="AS809" s="329"/>
      <x:c r="AT809" s="329"/>
      <x:c r="AU809" s="329"/>
      <x:c r="AV809" s="329"/>
      <x:c r="AW809" s="329"/>
      <x:c r="AX809" s="329"/>
      <x:c r="AY809" s="329"/>
      <x:c r="AZ809" s="329"/>
      <x:c r="BA809" s="329"/>
      <x:c r="BB809" s="329"/>
      <x:c r="BC809" s="329"/>
      <x:c r="BD809" s="329"/>
      <x:c r="BE809" s="329"/>
      <x:c r="BF809" s="329"/>
      <x:c r="BG809" s="329"/>
      <x:c r="BH809" s="329"/>
      <x:c r="BI809" s="329"/>
      <x:c r="BJ809" s="329"/>
      <x:c r="BK809" s="329"/>
      <x:c r="BL809" s="329"/>
      <x:c r="BM809" s="329"/>
      <x:c r="BN809" s="329"/>
      <x:c r="BO809" s="329"/>
      <x:c r="BP809" s="329"/>
      <x:c r="BQ809" s="329"/>
      <x:c r="BR809" s="329"/>
      <x:c r="BS809" s="329"/>
      <x:c r="BT809" s="329"/>
      <x:c r="BU809" s="329"/>
      <x:c r="BV809" s="329"/>
      <x:c r="BW809" s="329"/>
      <x:c r="BX809" s="329"/>
      <x:c r="BY809" s="329"/>
      <x:c r="BZ809" s="329"/>
      <x:c r="CA809" s="329"/>
      <x:c r="CB809" s="329"/>
      <x:c r="CC809" s="329"/>
      <x:c r="CD809" s="329"/>
      <x:c r="CE809" s="329"/>
      <x:c r="CF809" s="329"/>
      <x:c r="CG809" s="329"/>
      <x:c r="CH809" s="329"/>
      <x:c r="CI809" s="329"/>
      <x:c r="CJ809" s="329"/>
      <x:c r="CK809" s="329"/>
      <x:c r="CL809" s="329"/>
      <x:c r="CM809" s="329"/>
      <x:c r="CN809" s="329"/>
      <x:c r="CO809" s="329"/>
      <x:c r="CP809" s="329"/>
      <x:c r="CQ809" s="329"/>
      <x:c r="CR809" s="329"/>
      <x:c r="CS809" s="329"/>
      <x:c r="CT809" s="329"/>
      <x:c r="CU809" s="329"/>
      <x:c r="CV809" s="329"/>
      <x:c r="CW809" s="329"/>
      <x:c r="CX809" s="329"/>
      <x:c r="CY809" s="329"/>
      <x:c r="CZ809" s="329"/>
      <x:c r="DA809" s="329"/>
      <x:c r="DB809" s="329"/>
      <x:c r="DC809" s="329"/>
      <x:c r="DD809" s="329"/>
      <x:c r="DE809" s="329"/>
      <x:c r="DF809" s="329"/>
      <x:c r="DG809" s="329"/>
      <x:c r="DH809" s="329"/>
      <x:c r="DI809" s="329"/>
      <x:c r="DJ809" s="329"/>
      <x:c r="DK809" s="329"/>
      <x:c r="DL809" s="329"/>
      <x:c r="DM809" s="329"/>
      <x:c r="DN809" s="329"/>
      <x:c r="DO809" s="329"/>
      <x:c r="DP809" s="329"/>
      <x:c r="DQ809" s="329"/>
      <x:c r="DR809" s="329"/>
      <x:c r="DS809" s="329"/>
    </x:row>
    <x:row r="810" spans="1:123" s="273" customFormat="1" hidden="1" customHeight="1">
      <x:c r="A810" s="630" t="s">
        <x:v>38</x:v>
      </x:c>
      <x:c r="B810" s="295" t="s">
        <x:v>552</x:v>
      </x:c>
      <x:c r="C810" s="296" t="s">
        <x:v>4867</x:v>
      </x:c>
      <x:c r="D810" s="448">
        <x:f t="shared" si="45"/>
        <x:v>7314.3999999999996</x:v>
      </x:c>
      <x:c r="E810" s="299" t="s">
        <x:v>2160</x:v>
      </x:c>
      <x:c r="F810" s="299" t="s">
        <x:v>5678</x:v>
      </x:c>
      <x:c r="G810" s="299" t="s">
        <x:v>2160</x:v>
      </x:c>
      <x:c r="H810" s="299" t="s">
        <x:v>6371</x:v>
      </x:c>
      <x:c r="I810" s="299"/>
      <x:c r="J810" s="566">
        <x:v>7314.3999999999996</x:v>
      </x:c>
      <x:c r="K810" s="322"/>
      <x:c r="L810" s="322">
        <x:v>7314.3999999999996</x:v>
      </x:c>
      <x:c r="M810" s="640"/>
      <x:c r="N810" s="322"/>
      <x:c r="O810" s="322"/>
      <x:c r="P810" s="322">
        <x:v>7314.3999999999996</x:v>
      </x:c>
      <x:c r="Q810" s="322"/>
      <x:c r="R810" s="217" t="s">
        <x:v>2594</x:v>
      </x:c>
      <x:c r="S810" s="299"/>
      <x:c r="T810" s="329"/>
      <x:c r="U810" s="329"/>
      <x:c r="V810" s="329"/>
      <x:c r="W810" s="329"/>
      <x:c r="X810" s="329"/>
      <x:c r="Y810" s="329"/>
      <x:c r="Z810" s="329"/>
      <x:c r="AA810" s="329"/>
      <x:c r="AB810" s="329"/>
      <x:c r="AC810" s="329"/>
      <x:c r="AD810" s="329"/>
      <x:c r="AE810" s="329"/>
      <x:c r="AF810" s="329"/>
      <x:c r="AG810" s="329"/>
      <x:c r="AH810" s="329"/>
      <x:c r="AI810" s="329"/>
      <x:c r="AJ810" s="329"/>
      <x:c r="AK810" s="329"/>
      <x:c r="AL810" s="329"/>
      <x:c r="AM810" s="329"/>
      <x:c r="AN810" s="329"/>
      <x:c r="AO810" s="329"/>
      <x:c r="AP810" s="329"/>
      <x:c r="AQ810" s="329"/>
      <x:c r="AR810" s="329"/>
      <x:c r="AS810" s="329"/>
      <x:c r="AT810" s="329"/>
      <x:c r="AU810" s="329"/>
      <x:c r="AV810" s="329"/>
      <x:c r="AW810" s="329"/>
      <x:c r="AX810" s="329"/>
      <x:c r="AY810" s="329"/>
      <x:c r="AZ810" s="329"/>
      <x:c r="BA810" s="329"/>
      <x:c r="BB810" s="329"/>
      <x:c r="BC810" s="329"/>
      <x:c r="BD810" s="329"/>
      <x:c r="BE810" s="329"/>
      <x:c r="BF810" s="329"/>
      <x:c r="BG810" s="329"/>
      <x:c r="BH810" s="329"/>
      <x:c r="BI810" s="329"/>
      <x:c r="BJ810" s="329"/>
      <x:c r="BK810" s="329"/>
      <x:c r="BL810" s="329"/>
      <x:c r="BM810" s="329"/>
      <x:c r="BN810" s="329"/>
      <x:c r="BO810" s="329"/>
      <x:c r="BP810" s="329"/>
      <x:c r="BQ810" s="329"/>
      <x:c r="BR810" s="329"/>
      <x:c r="BS810" s="329"/>
      <x:c r="BT810" s="329"/>
      <x:c r="BU810" s="329"/>
      <x:c r="BV810" s="329"/>
      <x:c r="BW810" s="329"/>
      <x:c r="BX810" s="329"/>
      <x:c r="BY810" s="329"/>
      <x:c r="BZ810" s="329"/>
      <x:c r="CA810" s="329"/>
      <x:c r="CB810" s="329"/>
      <x:c r="CC810" s="329"/>
      <x:c r="CD810" s="329"/>
      <x:c r="CE810" s="329"/>
      <x:c r="CF810" s="329"/>
      <x:c r="CG810" s="329"/>
      <x:c r="CH810" s="329"/>
      <x:c r="CI810" s="329"/>
      <x:c r="CJ810" s="329"/>
      <x:c r="CK810" s="329"/>
      <x:c r="CL810" s="329"/>
      <x:c r="CM810" s="329"/>
      <x:c r="CN810" s="329"/>
      <x:c r="CO810" s="329"/>
      <x:c r="CP810" s="329"/>
      <x:c r="CQ810" s="329"/>
      <x:c r="CR810" s="329"/>
      <x:c r="CS810" s="329"/>
      <x:c r="CT810" s="329"/>
      <x:c r="CU810" s="329"/>
      <x:c r="CV810" s="329"/>
      <x:c r="CW810" s="329"/>
      <x:c r="CX810" s="329"/>
      <x:c r="CY810" s="329"/>
      <x:c r="CZ810" s="329"/>
      <x:c r="DA810" s="329"/>
      <x:c r="DB810" s="329"/>
      <x:c r="DC810" s="329"/>
      <x:c r="DD810" s="329"/>
      <x:c r="DE810" s="329"/>
      <x:c r="DF810" s="329"/>
      <x:c r="DG810" s="329"/>
      <x:c r="DH810" s="329"/>
      <x:c r="DI810" s="329"/>
      <x:c r="DJ810" s="329"/>
      <x:c r="DK810" s="329"/>
      <x:c r="DL810" s="329"/>
      <x:c r="DM810" s="329"/>
      <x:c r="DN810" s="329"/>
      <x:c r="DO810" s="329"/>
      <x:c r="DP810" s="329"/>
      <x:c r="DQ810" s="329"/>
      <x:c r="DR810" s="329"/>
      <x:c r="DS810" s="329"/>
    </x:row>
    <x:row r="811" spans="1:123" s="273" customFormat="1" hidden="1" customHeight="1">
      <x:c r="A811" s="630" t="s">
        <x:v>38</x:v>
      </x:c>
      <x:c r="B811" s="295" t="s">
        <x:v>6673</x:v>
      </x:c>
      <x:c r="C811" s="296" t="s">
        <x:v>4864</x:v>
      </x:c>
      <x:c r="D811" s="448">
        <x:f t="shared" si="45"/>
        <x:v>3995.1999999999998</x:v>
      </x:c>
      <x:c r="E811" s="299" t="s">
        <x:v>2160</x:v>
      </x:c>
      <x:c r="F811" s="299" t="s">
        <x:v>5678</x:v>
      </x:c>
      <x:c r="G811" s="299" t="s">
        <x:v>2160</x:v>
      </x:c>
      <x:c r="H811" s="299" t="s">
        <x:v>6371</x:v>
      </x:c>
      <x:c r="I811" s="299"/>
      <x:c r="J811" s="566">
        <x:v>3995.1999999999998</x:v>
      </x:c>
      <x:c r="K811" s="322"/>
      <x:c r="L811" s="322">
        <x:v>3995.1999999999998</x:v>
      </x:c>
      <x:c r="M811" s="640"/>
      <x:c r="N811" s="322"/>
      <x:c r="O811" s="322"/>
      <x:c r="P811" s="322">
        <x:v>3995.1999999999998</x:v>
      </x:c>
      <x:c r="Q811" s="322"/>
      <x:c r="R811" s="217" t="s">
        <x:v>2749</x:v>
      </x:c>
      <x:c r="S811" s="299"/>
      <x:c r="T811" s="329"/>
      <x:c r="U811" s="329"/>
      <x:c r="V811" s="329"/>
      <x:c r="W811" s="329"/>
      <x:c r="X811" s="329"/>
      <x:c r="Y811" s="329"/>
      <x:c r="Z811" s="329"/>
      <x:c r="AA811" s="329"/>
      <x:c r="AB811" s="329"/>
      <x:c r="AC811" s="329"/>
      <x:c r="AD811" s="329"/>
      <x:c r="AE811" s="329"/>
      <x:c r="AF811" s="329"/>
      <x:c r="AG811" s="329"/>
      <x:c r="AH811" s="329"/>
      <x:c r="AI811" s="329"/>
      <x:c r="AJ811" s="329"/>
      <x:c r="AK811" s="329"/>
      <x:c r="AL811" s="329"/>
      <x:c r="AM811" s="329"/>
      <x:c r="AN811" s="329"/>
      <x:c r="AO811" s="329"/>
      <x:c r="AP811" s="329"/>
      <x:c r="AQ811" s="329"/>
      <x:c r="AR811" s="329"/>
      <x:c r="AS811" s="329"/>
      <x:c r="AT811" s="329"/>
      <x:c r="AU811" s="329"/>
      <x:c r="AV811" s="329"/>
      <x:c r="AW811" s="329"/>
      <x:c r="AX811" s="329"/>
      <x:c r="AY811" s="329"/>
      <x:c r="AZ811" s="329"/>
      <x:c r="BA811" s="329"/>
      <x:c r="BB811" s="329"/>
      <x:c r="BC811" s="329"/>
      <x:c r="BD811" s="329"/>
      <x:c r="BE811" s="329"/>
      <x:c r="BF811" s="329"/>
      <x:c r="BG811" s="329"/>
      <x:c r="BH811" s="329"/>
      <x:c r="BI811" s="329"/>
      <x:c r="BJ811" s="329"/>
      <x:c r="BK811" s="329"/>
      <x:c r="BL811" s="329"/>
      <x:c r="BM811" s="329"/>
      <x:c r="BN811" s="329"/>
      <x:c r="BO811" s="329"/>
      <x:c r="BP811" s="329"/>
      <x:c r="BQ811" s="329"/>
      <x:c r="BR811" s="329"/>
      <x:c r="BS811" s="329"/>
      <x:c r="BT811" s="329"/>
      <x:c r="BU811" s="329"/>
      <x:c r="BV811" s="329"/>
      <x:c r="BW811" s="329"/>
      <x:c r="BX811" s="329"/>
      <x:c r="BY811" s="329"/>
      <x:c r="BZ811" s="329"/>
      <x:c r="CA811" s="329"/>
      <x:c r="CB811" s="329"/>
      <x:c r="CC811" s="329"/>
      <x:c r="CD811" s="329"/>
      <x:c r="CE811" s="329"/>
      <x:c r="CF811" s="329"/>
      <x:c r="CG811" s="329"/>
      <x:c r="CH811" s="329"/>
      <x:c r="CI811" s="329"/>
      <x:c r="CJ811" s="329"/>
      <x:c r="CK811" s="329"/>
      <x:c r="CL811" s="329"/>
      <x:c r="CM811" s="329"/>
      <x:c r="CN811" s="329"/>
      <x:c r="CO811" s="329"/>
      <x:c r="CP811" s="329"/>
      <x:c r="CQ811" s="329"/>
      <x:c r="CR811" s="329"/>
      <x:c r="CS811" s="329"/>
      <x:c r="CT811" s="329"/>
      <x:c r="CU811" s="329"/>
      <x:c r="CV811" s="329"/>
      <x:c r="CW811" s="329"/>
      <x:c r="CX811" s="329"/>
      <x:c r="CY811" s="329"/>
      <x:c r="CZ811" s="329"/>
      <x:c r="DA811" s="329"/>
      <x:c r="DB811" s="329"/>
      <x:c r="DC811" s="329"/>
      <x:c r="DD811" s="329"/>
      <x:c r="DE811" s="329"/>
      <x:c r="DF811" s="329"/>
      <x:c r="DG811" s="329"/>
      <x:c r="DH811" s="329"/>
      <x:c r="DI811" s="329"/>
      <x:c r="DJ811" s="329"/>
      <x:c r="DK811" s="329"/>
      <x:c r="DL811" s="329"/>
      <x:c r="DM811" s="329"/>
      <x:c r="DN811" s="329"/>
      <x:c r="DO811" s="329"/>
      <x:c r="DP811" s="329"/>
      <x:c r="DQ811" s="329"/>
      <x:c r="DR811" s="329"/>
      <x:c r="DS811" s="329"/>
    </x:row>
    <x:row r="812" spans="1:123" s="273" customFormat="1" hidden="1" customHeight="1">
      <x:c r="A812" s="630" t="s">
        <x:v>38</x:v>
      </x:c>
      <x:c r="B812" s="295" t="s">
        <x:v>556</x:v>
      </x:c>
      <x:c r="C812" s="296" t="s">
        <x:v>4819</x:v>
      </x:c>
      <x:c r="D812" s="448">
        <x:f t="shared" si="45"/>
        <x:v>3182.3000000000002</x:v>
      </x:c>
      <x:c r="E812" s="299" t="s">
        <x:v>2160</x:v>
      </x:c>
      <x:c r="F812" s="299" t="s">
        <x:v>5678</x:v>
      </x:c>
      <x:c r="G812" s="299" t="s">
        <x:v>2160</x:v>
      </x:c>
      <x:c r="H812" s="299" t="s">
        <x:v>6371</x:v>
      </x:c>
      <x:c r="I812" s="299"/>
      <x:c r="J812" s="566">
        <x:v>3182.3000000000002</x:v>
      </x:c>
      <x:c r="K812" s="322"/>
      <x:c r="L812" s="322">
        <x:v>3182.3000000000002</x:v>
      </x:c>
      <x:c r="M812" s="640"/>
      <x:c r="N812" s="322"/>
      <x:c r="O812" s="322"/>
      <x:c r="P812" s="322">
        <x:v>3182.3000000000002</x:v>
      </x:c>
      <x:c r="Q812" s="322"/>
      <x:c r="R812" s="217" t="s">
        <x:v>2749</x:v>
      </x:c>
      <x:c r="S812" s="299"/>
      <x:c r="T812" s="329"/>
      <x:c r="U812" s="329"/>
      <x:c r="V812" s="329"/>
      <x:c r="W812" s="329"/>
      <x:c r="X812" s="329"/>
      <x:c r="Y812" s="329"/>
      <x:c r="Z812" s="329"/>
      <x:c r="AA812" s="329"/>
      <x:c r="AB812" s="329"/>
      <x:c r="AC812" s="329"/>
      <x:c r="AD812" s="329"/>
      <x:c r="AE812" s="329"/>
      <x:c r="AF812" s="329"/>
      <x:c r="AG812" s="329"/>
      <x:c r="AH812" s="329"/>
      <x:c r="AI812" s="329"/>
      <x:c r="AJ812" s="329"/>
      <x:c r="AK812" s="329"/>
      <x:c r="AL812" s="329"/>
      <x:c r="AM812" s="329"/>
      <x:c r="AN812" s="329"/>
      <x:c r="AO812" s="329"/>
      <x:c r="AP812" s="329"/>
      <x:c r="AQ812" s="329"/>
      <x:c r="AR812" s="329"/>
      <x:c r="AS812" s="329"/>
      <x:c r="AT812" s="329"/>
      <x:c r="AU812" s="329"/>
      <x:c r="AV812" s="329"/>
      <x:c r="AW812" s="329"/>
      <x:c r="AX812" s="329"/>
      <x:c r="AY812" s="329"/>
      <x:c r="AZ812" s="329"/>
      <x:c r="BA812" s="329"/>
      <x:c r="BB812" s="329"/>
      <x:c r="BC812" s="329"/>
      <x:c r="BD812" s="329"/>
      <x:c r="BE812" s="329"/>
      <x:c r="BF812" s="329"/>
      <x:c r="BG812" s="329"/>
      <x:c r="BH812" s="329"/>
      <x:c r="BI812" s="329"/>
      <x:c r="BJ812" s="329"/>
      <x:c r="BK812" s="329"/>
      <x:c r="BL812" s="329"/>
      <x:c r="BM812" s="329"/>
      <x:c r="BN812" s="329"/>
      <x:c r="BO812" s="329"/>
      <x:c r="BP812" s="329"/>
      <x:c r="BQ812" s="329"/>
      <x:c r="BR812" s="329"/>
      <x:c r="BS812" s="329"/>
      <x:c r="BT812" s="329"/>
      <x:c r="BU812" s="329"/>
      <x:c r="BV812" s="329"/>
      <x:c r="BW812" s="329"/>
      <x:c r="BX812" s="329"/>
      <x:c r="BY812" s="329"/>
      <x:c r="BZ812" s="329"/>
      <x:c r="CA812" s="329"/>
      <x:c r="CB812" s="329"/>
      <x:c r="CC812" s="329"/>
      <x:c r="CD812" s="329"/>
      <x:c r="CE812" s="329"/>
      <x:c r="CF812" s="329"/>
      <x:c r="CG812" s="329"/>
      <x:c r="CH812" s="329"/>
      <x:c r="CI812" s="329"/>
      <x:c r="CJ812" s="329"/>
      <x:c r="CK812" s="329"/>
      <x:c r="CL812" s="329"/>
      <x:c r="CM812" s="329"/>
      <x:c r="CN812" s="329"/>
      <x:c r="CO812" s="329"/>
      <x:c r="CP812" s="329"/>
      <x:c r="CQ812" s="329"/>
      <x:c r="CR812" s="329"/>
      <x:c r="CS812" s="329"/>
      <x:c r="CT812" s="329"/>
      <x:c r="CU812" s="329"/>
      <x:c r="CV812" s="329"/>
      <x:c r="CW812" s="329"/>
      <x:c r="CX812" s="329"/>
      <x:c r="CY812" s="329"/>
      <x:c r="CZ812" s="329"/>
      <x:c r="DA812" s="329"/>
      <x:c r="DB812" s="329"/>
      <x:c r="DC812" s="329"/>
      <x:c r="DD812" s="329"/>
      <x:c r="DE812" s="329"/>
      <x:c r="DF812" s="329"/>
      <x:c r="DG812" s="329"/>
      <x:c r="DH812" s="329"/>
      <x:c r="DI812" s="329"/>
      <x:c r="DJ812" s="329"/>
      <x:c r="DK812" s="329"/>
      <x:c r="DL812" s="329"/>
      <x:c r="DM812" s="329"/>
      <x:c r="DN812" s="329"/>
      <x:c r="DO812" s="329"/>
      <x:c r="DP812" s="329"/>
      <x:c r="DQ812" s="329"/>
      <x:c r="DR812" s="329"/>
      <x:c r="DS812" s="329"/>
    </x:row>
    <x:row r="813" spans="1:123" s="273" customFormat="1" hidden="1" customHeight="1">
      <x:c r="A813" s="630" t="s">
        <x:v>38</x:v>
      </x:c>
      <x:c r="B813" s="295" t="s">
        <x:v>561</x:v>
      </x:c>
      <x:c r="C813" s="296" t="s">
        <x:v>4880</x:v>
      </x:c>
      <x:c r="D813" s="448">
        <x:f t="shared" si="45"/>
        <x:v>2776.4000000000001</x:v>
      </x:c>
      <x:c r="E813" s="299" t="s">
        <x:v>2160</x:v>
      </x:c>
      <x:c r="F813" s="299" t="s">
        <x:v>5678</x:v>
      </x:c>
      <x:c r="G813" s="299" t="s">
        <x:v>2160</x:v>
      </x:c>
      <x:c r="H813" s="299" t="s">
        <x:v>6371</x:v>
      </x:c>
      <x:c r="I813" s="299"/>
      <x:c r="J813" s="566">
        <x:v>2776.4000000000001</x:v>
      </x:c>
      <x:c r="K813" s="322"/>
      <x:c r="L813" s="322">
        <x:v>2776.4000000000001</x:v>
      </x:c>
      <x:c r="M813" s="640"/>
      <x:c r="N813" s="322"/>
      <x:c r="O813" s="322"/>
      <x:c r="P813" s="322">
        <x:v>2776.4000000000001</x:v>
      </x:c>
      <x:c r="Q813" s="322"/>
      <x:c r="R813" s="217" t="s">
        <x:v>2749</x:v>
      </x:c>
      <x:c r="S813" s="299"/>
      <x:c r="T813" s="329"/>
      <x:c r="U813" s="329"/>
      <x:c r="V813" s="329"/>
      <x:c r="W813" s="329"/>
      <x:c r="X813" s="329"/>
      <x:c r="Y813" s="329"/>
      <x:c r="Z813" s="329"/>
      <x:c r="AA813" s="329"/>
      <x:c r="AB813" s="329"/>
      <x:c r="AC813" s="329"/>
      <x:c r="AD813" s="329"/>
      <x:c r="AE813" s="329"/>
      <x:c r="AF813" s="329"/>
      <x:c r="AG813" s="329"/>
      <x:c r="AH813" s="329"/>
      <x:c r="AI813" s="329"/>
      <x:c r="AJ813" s="329"/>
      <x:c r="AK813" s="329"/>
      <x:c r="AL813" s="329"/>
      <x:c r="AM813" s="329"/>
      <x:c r="AN813" s="329"/>
      <x:c r="AO813" s="329"/>
      <x:c r="AP813" s="329"/>
      <x:c r="AQ813" s="329"/>
      <x:c r="AR813" s="329"/>
      <x:c r="AS813" s="329"/>
      <x:c r="AT813" s="329"/>
      <x:c r="AU813" s="329"/>
      <x:c r="AV813" s="329"/>
      <x:c r="AW813" s="329"/>
      <x:c r="AX813" s="329"/>
      <x:c r="AY813" s="329"/>
      <x:c r="AZ813" s="329"/>
      <x:c r="BA813" s="329"/>
      <x:c r="BB813" s="329"/>
      <x:c r="BC813" s="329"/>
      <x:c r="BD813" s="329"/>
      <x:c r="BE813" s="329"/>
      <x:c r="BF813" s="329"/>
      <x:c r="BG813" s="329"/>
      <x:c r="BH813" s="329"/>
      <x:c r="BI813" s="329"/>
      <x:c r="BJ813" s="329"/>
      <x:c r="BK813" s="329"/>
      <x:c r="BL813" s="329"/>
      <x:c r="BM813" s="329"/>
      <x:c r="BN813" s="329"/>
      <x:c r="BO813" s="329"/>
      <x:c r="BP813" s="329"/>
      <x:c r="BQ813" s="329"/>
      <x:c r="BR813" s="329"/>
      <x:c r="BS813" s="329"/>
      <x:c r="BT813" s="329"/>
      <x:c r="BU813" s="329"/>
      <x:c r="BV813" s="329"/>
      <x:c r="BW813" s="329"/>
      <x:c r="BX813" s="329"/>
      <x:c r="BY813" s="329"/>
      <x:c r="BZ813" s="329"/>
      <x:c r="CA813" s="329"/>
      <x:c r="CB813" s="329"/>
      <x:c r="CC813" s="329"/>
      <x:c r="CD813" s="329"/>
      <x:c r="CE813" s="329"/>
      <x:c r="CF813" s="329"/>
      <x:c r="CG813" s="329"/>
      <x:c r="CH813" s="329"/>
      <x:c r="CI813" s="329"/>
      <x:c r="CJ813" s="329"/>
      <x:c r="CK813" s="329"/>
      <x:c r="CL813" s="329"/>
      <x:c r="CM813" s="329"/>
      <x:c r="CN813" s="329"/>
      <x:c r="CO813" s="329"/>
      <x:c r="CP813" s="329"/>
      <x:c r="CQ813" s="329"/>
      <x:c r="CR813" s="329"/>
      <x:c r="CS813" s="329"/>
      <x:c r="CT813" s="329"/>
      <x:c r="CU813" s="329"/>
      <x:c r="CV813" s="329"/>
      <x:c r="CW813" s="329"/>
      <x:c r="CX813" s="329"/>
      <x:c r="CY813" s="329"/>
      <x:c r="CZ813" s="329"/>
      <x:c r="DA813" s="329"/>
      <x:c r="DB813" s="329"/>
      <x:c r="DC813" s="329"/>
      <x:c r="DD813" s="329"/>
      <x:c r="DE813" s="329"/>
      <x:c r="DF813" s="329"/>
      <x:c r="DG813" s="329"/>
      <x:c r="DH813" s="329"/>
      <x:c r="DI813" s="329"/>
      <x:c r="DJ813" s="329"/>
      <x:c r="DK813" s="329"/>
      <x:c r="DL813" s="329"/>
      <x:c r="DM813" s="329"/>
      <x:c r="DN813" s="329"/>
      <x:c r="DO813" s="329"/>
      <x:c r="DP813" s="329"/>
      <x:c r="DQ813" s="329"/>
      <x:c r="DR813" s="329"/>
      <x:c r="DS813" s="329"/>
    </x:row>
    <x:row r="814" spans="1:123" s="273" customFormat="1" hidden="1" customHeight="1">
      <x:c r="A814" s="630" t="s">
        <x:v>38</x:v>
      </x:c>
      <x:c r="B814" s="295" t="s">
        <x:v>568</x:v>
      </x:c>
      <x:c r="C814" s="296" t="s">
        <x:v>4906</x:v>
      </x:c>
      <x:c r="D814" s="448">
        <x:f t="shared" si="45"/>
        <x:v>7375.3999999999996</x:v>
      </x:c>
      <x:c r="E814" s="299" t="s">
        <x:v>2160</x:v>
      </x:c>
      <x:c r="F814" s="299" t="s">
        <x:v>5678</x:v>
      </x:c>
      <x:c r="G814" s="299" t="s">
        <x:v>2160</x:v>
      </x:c>
      <x:c r="H814" s="299" t="s">
        <x:v>6371</x:v>
      </x:c>
      <x:c r="I814" s="299"/>
      <x:c r="J814" s="566">
        <x:v>7375.3999999999996</x:v>
      </x:c>
      <x:c r="K814" s="322"/>
      <x:c r="L814" s="322">
        <x:v>7375.3999999999996</x:v>
      </x:c>
      <x:c r="M814" s="640"/>
      <x:c r="N814" s="322"/>
      <x:c r="O814" s="322"/>
      <x:c r="P814" s="322">
        <x:v>7375.3999999999996</x:v>
      </x:c>
      <x:c r="Q814" s="322"/>
      <x:c r="R814" s="217" t="s">
        <x:v>2761</x:v>
      </x:c>
      <x:c r="S814" s="299"/>
      <x:c r="T814" s="329"/>
      <x:c r="U814" s="329"/>
      <x:c r="V814" s="329"/>
      <x:c r="W814" s="329"/>
      <x:c r="X814" s="329"/>
      <x:c r="Y814" s="329"/>
      <x:c r="Z814" s="329"/>
      <x:c r="AA814" s="329"/>
      <x:c r="AB814" s="329"/>
      <x:c r="AC814" s="329"/>
      <x:c r="AD814" s="329"/>
      <x:c r="AE814" s="329"/>
      <x:c r="AF814" s="329"/>
      <x:c r="AG814" s="329"/>
      <x:c r="AH814" s="329"/>
      <x:c r="AI814" s="329"/>
      <x:c r="AJ814" s="329"/>
      <x:c r="AK814" s="329"/>
      <x:c r="AL814" s="329"/>
      <x:c r="AM814" s="329"/>
      <x:c r="AN814" s="329"/>
      <x:c r="AO814" s="329"/>
      <x:c r="AP814" s="329"/>
      <x:c r="AQ814" s="329"/>
      <x:c r="AR814" s="329"/>
      <x:c r="AS814" s="329"/>
      <x:c r="AT814" s="329"/>
      <x:c r="AU814" s="329"/>
      <x:c r="AV814" s="329"/>
      <x:c r="AW814" s="329"/>
      <x:c r="AX814" s="329"/>
      <x:c r="AY814" s="329"/>
      <x:c r="AZ814" s="329"/>
      <x:c r="BA814" s="329"/>
      <x:c r="BB814" s="329"/>
      <x:c r="BC814" s="329"/>
      <x:c r="BD814" s="329"/>
      <x:c r="BE814" s="329"/>
      <x:c r="BF814" s="329"/>
      <x:c r="BG814" s="329"/>
      <x:c r="BH814" s="329"/>
      <x:c r="BI814" s="329"/>
      <x:c r="BJ814" s="329"/>
      <x:c r="BK814" s="329"/>
      <x:c r="BL814" s="329"/>
      <x:c r="BM814" s="329"/>
      <x:c r="BN814" s="329"/>
      <x:c r="BO814" s="329"/>
      <x:c r="BP814" s="329"/>
      <x:c r="BQ814" s="329"/>
      <x:c r="BR814" s="329"/>
      <x:c r="BS814" s="329"/>
      <x:c r="BT814" s="329"/>
      <x:c r="BU814" s="329"/>
      <x:c r="BV814" s="329"/>
      <x:c r="BW814" s="329"/>
      <x:c r="BX814" s="329"/>
      <x:c r="BY814" s="329"/>
      <x:c r="BZ814" s="329"/>
      <x:c r="CA814" s="329"/>
      <x:c r="CB814" s="329"/>
      <x:c r="CC814" s="329"/>
      <x:c r="CD814" s="329"/>
      <x:c r="CE814" s="329"/>
      <x:c r="CF814" s="329"/>
      <x:c r="CG814" s="329"/>
      <x:c r="CH814" s="329"/>
      <x:c r="CI814" s="329"/>
      <x:c r="CJ814" s="329"/>
      <x:c r="CK814" s="329"/>
      <x:c r="CL814" s="329"/>
      <x:c r="CM814" s="329"/>
      <x:c r="CN814" s="329"/>
      <x:c r="CO814" s="329"/>
      <x:c r="CP814" s="329"/>
      <x:c r="CQ814" s="329"/>
      <x:c r="CR814" s="329"/>
      <x:c r="CS814" s="329"/>
      <x:c r="CT814" s="329"/>
      <x:c r="CU814" s="329"/>
      <x:c r="CV814" s="329"/>
      <x:c r="CW814" s="329"/>
      <x:c r="CX814" s="329"/>
      <x:c r="CY814" s="329"/>
      <x:c r="CZ814" s="329"/>
      <x:c r="DA814" s="329"/>
      <x:c r="DB814" s="329"/>
      <x:c r="DC814" s="329"/>
      <x:c r="DD814" s="329"/>
      <x:c r="DE814" s="329"/>
      <x:c r="DF814" s="329"/>
      <x:c r="DG814" s="329"/>
      <x:c r="DH814" s="329"/>
      <x:c r="DI814" s="329"/>
      <x:c r="DJ814" s="329"/>
      <x:c r="DK814" s="329"/>
      <x:c r="DL814" s="329"/>
      <x:c r="DM814" s="329"/>
      <x:c r="DN814" s="329"/>
      <x:c r="DO814" s="329"/>
      <x:c r="DP814" s="329"/>
      <x:c r="DQ814" s="329"/>
      <x:c r="DR814" s="329"/>
      <x:c r="DS814" s="329"/>
    </x:row>
    <x:row r="815" spans="1:123" s="273" customFormat="1" hidden="1" customHeight="1">
      <x:c r="A815" s="630" t="s">
        <x:v>38</x:v>
      </x:c>
      <x:c r="B815" s="295" t="s">
        <x:v>567</x:v>
      </x:c>
      <x:c r="C815" s="296" t="s">
        <x:v>4598</x:v>
      </x:c>
      <x:c r="D815" s="448">
        <x:f t="shared" si="45"/>
        <x:v>1454</x:v>
      </x:c>
      <x:c r="E815" s="299" t="s">
        <x:v>2160</x:v>
      </x:c>
      <x:c r="F815" s="299" t="s">
        <x:v>5678</x:v>
      </x:c>
      <x:c r="G815" s="299" t="s">
        <x:v>2160</x:v>
      </x:c>
      <x:c r="H815" s="299" t="s">
        <x:v>6371</x:v>
      </x:c>
      <x:c r="I815" s="299"/>
      <x:c r="J815" s="566">
        <x:v>1454</x:v>
      </x:c>
      <x:c r="K815" s="322"/>
      <x:c r="L815" s="322">
        <x:v>1454</x:v>
      </x:c>
      <x:c r="M815" s="640"/>
      <x:c r="N815" s="322"/>
      <x:c r="O815" s="322"/>
      <x:c r="P815" s="322">
        <x:v>1454</x:v>
      </x:c>
      <x:c r="Q815" s="322"/>
      <x:c r="R815" s="217" t="s">
        <x:v>2761</x:v>
      </x:c>
      <x:c r="S815" s="299"/>
      <x:c r="T815" s="329"/>
      <x:c r="U815" s="329"/>
      <x:c r="V815" s="329"/>
      <x:c r="W815" s="329"/>
      <x:c r="X815" s="329"/>
      <x:c r="Y815" s="329"/>
      <x:c r="Z815" s="329"/>
      <x:c r="AA815" s="329"/>
      <x:c r="AB815" s="329"/>
      <x:c r="AC815" s="329"/>
      <x:c r="AD815" s="329"/>
      <x:c r="AE815" s="329"/>
      <x:c r="AF815" s="329"/>
      <x:c r="AG815" s="329"/>
      <x:c r="AH815" s="329"/>
      <x:c r="AI815" s="329"/>
      <x:c r="AJ815" s="329"/>
      <x:c r="AK815" s="329"/>
      <x:c r="AL815" s="329"/>
      <x:c r="AM815" s="329"/>
      <x:c r="AN815" s="329"/>
      <x:c r="AO815" s="329"/>
      <x:c r="AP815" s="329"/>
      <x:c r="AQ815" s="329"/>
      <x:c r="AR815" s="329"/>
      <x:c r="AS815" s="329"/>
      <x:c r="AT815" s="329"/>
      <x:c r="AU815" s="329"/>
      <x:c r="AV815" s="329"/>
      <x:c r="AW815" s="329"/>
      <x:c r="AX815" s="329"/>
      <x:c r="AY815" s="329"/>
      <x:c r="AZ815" s="329"/>
      <x:c r="BA815" s="329"/>
      <x:c r="BB815" s="329"/>
      <x:c r="BC815" s="329"/>
      <x:c r="BD815" s="329"/>
      <x:c r="BE815" s="329"/>
      <x:c r="BF815" s="329"/>
      <x:c r="BG815" s="329"/>
      <x:c r="BH815" s="329"/>
      <x:c r="BI815" s="329"/>
      <x:c r="BJ815" s="329"/>
      <x:c r="BK815" s="329"/>
      <x:c r="BL815" s="329"/>
      <x:c r="BM815" s="329"/>
      <x:c r="BN815" s="329"/>
      <x:c r="BO815" s="329"/>
      <x:c r="BP815" s="329"/>
      <x:c r="BQ815" s="329"/>
      <x:c r="BR815" s="329"/>
      <x:c r="BS815" s="329"/>
      <x:c r="BT815" s="329"/>
      <x:c r="BU815" s="329"/>
      <x:c r="BV815" s="329"/>
      <x:c r="BW815" s="329"/>
      <x:c r="BX815" s="329"/>
      <x:c r="BY815" s="329"/>
      <x:c r="BZ815" s="329"/>
      <x:c r="CA815" s="329"/>
      <x:c r="CB815" s="329"/>
      <x:c r="CC815" s="329"/>
      <x:c r="CD815" s="329"/>
      <x:c r="CE815" s="329"/>
      <x:c r="CF815" s="329"/>
      <x:c r="CG815" s="329"/>
      <x:c r="CH815" s="329"/>
      <x:c r="CI815" s="329"/>
      <x:c r="CJ815" s="329"/>
      <x:c r="CK815" s="329"/>
      <x:c r="CL815" s="329"/>
      <x:c r="CM815" s="329"/>
      <x:c r="CN815" s="329"/>
      <x:c r="CO815" s="329"/>
      <x:c r="CP815" s="329"/>
      <x:c r="CQ815" s="329"/>
      <x:c r="CR815" s="329"/>
      <x:c r="CS815" s="329"/>
      <x:c r="CT815" s="329"/>
      <x:c r="CU815" s="329"/>
      <x:c r="CV815" s="329"/>
      <x:c r="CW815" s="329"/>
      <x:c r="CX815" s="329"/>
      <x:c r="CY815" s="329"/>
      <x:c r="CZ815" s="329"/>
      <x:c r="DA815" s="329"/>
      <x:c r="DB815" s="329"/>
      <x:c r="DC815" s="329"/>
      <x:c r="DD815" s="329"/>
      <x:c r="DE815" s="329"/>
      <x:c r="DF815" s="329"/>
      <x:c r="DG815" s="329"/>
      <x:c r="DH815" s="329"/>
      <x:c r="DI815" s="329"/>
      <x:c r="DJ815" s="329"/>
      <x:c r="DK815" s="329"/>
      <x:c r="DL815" s="329"/>
      <x:c r="DM815" s="329"/>
      <x:c r="DN815" s="329"/>
      <x:c r="DO815" s="329"/>
      <x:c r="DP815" s="329"/>
      <x:c r="DQ815" s="329"/>
      <x:c r="DR815" s="329"/>
      <x:c r="DS815" s="329"/>
    </x:row>
    <x:row r="816" spans="1:123" s="273" customFormat="1" hidden="1" customHeight="1">
      <x:c r="A816" s="630" t="s">
        <x:v>38</x:v>
      </x:c>
      <x:c r="B816" s="295" t="s">
        <x:v>593</x:v>
      </x:c>
      <x:c r="C816" s="296" t="s">
        <x:v>4589</x:v>
      </x:c>
      <x:c r="D816" s="448">
        <x:f t="shared" si="45"/>
        <x:v>683.60000000000002</x:v>
      </x:c>
      <x:c r="E816" s="299" t="s">
        <x:v>2160</x:v>
      </x:c>
      <x:c r="F816" s="299" t="s">
        <x:v>5678</x:v>
      </x:c>
      <x:c r="G816" s="299" t="s">
        <x:v>2160</x:v>
      </x:c>
      <x:c r="H816" s="299" t="s">
        <x:v>6371</x:v>
      </x:c>
      <x:c r="I816" s="299"/>
      <x:c r="J816" s="566">
        <x:v>683.60000000000002</x:v>
      </x:c>
      <x:c r="K816" s="322"/>
      <x:c r="L816" s="322">
        <x:v>683.60000000000002</x:v>
      </x:c>
      <x:c r="M816" s="640"/>
      <x:c r="N816" s="322"/>
      <x:c r="O816" s="322"/>
      <x:c r="P816" s="322">
        <x:v>683.60000000000002</x:v>
      </x:c>
      <x:c r="Q816" s="322"/>
      <x:c r="R816" s="217" t="s">
        <x:v>2761</x:v>
      </x:c>
      <x:c r="S816" s="299"/>
      <x:c r="T816" s="329"/>
      <x:c r="U816" s="329"/>
      <x:c r="V816" s="329"/>
      <x:c r="W816" s="329"/>
      <x:c r="X816" s="329"/>
      <x:c r="Y816" s="329"/>
      <x:c r="Z816" s="329"/>
      <x:c r="AA816" s="329"/>
      <x:c r="AB816" s="329"/>
      <x:c r="AC816" s="329"/>
      <x:c r="AD816" s="329"/>
      <x:c r="AE816" s="329"/>
      <x:c r="AF816" s="329"/>
      <x:c r="AG816" s="329"/>
      <x:c r="AH816" s="329"/>
      <x:c r="AI816" s="329"/>
      <x:c r="AJ816" s="329"/>
      <x:c r="AK816" s="329"/>
      <x:c r="AL816" s="329"/>
      <x:c r="AM816" s="329"/>
      <x:c r="AN816" s="329"/>
      <x:c r="AO816" s="329"/>
      <x:c r="AP816" s="329"/>
      <x:c r="AQ816" s="329"/>
      <x:c r="AR816" s="329"/>
      <x:c r="AS816" s="329"/>
      <x:c r="AT816" s="329"/>
      <x:c r="AU816" s="329"/>
      <x:c r="AV816" s="329"/>
      <x:c r="AW816" s="329"/>
      <x:c r="AX816" s="329"/>
      <x:c r="AY816" s="329"/>
      <x:c r="AZ816" s="329"/>
      <x:c r="BA816" s="329"/>
      <x:c r="BB816" s="329"/>
      <x:c r="BC816" s="329"/>
      <x:c r="BD816" s="329"/>
      <x:c r="BE816" s="329"/>
      <x:c r="BF816" s="329"/>
      <x:c r="BG816" s="329"/>
      <x:c r="BH816" s="329"/>
      <x:c r="BI816" s="329"/>
      <x:c r="BJ816" s="329"/>
      <x:c r="BK816" s="329"/>
      <x:c r="BL816" s="329"/>
      <x:c r="BM816" s="329"/>
      <x:c r="BN816" s="329"/>
      <x:c r="BO816" s="329"/>
      <x:c r="BP816" s="329"/>
      <x:c r="BQ816" s="329"/>
      <x:c r="BR816" s="329"/>
      <x:c r="BS816" s="329"/>
      <x:c r="BT816" s="329"/>
      <x:c r="BU816" s="329"/>
      <x:c r="BV816" s="329"/>
      <x:c r="BW816" s="329"/>
      <x:c r="BX816" s="329"/>
      <x:c r="BY816" s="329"/>
      <x:c r="BZ816" s="329"/>
      <x:c r="CA816" s="329"/>
      <x:c r="CB816" s="329"/>
      <x:c r="CC816" s="329"/>
      <x:c r="CD816" s="329"/>
      <x:c r="CE816" s="329"/>
      <x:c r="CF816" s="329"/>
      <x:c r="CG816" s="329"/>
      <x:c r="CH816" s="329"/>
      <x:c r="CI816" s="329"/>
      <x:c r="CJ816" s="329"/>
      <x:c r="CK816" s="329"/>
      <x:c r="CL816" s="329"/>
      <x:c r="CM816" s="329"/>
      <x:c r="CN816" s="329"/>
      <x:c r="CO816" s="329"/>
      <x:c r="CP816" s="329"/>
      <x:c r="CQ816" s="329"/>
      <x:c r="CR816" s="329"/>
      <x:c r="CS816" s="329"/>
      <x:c r="CT816" s="329"/>
      <x:c r="CU816" s="329"/>
      <x:c r="CV816" s="329"/>
      <x:c r="CW816" s="329"/>
      <x:c r="CX816" s="329"/>
      <x:c r="CY816" s="329"/>
      <x:c r="CZ816" s="329"/>
      <x:c r="DA816" s="329"/>
      <x:c r="DB816" s="329"/>
      <x:c r="DC816" s="329"/>
      <x:c r="DD816" s="329"/>
      <x:c r="DE816" s="329"/>
      <x:c r="DF816" s="329"/>
      <x:c r="DG816" s="329"/>
      <x:c r="DH816" s="329"/>
      <x:c r="DI816" s="329"/>
      <x:c r="DJ816" s="329"/>
      <x:c r="DK816" s="329"/>
      <x:c r="DL816" s="329"/>
      <x:c r="DM816" s="329"/>
      <x:c r="DN816" s="329"/>
      <x:c r="DO816" s="329"/>
      <x:c r="DP816" s="329"/>
      <x:c r="DQ816" s="329"/>
      <x:c r="DR816" s="329"/>
      <x:c r="DS816" s="329"/>
    </x:row>
    <x:row r="817" spans="1:123" s="273" customFormat="1" hidden="1" customHeight="1">
      <x:c r="A817" s="630" t="s">
        <x:v>38</x:v>
      </x:c>
      <x:c r="B817" s="295" t="s">
        <x:v>570</x:v>
      </x:c>
      <x:c r="C817" s="296" t="s">
        <x:v>4850</x:v>
      </x:c>
      <x:c r="D817" s="448">
        <x:f t="shared" si="45"/>
        <x:v>274</x:v>
      </x:c>
      <x:c r="E817" s="299" t="s">
        <x:v>2160</x:v>
      </x:c>
      <x:c r="F817" s="299" t="s">
        <x:v>5678</x:v>
      </x:c>
      <x:c r="G817" s="299" t="s">
        <x:v>2160</x:v>
      </x:c>
      <x:c r="H817" s="299" t="s">
        <x:v>6371</x:v>
      </x:c>
      <x:c r="I817" s="299"/>
      <x:c r="J817" s="566">
        <x:v>274</x:v>
      </x:c>
      <x:c r="K817" s="322"/>
      <x:c r="L817" s="322">
        <x:v>274</x:v>
      </x:c>
      <x:c r="M817" s="640"/>
      <x:c r="N817" s="322"/>
      <x:c r="O817" s="322"/>
      <x:c r="P817" s="322">
        <x:v>274</x:v>
      </x:c>
      <x:c r="Q817" s="322"/>
      <x:c r="R817" s="217" t="s">
        <x:v>2761</x:v>
      </x:c>
      <x:c r="S817" s="299"/>
      <x:c r="T817" s="329"/>
      <x:c r="U817" s="329"/>
      <x:c r="V817" s="329"/>
      <x:c r="W817" s="329"/>
      <x:c r="X817" s="329"/>
      <x:c r="Y817" s="329"/>
      <x:c r="Z817" s="329"/>
      <x:c r="AA817" s="329"/>
      <x:c r="AB817" s="329"/>
      <x:c r="AC817" s="329"/>
      <x:c r="AD817" s="329"/>
      <x:c r="AE817" s="329"/>
      <x:c r="AF817" s="329"/>
      <x:c r="AG817" s="329"/>
      <x:c r="AH817" s="329"/>
      <x:c r="AI817" s="329"/>
      <x:c r="AJ817" s="329"/>
      <x:c r="AK817" s="329"/>
      <x:c r="AL817" s="329"/>
      <x:c r="AM817" s="329"/>
      <x:c r="AN817" s="329"/>
      <x:c r="AO817" s="329"/>
      <x:c r="AP817" s="329"/>
      <x:c r="AQ817" s="329"/>
      <x:c r="AR817" s="329"/>
      <x:c r="AS817" s="329"/>
      <x:c r="AT817" s="329"/>
      <x:c r="AU817" s="329"/>
      <x:c r="AV817" s="329"/>
      <x:c r="AW817" s="329"/>
      <x:c r="AX817" s="329"/>
      <x:c r="AY817" s="329"/>
      <x:c r="AZ817" s="329"/>
      <x:c r="BA817" s="329"/>
      <x:c r="BB817" s="329"/>
      <x:c r="BC817" s="329"/>
      <x:c r="BD817" s="329"/>
      <x:c r="BE817" s="329"/>
      <x:c r="BF817" s="329"/>
      <x:c r="BG817" s="329"/>
      <x:c r="BH817" s="329"/>
      <x:c r="BI817" s="329"/>
      <x:c r="BJ817" s="329"/>
      <x:c r="BK817" s="329"/>
      <x:c r="BL817" s="329"/>
      <x:c r="BM817" s="329"/>
      <x:c r="BN817" s="329"/>
      <x:c r="BO817" s="329"/>
      <x:c r="BP817" s="329"/>
      <x:c r="BQ817" s="329"/>
      <x:c r="BR817" s="329"/>
      <x:c r="BS817" s="329"/>
      <x:c r="BT817" s="329"/>
      <x:c r="BU817" s="329"/>
      <x:c r="BV817" s="329"/>
      <x:c r="BW817" s="329"/>
      <x:c r="BX817" s="329"/>
      <x:c r="BY817" s="329"/>
      <x:c r="BZ817" s="329"/>
      <x:c r="CA817" s="329"/>
      <x:c r="CB817" s="329"/>
      <x:c r="CC817" s="329"/>
      <x:c r="CD817" s="329"/>
      <x:c r="CE817" s="329"/>
      <x:c r="CF817" s="329"/>
      <x:c r="CG817" s="329"/>
      <x:c r="CH817" s="329"/>
      <x:c r="CI817" s="329"/>
      <x:c r="CJ817" s="329"/>
      <x:c r="CK817" s="329"/>
      <x:c r="CL817" s="329"/>
      <x:c r="CM817" s="329"/>
      <x:c r="CN817" s="329"/>
      <x:c r="CO817" s="329"/>
      <x:c r="CP817" s="329"/>
      <x:c r="CQ817" s="329"/>
      <x:c r="CR817" s="329"/>
      <x:c r="CS817" s="329"/>
      <x:c r="CT817" s="329"/>
      <x:c r="CU817" s="329"/>
      <x:c r="CV817" s="329"/>
      <x:c r="CW817" s="329"/>
      <x:c r="CX817" s="329"/>
      <x:c r="CY817" s="329"/>
      <x:c r="CZ817" s="329"/>
      <x:c r="DA817" s="329"/>
      <x:c r="DB817" s="329"/>
      <x:c r="DC817" s="329"/>
      <x:c r="DD817" s="329"/>
      <x:c r="DE817" s="329"/>
      <x:c r="DF817" s="329"/>
      <x:c r="DG817" s="329"/>
      <x:c r="DH817" s="329"/>
      <x:c r="DI817" s="329"/>
      <x:c r="DJ817" s="329"/>
      <x:c r="DK817" s="329"/>
      <x:c r="DL817" s="329"/>
      <x:c r="DM817" s="329"/>
      <x:c r="DN817" s="329"/>
      <x:c r="DO817" s="329"/>
      <x:c r="DP817" s="329"/>
      <x:c r="DQ817" s="329"/>
      <x:c r="DR817" s="329"/>
      <x:c r="DS817" s="329"/>
    </x:row>
    <x:row r="818" spans="1:123" s="273" customFormat="1" hidden="1" customHeight="1">
      <x:c r="A818" s="630" t="s">
        <x:v>38</x:v>
      </x:c>
      <x:c r="B818" s="295" t="s">
        <x:v>579</x:v>
      </x:c>
      <x:c r="C818" s="296" t="s">
        <x:v>4857</x:v>
      </x:c>
      <x:c r="D818" s="448">
        <x:f t="shared" si="45"/>
        <x:v>2876.5</x:v>
      </x:c>
      <x:c r="E818" s="299" t="s">
        <x:v>2160</x:v>
      </x:c>
      <x:c r="F818" s="299" t="s">
        <x:v>5678</x:v>
      </x:c>
      <x:c r="G818" s="299" t="s">
        <x:v>2160</x:v>
      </x:c>
      <x:c r="H818" s="299" t="s">
        <x:v>6371</x:v>
      </x:c>
      <x:c r="I818" s="299"/>
      <x:c r="J818" s="566">
        <x:v>2876.5</x:v>
      </x:c>
      <x:c r="K818" s="322"/>
      <x:c r="L818" s="322">
        <x:v>2876.5</x:v>
      </x:c>
      <x:c r="M818" s="640"/>
      <x:c r="N818" s="322"/>
      <x:c r="O818" s="322"/>
      <x:c r="P818" s="322">
        <x:v>2876.5</x:v>
      </x:c>
      <x:c r="Q818" s="322"/>
      <x:c r="R818" s="217" t="s">
        <x:v>2761</x:v>
      </x:c>
      <x:c r="S818" s="299"/>
      <x:c r="T818" s="329"/>
      <x:c r="U818" s="329"/>
      <x:c r="V818" s="329"/>
      <x:c r="W818" s="329"/>
      <x:c r="X818" s="329"/>
      <x:c r="Y818" s="329"/>
      <x:c r="Z818" s="329"/>
      <x:c r="AA818" s="329"/>
      <x:c r="AB818" s="329"/>
      <x:c r="AC818" s="329"/>
      <x:c r="AD818" s="329"/>
      <x:c r="AE818" s="329"/>
      <x:c r="AF818" s="329"/>
      <x:c r="AG818" s="329"/>
      <x:c r="AH818" s="329"/>
      <x:c r="AI818" s="329"/>
      <x:c r="AJ818" s="329"/>
      <x:c r="AK818" s="329"/>
      <x:c r="AL818" s="329"/>
      <x:c r="AM818" s="329"/>
      <x:c r="AN818" s="329"/>
      <x:c r="AO818" s="329"/>
      <x:c r="AP818" s="329"/>
      <x:c r="AQ818" s="329"/>
      <x:c r="AR818" s="329"/>
      <x:c r="AS818" s="329"/>
      <x:c r="AT818" s="329"/>
      <x:c r="AU818" s="329"/>
      <x:c r="AV818" s="329"/>
      <x:c r="AW818" s="329"/>
      <x:c r="AX818" s="329"/>
      <x:c r="AY818" s="329"/>
      <x:c r="AZ818" s="329"/>
      <x:c r="BA818" s="329"/>
      <x:c r="BB818" s="329"/>
      <x:c r="BC818" s="329"/>
      <x:c r="BD818" s="329"/>
      <x:c r="BE818" s="329"/>
      <x:c r="BF818" s="329"/>
      <x:c r="BG818" s="329"/>
      <x:c r="BH818" s="329"/>
      <x:c r="BI818" s="329"/>
      <x:c r="BJ818" s="329"/>
      <x:c r="BK818" s="329"/>
      <x:c r="BL818" s="329"/>
      <x:c r="BM818" s="329"/>
      <x:c r="BN818" s="329"/>
      <x:c r="BO818" s="329"/>
      <x:c r="BP818" s="329"/>
      <x:c r="BQ818" s="329"/>
      <x:c r="BR818" s="329"/>
      <x:c r="BS818" s="329"/>
      <x:c r="BT818" s="329"/>
      <x:c r="BU818" s="329"/>
      <x:c r="BV818" s="329"/>
      <x:c r="BW818" s="329"/>
      <x:c r="BX818" s="329"/>
      <x:c r="BY818" s="329"/>
      <x:c r="BZ818" s="329"/>
      <x:c r="CA818" s="329"/>
      <x:c r="CB818" s="329"/>
      <x:c r="CC818" s="329"/>
      <x:c r="CD818" s="329"/>
      <x:c r="CE818" s="329"/>
      <x:c r="CF818" s="329"/>
      <x:c r="CG818" s="329"/>
      <x:c r="CH818" s="329"/>
      <x:c r="CI818" s="329"/>
      <x:c r="CJ818" s="329"/>
      <x:c r="CK818" s="329"/>
      <x:c r="CL818" s="329"/>
      <x:c r="CM818" s="329"/>
      <x:c r="CN818" s="329"/>
      <x:c r="CO818" s="329"/>
      <x:c r="CP818" s="329"/>
      <x:c r="CQ818" s="329"/>
      <x:c r="CR818" s="329"/>
      <x:c r="CS818" s="329"/>
      <x:c r="CT818" s="329"/>
      <x:c r="CU818" s="329"/>
      <x:c r="CV818" s="329"/>
      <x:c r="CW818" s="329"/>
      <x:c r="CX818" s="329"/>
      <x:c r="CY818" s="329"/>
      <x:c r="CZ818" s="329"/>
      <x:c r="DA818" s="329"/>
      <x:c r="DB818" s="329"/>
      <x:c r="DC818" s="329"/>
      <x:c r="DD818" s="329"/>
      <x:c r="DE818" s="329"/>
      <x:c r="DF818" s="329"/>
      <x:c r="DG818" s="329"/>
      <x:c r="DH818" s="329"/>
      <x:c r="DI818" s="329"/>
      <x:c r="DJ818" s="329"/>
      <x:c r="DK818" s="329"/>
      <x:c r="DL818" s="329"/>
      <x:c r="DM818" s="329"/>
      <x:c r="DN818" s="329"/>
      <x:c r="DO818" s="329"/>
      <x:c r="DP818" s="329"/>
      <x:c r="DQ818" s="329"/>
      <x:c r="DR818" s="329"/>
      <x:c r="DS818" s="329"/>
    </x:row>
    <x:row r="819" spans="1:123" s="273" customFormat="1" hidden="1" customHeight="1">
      <x:c r="A819" s="630" t="s">
        <x:v>38</x:v>
      </x:c>
      <x:c r="B819" s="295" t="s">
        <x:v>572</x:v>
      </x:c>
      <x:c r="C819" s="296" t="s">
        <x:v>4855</x:v>
      </x:c>
      <x:c r="D819" s="448">
        <x:f t="shared" si="45"/>
        <x:v>2766.9000000000001</x:v>
      </x:c>
      <x:c r="E819" s="299" t="s">
        <x:v>2160</x:v>
      </x:c>
      <x:c r="F819" s="299" t="s">
        <x:v>5678</x:v>
      </x:c>
      <x:c r="G819" s="299" t="s">
        <x:v>2160</x:v>
      </x:c>
      <x:c r="H819" s="299" t="s">
        <x:v>6371</x:v>
      </x:c>
      <x:c r="I819" s="299"/>
      <x:c r="J819" s="566">
        <x:v>2766.9000000000001</x:v>
      </x:c>
      <x:c r="K819" s="322"/>
      <x:c r="L819" s="322">
        <x:v>2766.9000000000001</x:v>
      </x:c>
      <x:c r="M819" s="640"/>
      <x:c r="N819" s="322"/>
      <x:c r="O819" s="322"/>
      <x:c r="P819" s="322">
        <x:v>2766.9000000000001</x:v>
      </x:c>
      <x:c r="Q819" s="322"/>
      <x:c r="R819" s="217" t="s">
        <x:v>2761</x:v>
      </x:c>
      <x:c r="S819" s="299"/>
      <x:c r="T819" s="329"/>
      <x:c r="U819" s="329"/>
      <x:c r="V819" s="329"/>
      <x:c r="W819" s="329"/>
      <x:c r="X819" s="329"/>
      <x:c r="Y819" s="329"/>
      <x:c r="Z819" s="329"/>
      <x:c r="AA819" s="329"/>
      <x:c r="AB819" s="329"/>
      <x:c r="AC819" s="329"/>
      <x:c r="AD819" s="329"/>
      <x:c r="AE819" s="329"/>
      <x:c r="AF819" s="329"/>
      <x:c r="AG819" s="329"/>
      <x:c r="AH819" s="329"/>
      <x:c r="AI819" s="329"/>
      <x:c r="AJ819" s="329"/>
      <x:c r="AK819" s="329"/>
      <x:c r="AL819" s="329"/>
      <x:c r="AM819" s="329"/>
      <x:c r="AN819" s="329"/>
      <x:c r="AO819" s="329"/>
      <x:c r="AP819" s="329"/>
      <x:c r="AQ819" s="329"/>
      <x:c r="AR819" s="329"/>
      <x:c r="AS819" s="329"/>
      <x:c r="AT819" s="329"/>
      <x:c r="AU819" s="329"/>
      <x:c r="AV819" s="329"/>
      <x:c r="AW819" s="329"/>
      <x:c r="AX819" s="329"/>
      <x:c r="AY819" s="329"/>
      <x:c r="AZ819" s="329"/>
      <x:c r="BA819" s="329"/>
      <x:c r="BB819" s="329"/>
      <x:c r="BC819" s="329"/>
      <x:c r="BD819" s="329"/>
      <x:c r="BE819" s="329"/>
      <x:c r="BF819" s="329"/>
      <x:c r="BG819" s="329"/>
      <x:c r="BH819" s="329"/>
      <x:c r="BI819" s="329"/>
      <x:c r="BJ819" s="329"/>
      <x:c r="BK819" s="329"/>
      <x:c r="BL819" s="329"/>
      <x:c r="BM819" s="329"/>
      <x:c r="BN819" s="329"/>
      <x:c r="BO819" s="329"/>
      <x:c r="BP819" s="329"/>
      <x:c r="BQ819" s="329"/>
      <x:c r="BR819" s="329"/>
      <x:c r="BS819" s="329"/>
      <x:c r="BT819" s="329"/>
      <x:c r="BU819" s="329"/>
      <x:c r="BV819" s="329"/>
      <x:c r="BW819" s="329"/>
      <x:c r="BX819" s="329"/>
      <x:c r="BY819" s="329"/>
      <x:c r="BZ819" s="329"/>
      <x:c r="CA819" s="329"/>
      <x:c r="CB819" s="329"/>
      <x:c r="CC819" s="329"/>
      <x:c r="CD819" s="329"/>
      <x:c r="CE819" s="329"/>
      <x:c r="CF819" s="329"/>
      <x:c r="CG819" s="329"/>
      <x:c r="CH819" s="329"/>
      <x:c r="CI819" s="329"/>
      <x:c r="CJ819" s="329"/>
      <x:c r="CK819" s="329"/>
      <x:c r="CL819" s="329"/>
      <x:c r="CM819" s="329"/>
      <x:c r="CN819" s="329"/>
      <x:c r="CO819" s="329"/>
      <x:c r="CP819" s="329"/>
      <x:c r="CQ819" s="329"/>
      <x:c r="CR819" s="329"/>
      <x:c r="CS819" s="329"/>
      <x:c r="CT819" s="329"/>
      <x:c r="CU819" s="329"/>
      <x:c r="CV819" s="329"/>
      <x:c r="CW819" s="329"/>
      <x:c r="CX819" s="329"/>
      <x:c r="CY819" s="329"/>
      <x:c r="CZ819" s="329"/>
      <x:c r="DA819" s="329"/>
      <x:c r="DB819" s="329"/>
      <x:c r="DC819" s="329"/>
      <x:c r="DD819" s="329"/>
      <x:c r="DE819" s="329"/>
      <x:c r="DF819" s="329"/>
      <x:c r="DG819" s="329"/>
      <x:c r="DH819" s="329"/>
      <x:c r="DI819" s="329"/>
      <x:c r="DJ819" s="329"/>
      <x:c r="DK819" s="329"/>
      <x:c r="DL819" s="329"/>
      <x:c r="DM819" s="329"/>
      <x:c r="DN819" s="329"/>
      <x:c r="DO819" s="329"/>
      <x:c r="DP819" s="329"/>
      <x:c r="DQ819" s="329"/>
      <x:c r="DR819" s="329"/>
      <x:c r="DS819" s="329"/>
    </x:row>
    <x:row r="820" spans="1:123" s="273" customFormat="1" hidden="1" customHeight="1">
      <x:c r="A820" s="630" t="s">
        <x:v>38</x:v>
      </x:c>
      <x:c r="B820" s="295" t="s">
        <x:v>547</x:v>
      </x:c>
      <x:c r="C820" s="296" t="s">
        <x:v>4910</x:v>
      </x:c>
      <x:c r="D820" s="448">
        <x:f t="shared" si="45"/>
        <x:v>13724</x:v>
      </x:c>
      <x:c r="E820" s="299" t="s">
        <x:v>2160</x:v>
      </x:c>
      <x:c r="F820" s="299" t="s">
        <x:v>5678</x:v>
      </x:c>
      <x:c r="G820" s="299" t="s">
        <x:v>2160</x:v>
      </x:c>
      <x:c r="H820" s="299" t="s">
        <x:v>6371</x:v>
      </x:c>
      <x:c r="I820" s="299"/>
      <x:c r="J820" s="566">
        <x:v>13724</x:v>
      </x:c>
      <x:c r="K820" s="322"/>
      <x:c r="L820" s="322">
        <x:v>13724</x:v>
      </x:c>
      <x:c r="M820" s="640"/>
      <x:c r="N820" s="322"/>
      <x:c r="O820" s="322"/>
      <x:c r="P820" s="322">
        <x:v>13724</x:v>
      </x:c>
      <x:c r="Q820" s="322"/>
      <x:c r="R820" s="217" t="s">
        <x:v>2761</x:v>
      </x:c>
      <x:c r="S820" s="299"/>
      <x:c r="T820" s="329"/>
      <x:c r="U820" s="329"/>
      <x:c r="V820" s="329"/>
      <x:c r="W820" s="329"/>
      <x:c r="X820" s="329"/>
      <x:c r="Y820" s="329"/>
      <x:c r="Z820" s="329"/>
      <x:c r="AA820" s="329"/>
      <x:c r="AB820" s="329"/>
      <x:c r="AC820" s="329"/>
      <x:c r="AD820" s="329"/>
      <x:c r="AE820" s="329"/>
      <x:c r="AF820" s="329"/>
      <x:c r="AG820" s="329"/>
      <x:c r="AH820" s="329"/>
      <x:c r="AI820" s="329"/>
      <x:c r="AJ820" s="329"/>
      <x:c r="AK820" s="329"/>
      <x:c r="AL820" s="329"/>
      <x:c r="AM820" s="329"/>
      <x:c r="AN820" s="329"/>
      <x:c r="AO820" s="329"/>
      <x:c r="AP820" s="329"/>
      <x:c r="AQ820" s="329"/>
      <x:c r="AR820" s="329"/>
      <x:c r="AS820" s="329"/>
      <x:c r="AT820" s="329"/>
      <x:c r="AU820" s="329"/>
      <x:c r="AV820" s="329"/>
      <x:c r="AW820" s="329"/>
      <x:c r="AX820" s="329"/>
      <x:c r="AY820" s="329"/>
      <x:c r="AZ820" s="329"/>
      <x:c r="BA820" s="329"/>
      <x:c r="BB820" s="329"/>
      <x:c r="BC820" s="329"/>
      <x:c r="BD820" s="329"/>
      <x:c r="BE820" s="329"/>
      <x:c r="BF820" s="329"/>
      <x:c r="BG820" s="329"/>
      <x:c r="BH820" s="329"/>
      <x:c r="BI820" s="329"/>
      <x:c r="BJ820" s="329"/>
      <x:c r="BK820" s="329"/>
      <x:c r="BL820" s="329"/>
      <x:c r="BM820" s="329"/>
      <x:c r="BN820" s="329"/>
      <x:c r="BO820" s="329"/>
      <x:c r="BP820" s="329"/>
      <x:c r="BQ820" s="329"/>
      <x:c r="BR820" s="329"/>
      <x:c r="BS820" s="329"/>
      <x:c r="BT820" s="329"/>
      <x:c r="BU820" s="329"/>
      <x:c r="BV820" s="329"/>
      <x:c r="BW820" s="329"/>
      <x:c r="BX820" s="329"/>
      <x:c r="BY820" s="329"/>
      <x:c r="BZ820" s="329"/>
      <x:c r="CA820" s="329"/>
      <x:c r="CB820" s="329"/>
      <x:c r="CC820" s="329"/>
      <x:c r="CD820" s="329"/>
      <x:c r="CE820" s="329"/>
      <x:c r="CF820" s="329"/>
      <x:c r="CG820" s="329"/>
      <x:c r="CH820" s="329"/>
      <x:c r="CI820" s="329"/>
      <x:c r="CJ820" s="329"/>
      <x:c r="CK820" s="329"/>
      <x:c r="CL820" s="329"/>
      <x:c r="CM820" s="329"/>
      <x:c r="CN820" s="329"/>
      <x:c r="CO820" s="329"/>
      <x:c r="CP820" s="329"/>
      <x:c r="CQ820" s="329"/>
      <x:c r="CR820" s="329"/>
      <x:c r="CS820" s="329"/>
      <x:c r="CT820" s="329"/>
      <x:c r="CU820" s="329"/>
      <x:c r="CV820" s="329"/>
      <x:c r="CW820" s="329"/>
      <x:c r="CX820" s="329"/>
      <x:c r="CY820" s="329"/>
      <x:c r="CZ820" s="329"/>
      <x:c r="DA820" s="329"/>
      <x:c r="DB820" s="329"/>
      <x:c r="DC820" s="329"/>
      <x:c r="DD820" s="329"/>
      <x:c r="DE820" s="329"/>
      <x:c r="DF820" s="329"/>
      <x:c r="DG820" s="329"/>
      <x:c r="DH820" s="329"/>
      <x:c r="DI820" s="329"/>
      <x:c r="DJ820" s="329"/>
      <x:c r="DK820" s="329"/>
      <x:c r="DL820" s="329"/>
      <x:c r="DM820" s="329"/>
      <x:c r="DN820" s="329"/>
      <x:c r="DO820" s="329"/>
      <x:c r="DP820" s="329"/>
      <x:c r="DQ820" s="329"/>
      <x:c r="DR820" s="329"/>
      <x:c r="DS820" s="329"/>
    </x:row>
    <x:row r="821" spans="1:123" s="273" customFormat="1" hidden="1" customHeight="1">
      <x:c r="A821" s="630" t="s">
        <x:v>38</x:v>
      </x:c>
      <x:c r="B821" s="295" t="s">
        <x:v>571</x:v>
      </x:c>
      <x:c r="C821" s="296" t="s">
        <x:v>4865</x:v>
      </x:c>
      <x:c r="D821" s="448">
        <x:f t="shared" si="45"/>
        <x:v>12035.1</x:v>
      </x:c>
      <x:c r="E821" s="299" t="s">
        <x:v>4886</x:v>
      </x:c>
      <x:c r="F821" s="299" t="s">
        <x:v>5678</x:v>
      </x:c>
      <x:c r="G821" s="299" t="s">
        <x:v>4886</x:v>
      </x:c>
      <x:c r="H821" s="299" t="s">
        <x:v>6371</x:v>
      </x:c>
      <x:c r="I821" s="299"/>
      <x:c r="J821" s="566">
        <x:v>12035.1</x:v>
      </x:c>
      <x:c r="K821" s="322"/>
      <x:c r="L821" s="322">
        <x:v>12035.1</x:v>
      </x:c>
      <x:c r="M821" s="448"/>
      <x:c r="N821" s="322"/>
      <x:c r="O821" s="322"/>
      <x:c r="P821" s="322">
        <x:v>12035.1</x:v>
      </x:c>
      <x:c r="Q821" s="322"/>
      <x:c r="R821" s="217" t="s">
        <x:v>53</x:v>
      </x:c>
      <x:c r="S821" s="299"/>
      <x:c r="T821" s="329"/>
      <x:c r="U821" s="329"/>
      <x:c r="V821" s="329"/>
      <x:c r="W821" s="329"/>
      <x:c r="X821" s="329"/>
      <x:c r="Y821" s="329"/>
      <x:c r="Z821" s="329"/>
      <x:c r="AA821" s="329"/>
      <x:c r="AB821" s="329"/>
      <x:c r="AC821" s="329"/>
      <x:c r="AD821" s="329"/>
      <x:c r="AE821" s="329"/>
      <x:c r="AF821" s="329"/>
      <x:c r="AG821" s="329"/>
      <x:c r="AH821" s="329"/>
      <x:c r="AI821" s="329"/>
      <x:c r="AJ821" s="329"/>
      <x:c r="AK821" s="329"/>
      <x:c r="AL821" s="329"/>
      <x:c r="AM821" s="329"/>
      <x:c r="AN821" s="329"/>
      <x:c r="AO821" s="329"/>
      <x:c r="AP821" s="329"/>
      <x:c r="AQ821" s="329"/>
      <x:c r="AR821" s="329"/>
      <x:c r="AS821" s="329"/>
      <x:c r="AT821" s="329"/>
      <x:c r="AU821" s="329"/>
      <x:c r="AV821" s="329"/>
      <x:c r="AW821" s="329"/>
      <x:c r="AX821" s="329"/>
      <x:c r="AY821" s="329"/>
      <x:c r="AZ821" s="329"/>
      <x:c r="BA821" s="329"/>
      <x:c r="BB821" s="329"/>
      <x:c r="BC821" s="329"/>
      <x:c r="BD821" s="329"/>
      <x:c r="BE821" s="329"/>
      <x:c r="BF821" s="329"/>
      <x:c r="BG821" s="329"/>
      <x:c r="BH821" s="329"/>
      <x:c r="BI821" s="329"/>
      <x:c r="BJ821" s="329"/>
      <x:c r="BK821" s="329"/>
      <x:c r="BL821" s="329"/>
      <x:c r="BM821" s="329"/>
      <x:c r="BN821" s="329"/>
      <x:c r="BO821" s="329"/>
      <x:c r="BP821" s="329"/>
      <x:c r="BQ821" s="329"/>
      <x:c r="BR821" s="329"/>
      <x:c r="BS821" s="329"/>
      <x:c r="BT821" s="329"/>
      <x:c r="BU821" s="329"/>
      <x:c r="BV821" s="329"/>
      <x:c r="BW821" s="329"/>
      <x:c r="BX821" s="329"/>
      <x:c r="BY821" s="329"/>
      <x:c r="BZ821" s="329"/>
      <x:c r="CA821" s="329"/>
      <x:c r="CB821" s="329"/>
      <x:c r="CC821" s="329"/>
      <x:c r="CD821" s="329"/>
      <x:c r="CE821" s="329"/>
      <x:c r="CF821" s="329"/>
      <x:c r="CG821" s="329"/>
      <x:c r="CH821" s="329"/>
      <x:c r="CI821" s="329"/>
      <x:c r="CJ821" s="329"/>
      <x:c r="CK821" s="329"/>
      <x:c r="CL821" s="329"/>
      <x:c r="CM821" s="329"/>
      <x:c r="CN821" s="329"/>
      <x:c r="CO821" s="329"/>
      <x:c r="CP821" s="329"/>
      <x:c r="CQ821" s="329"/>
      <x:c r="CR821" s="329"/>
      <x:c r="CS821" s="329"/>
      <x:c r="CT821" s="329"/>
      <x:c r="CU821" s="329"/>
      <x:c r="CV821" s="329"/>
      <x:c r="CW821" s="329"/>
      <x:c r="CX821" s="329"/>
      <x:c r="CY821" s="329"/>
      <x:c r="CZ821" s="329"/>
      <x:c r="DA821" s="329"/>
      <x:c r="DB821" s="329"/>
      <x:c r="DC821" s="329"/>
      <x:c r="DD821" s="329"/>
      <x:c r="DE821" s="329"/>
      <x:c r="DF821" s="329"/>
      <x:c r="DG821" s="329"/>
      <x:c r="DH821" s="329"/>
      <x:c r="DI821" s="329"/>
      <x:c r="DJ821" s="329"/>
      <x:c r="DK821" s="329"/>
      <x:c r="DL821" s="329"/>
      <x:c r="DM821" s="329"/>
      <x:c r="DN821" s="329"/>
      <x:c r="DO821" s="329"/>
      <x:c r="DP821" s="329"/>
      <x:c r="DQ821" s="329"/>
      <x:c r="DR821" s="329"/>
      <x:c r="DS821" s="329"/>
    </x:row>
    <x:row r="822" spans="1:123" s="273" customFormat="1" hidden="1" customHeight="1">
      <x:c r="A822" s="630" t="s">
        <x:v>38</x:v>
      </x:c>
      <x:c r="B822" s="295" t="s">
        <x:v>589</x:v>
      </x:c>
      <x:c r="C822" s="296" t="s">
        <x:v>4611</x:v>
      </x:c>
      <x:c r="D822" s="448">
        <x:f t="shared" si="45"/>
        <x:v>2382</x:v>
      </x:c>
      <x:c r="E822" s="299" t="s">
        <x:v>4886</x:v>
      </x:c>
      <x:c r="F822" s="299" t="s">
        <x:v>5678</x:v>
      </x:c>
      <x:c r="G822" s="299" t="s">
        <x:v>4886</x:v>
      </x:c>
      <x:c r="H822" s="299" t="s">
        <x:v>6371</x:v>
      </x:c>
      <x:c r="I822" s="299"/>
      <x:c r="J822" s="566">
        <x:v>2382</x:v>
      </x:c>
      <x:c r="K822" s="322"/>
      <x:c r="L822" s="322">
        <x:v>2382</x:v>
      </x:c>
      <x:c r="M822" s="448"/>
      <x:c r="N822" s="322"/>
      <x:c r="O822" s="322"/>
      <x:c r="P822" s="322">
        <x:v>2382</x:v>
      </x:c>
      <x:c r="Q822" s="322"/>
      <x:c r="R822" s="217" t="s">
        <x:v>53</x:v>
      </x:c>
      <x:c r="S822" s="299"/>
      <x:c r="T822" s="329"/>
      <x:c r="U822" s="329"/>
      <x:c r="V822" s="329"/>
      <x:c r="W822" s="329"/>
      <x:c r="X822" s="329"/>
      <x:c r="Y822" s="329"/>
      <x:c r="Z822" s="329"/>
      <x:c r="AA822" s="329"/>
      <x:c r="AB822" s="329"/>
      <x:c r="AC822" s="329"/>
      <x:c r="AD822" s="329"/>
      <x:c r="AE822" s="329"/>
      <x:c r="AF822" s="329"/>
      <x:c r="AG822" s="329"/>
      <x:c r="AH822" s="329"/>
      <x:c r="AI822" s="329"/>
      <x:c r="AJ822" s="329"/>
      <x:c r="AK822" s="329"/>
      <x:c r="AL822" s="329"/>
      <x:c r="AM822" s="329"/>
      <x:c r="AN822" s="329"/>
      <x:c r="AO822" s="329"/>
      <x:c r="AP822" s="329"/>
      <x:c r="AQ822" s="329"/>
      <x:c r="AR822" s="329"/>
      <x:c r="AS822" s="329"/>
      <x:c r="AT822" s="329"/>
      <x:c r="AU822" s="329"/>
      <x:c r="AV822" s="329"/>
      <x:c r="AW822" s="329"/>
      <x:c r="AX822" s="329"/>
      <x:c r="AY822" s="329"/>
      <x:c r="AZ822" s="329"/>
      <x:c r="BA822" s="329"/>
      <x:c r="BB822" s="329"/>
      <x:c r="BC822" s="329"/>
      <x:c r="BD822" s="329"/>
      <x:c r="BE822" s="329"/>
      <x:c r="BF822" s="329"/>
      <x:c r="BG822" s="329"/>
      <x:c r="BH822" s="329"/>
      <x:c r="BI822" s="329"/>
      <x:c r="BJ822" s="329"/>
      <x:c r="BK822" s="329"/>
      <x:c r="BL822" s="329"/>
      <x:c r="BM822" s="329"/>
      <x:c r="BN822" s="329"/>
      <x:c r="BO822" s="329"/>
      <x:c r="BP822" s="329"/>
      <x:c r="BQ822" s="329"/>
      <x:c r="BR822" s="329"/>
      <x:c r="BS822" s="329"/>
      <x:c r="BT822" s="329"/>
      <x:c r="BU822" s="329"/>
      <x:c r="BV822" s="329"/>
      <x:c r="BW822" s="329"/>
      <x:c r="BX822" s="329"/>
      <x:c r="BY822" s="329"/>
      <x:c r="BZ822" s="329"/>
      <x:c r="CA822" s="329"/>
      <x:c r="CB822" s="329"/>
      <x:c r="CC822" s="329"/>
      <x:c r="CD822" s="329"/>
      <x:c r="CE822" s="329"/>
      <x:c r="CF822" s="329"/>
      <x:c r="CG822" s="329"/>
      <x:c r="CH822" s="329"/>
      <x:c r="CI822" s="329"/>
      <x:c r="CJ822" s="329"/>
      <x:c r="CK822" s="329"/>
      <x:c r="CL822" s="329"/>
      <x:c r="CM822" s="329"/>
      <x:c r="CN822" s="329"/>
      <x:c r="CO822" s="329"/>
      <x:c r="CP822" s="329"/>
      <x:c r="CQ822" s="329"/>
      <x:c r="CR822" s="329"/>
      <x:c r="CS822" s="329"/>
      <x:c r="CT822" s="329"/>
      <x:c r="CU822" s="329"/>
      <x:c r="CV822" s="329"/>
      <x:c r="CW822" s="329"/>
      <x:c r="CX822" s="329"/>
      <x:c r="CY822" s="329"/>
      <x:c r="CZ822" s="329"/>
      <x:c r="DA822" s="329"/>
      <x:c r="DB822" s="329"/>
      <x:c r="DC822" s="329"/>
      <x:c r="DD822" s="329"/>
      <x:c r="DE822" s="329"/>
      <x:c r="DF822" s="329"/>
      <x:c r="DG822" s="329"/>
      <x:c r="DH822" s="329"/>
      <x:c r="DI822" s="329"/>
      <x:c r="DJ822" s="329"/>
      <x:c r="DK822" s="329"/>
      <x:c r="DL822" s="329"/>
      <x:c r="DM822" s="329"/>
      <x:c r="DN822" s="329"/>
      <x:c r="DO822" s="329"/>
      <x:c r="DP822" s="329"/>
      <x:c r="DQ822" s="329"/>
      <x:c r="DR822" s="329"/>
      <x:c r="DS822" s="329"/>
    </x:row>
    <x:row r="823" spans="1:123" s="273" customFormat="1" hidden="1" customHeight="1">
      <x:c r="A823" s="630" t="s">
        <x:v>38</x:v>
      </x:c>
      <x:c r="B823" s="295" t="s">
        <x:v>560</x:v>
      </x:c>
      <x:c r="C823" s="296" t="s">
        <x:v>4887</x:v>
      </x:c>
      <x:c r="D823" s="448">
        <x:f t="shared" si="45"/>
        <x:v>2267.5</x:v>
      </x:c>
      <x:c r="E823" s="299" t="s">
        <x:v>4886</x:v>
      </x:c>
      <x:c r="F823" s="299" t="s">
        <x:v>5678</x:v>
      </x:c>
      <x:c r="G823" s="299" t="s">
        <x:v>4886</x:v>
      </x:c>
      <x:c r="H823" s="299" t="s">
        <x:v>6371</x:v>
      </x:c>
      <x:c r="I823" s="299"/>
      <x:c r="J823" s="566">
        <x:v>2267.5</x:v>
      </x:c>
      <x:c r="K823" s="645"/>
      <x:c r="L823" s="645">
        <x:v>2267.5</x:v>
      </x:c>
      <x:c r="M823" s="450"/>
      <x:c r="N823" s="450"/>
      <x:c r="O823" s="450"/>
      <x:c r="P823" s="645">
        <x:v>2267.5</x:v>
      </x:c>
      <x:c r="Q823" s="645"/>
      <x:c r="R823" s="217" t="s">
        <x:v>53</x:v>
      </x:c>
      <x:c r="S823" s="299"/>
      <x:c r="T823" s="329"/>
      <x:c r="U823" s="329"/>
      <x:c r="V823" s="329"/>
      <x:c r="W823" s="329"/>
      <x:c r="X823" s="329"/>
      <x:c r="Y823" s="329"/>
      <x:c r="Z823" s="329"/>
      <x:c r="AA823" s="329"/>
      <x:c r="AB823" s="329"/>
      <x:c r="AC823" s="329"/>
      <x:c r="AD823" s="329"/>
      <x:c r="AE823" s="329"/>
      <x:c r="AF823" s="329"/>
      <x:c r="AG823" s="329"/>
      <x:c r="AH823" s="329"/>
      <x:c r="AI823" s="329"/>
      <x:c r="AJ823" s="329"/>
      <x:c r="AK823" s="329"/>
      <x:c r="AL823" s="329"/>
      <x:c r="AM823" s="329"/>
      <x:c r="AN823" s="329"/>
      <x:c r="AO823" s="329"/>
      <x:c r="AP823" s="329"/>
      <x:c r="AQ823" s="329"/>
      <x:c r="AR823" s="329"/>
      <x:c r="AS823" s="329"/>
      <x:c r="AT823" s="329"/>
      <x:c r="AU823" s="329"/>
      <x:c r="AV823" s="329"/>
      <x:c r="AW823" s="329"/>
      <x:c r="AX823" s="329"/>
      <x:c r="AY823" s="329"/>
      <x:c r="AZ823" s="329"/>
      <x:c r="BA823" s="329"/>
      <x:c r="BB823" s="329"/>
      <x:c r="BC823" s="329"/>
      <x:c r="BD823" s="329"/>
      <x:c r="BE823" s="329"/>
      <x:c r="BF823" s="329"/>
      <x:c r="BG823" s="329"/>
      <x:c r="BH823" s="329"/>
      <x:c r="BI823" s="329"/>
      <x:c r="BJ823" s="329"/>
      <x:c r="BK823" s="329"/>
      <x:c r="BL823" s="329"/>
      <x:c r="BM823" s="329"/>
      <x:c r="BN823" s="329"/>
      <x:c r="BO823" s="329"/>
      <x:c r="BP823" s="329"/>
      <x:c r="BQ823" s="329"/>
      <x:c r="BR823" s="329"/>
      <x:c r="BS823" s="329"/>
      <x:c r="BT823" s="329"/>
      <x:c r="BU823" s="329"/>
      <x:c r="BV823" s="329"/>
      <x:c r="BW823" s="329"/>
      <x:c r="BX823" s="329"/>
      <x:c r="BY823" s="329"/>
      <x:c r="BZ823" s="329"/>
      <x:c r="CA823" s="329"/>
      <x:c r="CB823" s="329"/>
      <x:c r="CC823" s="329"/>
      <x:c r="CD823" s="329"/>
      <x:c r="CE823" s="329"/>
      <x:c r="CF823" s="329"/>
      <x:c r="CG823" s="329"/>
      <x:c r="CH823" s="329"/>
      <x:c r="CI823" s="329"/>
      <x:c r="CJ823" s="329"/>
      <x:c r="CK823" s="329"/>
      <x:c r="CL823" s="329"/>
      <x:c r="CM823" s="329"/>
      <x:c r="CN823" s="329"/>
      <x:c r="CO823" s="329"/>
      <x:c r="CP823" s="329"/>
      <x:c r="CQ823" s="329"/>
      <x:c r="CR823" s="329"/>
      <x:c r="CS823" s="329"/>
      <x:c r="CT823" s="329"/>
      <x:c r="CU823" s="329"/>
      <x:c r="CV823" s="329"/>
      <x:c r="CW823" s="329"/>
      <x:c r="CX823" s="329"/>
      <x:c r="CY823" s="329"/>
      <x:c r="CZ823" s="329"/>
      <x:c r="DA823" s="329"/>
      <x:c r="DB823" s="329"/>
      <x:c r="DC823" s="329"/>
      <x:c r="DD823" s="329"/>
      <x:c r="DE823" s="329"/>
      <x:c r="DF823" s="329"/>
      <x:c r="DG823" s="329"/>
      <x:c r="DH823" s="329"/>
      <x:c r="DI823" s="329"/>
      <x:c r="DJ823" s="329"/>
      <x:c r="DK823" s="329"/>
      <x:c r="DL823" s="329"/>
      <x:c r="DM823" s="329"/>
      <x:c r="DN823" s="329"/>
      <x:c r="DO823" s="329"/>
      <x:c r="DP823" s="329"/>
      <x:c r="DQ823" s="329"/>
      <x:c r="DR823" s="329"/>
      <x:c r="DS823" s="329"/>
    </x:row>
    <x:row r="824" spans="1:123" s="273" customFormat="1" hidden="1" customHeight="1">
      <x:c r="A824" s="630" t="s">
        <x:v>38</x:v>
      </x:c>
      <x:c r="B824" s="295" t="s">
        <x:v>569</x:v>
      </x:c>
      <x:c r="C824" s="296" t="s">
        <x:v>4861</x:v>
      </x:c>
      <x:c r="D824" s="448">
        <x:f t="shared" si="45"/>
        <x:v>8106.6999999999998</x:v>
      </x:c>
      <x:c r="E824" s="299" t="s">
        <x:v>4886</x:v>
      </x:c>
      <x:c r="F824" s="299" t="s">
        <x:v>5678</x:v>
      </x:c>
      <x:c r="G824" s="299" t="s">
        <x:v>4886</x:v>
      </x:c>
      <x:c r="H824" s="299" t="s">
        <x:v>6371</x:v>
      </x:c>
      <x:c r="I824" s="299"/>
      <x:c r="J824" s="566">
        <x:v>8106.6999999999998</x:v>
      </x:c>
      <x:c r="K824" s="322"/>
      <x:c r="L824" s="322">
        <x:v>8106.6999999999998</x:v>
      </x:c>
      <x:c r="M824" s="448"/>
      <x:c r="N824" s="322"/>
      <x:c r="O824" s="322"/>
      <x:c r="P824" s="322">
        <x:v>8106.6999999999998</x:v>
      </x:c>
      <x:c r="Q824" s="322"/>
      <x:c r="R824" s="217" t="s">
        <x:v>53</x:v>
      </x:c>
      <x:c r="S824" s="299"/>
      <x:c r="T824" s="329"/>
      <x:c r="U824" s="329"/>
      <x:c r="V824" s="329"/>
      <x:c r="W824" s="329"/>
      <x:c r="X824" s="329"/>
      <x:c r="Y824" s="329"/>
      <x:c r="Z824" s="329"/>
      <x:c r="AA824" s="329"/>
      <x:c r="AB824" s="329"/>
      <x:c r="AC824" s="329"/>
      <x:c r="AD824" s="329"/>
      <x:c r="AE824" s="329"/>
      <x:c r="AF824" s="329"/>
      <x:c r="AG824" s="329"/>
      <x:c r="AH824" s="329"/>
      <x:c r="AI824" s="329"/>
      <x:c r="AJ824" s="329"/>
      <x:c r="AK824" s="329"/>
      <x:c r="AL824" s="329"/>
      <x:c r="AM824" s="329"/>
      <x:c r="AN824" s="329"/>
      <x:c r="AO824" s="329"/>
      <x:c r="AP824" s="329"/>
      <x:c r="AQ824" s="329"/>
      <x:c r="AR824" s="329"/>
      <x:c r="AS824" s="329"/>
      <x:c r="AT824" s="329"/>
      <x:c r="AU824" s="329"/>
      <x:c r="AV824" s="329"/>
      <x:c r="AW824" s="329"/>
      <x:c r="AX824" s="329"/>
      <x:c r="AY824" s="329"/>
      <x:c r="AZ824" s="329"/>
      <x:c r="BA824" s="329"/>
      <x:c r="BB824" s="329"/>
      <x:c r="BC824" s="329"/>
      <x:c r="BD824" s="329"/>
      <x:c r="BE824" s="329"/>
      <x:c r="BF824" s="329"/>
      <x:c r="BG824" s="329"/>
      <x:c r="BH824" s="329"/>
      <x:c r="BI824" s="329"/>
      <x:c r="BJ824" s="329"/>
      <x:c r="BK824" s="329"/>
      <x:c r="BL824" s="329"/>
      <x:c r="BM824" s="329"/>
      <x:c r="BN824" s="329"/>
      <x:c r="BO824" s="329"/>
      <x:c r="BP824" s="329"/>
      <x:c r="BQ824" s="329"/>
      <x:c r="BR824" s="329"/>
      <x:c r="BS824" s="329"/>
      <x:c r="BT824" s="329"/>
      <x:c r="BU824" s="329"/>
      <x:c r="BV824" s="329"/>
      <x:c r="BW824" s="329"/>
      <x:c r="BX824" s="329"/>
      <x:c r="BY824" s="329"/>
      <x:c r="BZ824" s="329"/>
      <x:c r="CA824" s="329"/>
      <x:c r="CB824" s="329"/>
      <x:c r="CC824" s="329"/>
      <x:c r="CD824" s="329"/>
      <x:c r="CE824" s="329"/>
      <x:c r="CF824" s="329"/>
      <x:c r="CG824" s="329"/>
      <x:c r="CH824" s="329"/>
      <x:c r="CI824" s="329"/>
      <x:c r="CJ824" s="329"/>
      <x:c r="CK824" s="329"/>
      <x:c r="CL824" s="329"/>
      <x:c r="CM824" s="329"/>
      <x:c r="CN824" s="329"/>
      <x:c r="CO824" s="329"/>
      <x:c r="CP824" s="329"/>
      <x:c r="CQ824" s="329"/>
      <x:c r="CR824" s="329"/>
      <x:c r="CS824" s="329"/>
      <x:c r="CT824" s="329"/>
      <x:c r="CU824" s="329"/>
      <x:c r="CV824" s="329"/>
      <x:c r="CW824" s="329"/>
      <x:c r="CX824" s="329"/>
      <x:c r="CY824" s="329"/>
      <x:c r="CZ824" s="329"/>
      <x:c r="DA824" s="329"/>
      <x:c r="DB824" s="329"/>
      <x:c r="DC824" s="329"/>
      <x:c r="DD824" s="329"/>
      <x:c r="DE824" s="329"/>
      <x:c r="DF824" s="329"/>
      <x:c r="DG824" s="329"/>
      <x:c r="DH824" s="329"/>
      <x:c r="DI824" s="329"/>
      <x:c r="DJ824" s="329"/>
      <x:c r="DK824" s="329"/>
      <x:c r="DL824" s="329"/>
      <x:c r="DM824" s="329"/>
      <x:c r="DN824" s="329"/>
      <x:c r="DO824" s="329"/>
      <x:c r="DP824" s="329"/>
      <x:c r="DQ824" s="329"/>
      <x:c r="DR824" s="329"/>
      <x:c r="DS824" s="329"/>
    </x:row>
    <x:row r="825" spans="1:123" s="273" customFormat="1" hidden="1" customHeight="1">
      <x:c r="A825" s="630" t="s">
        <x:v>38</x:v>
      </x:c>
      <x:c r="B825" s="295" t="s">
        <x:v>584</x:v>
      </x:c>
      <x:c r="C825" s="296" t="s">
        <x:v>1926</x:v>
      </x:c>
      <x:c r="D825" s="448">
        <x:f t="shared" si="45"/>
        <x:v>22908</x:v>
      </x:c>
      <x:c r="E825" s="299" t="s">
        <x:v>4886</x:v>
      </x:c>
      <x:c r="F825" s="299" t="s">
        <x:v>7515</x:v>
      </x:c>
      <x:c r="G825" s="299" t="s">
        <x:v>4886</x:v>
      </x:c>
      <x:c r="H825" s="299" t="s">
        <x:v>6371</x:v>
      </x:c>
      <x:c r="I825" s="299"/>
      <x:c r="J825" s="566">
        <x:v>22908</x:v>
      </x:c>
      <x:c r="K825" s="646"/>
      <x:c r="L825" s="647">
        <x:v>22908</x:v>
      </x:c>
      <x:c r="M825" s="640"/>
      <x:c r="N825" s="647"/>
      <x:c r="O825" s="647"/>
      <x:c r="P825" s="647">
        <x:v>22908</x:v>
      </x:c>
      <x:c r="Q825" s="646"/>
      <x:c r="R825" s="217" t="s">
        <x:v>29</x:v>
      </x:c>
      <x:c r="S825" s="299"/>
      <x:c r="T825" s="329"/>
      <x:c r="U825" s="329"/>
      <x:c r="V825" s="329"/>
      <x:c r="W825" s="329"/>
      <x:c r="X825" s="329"/>
      <x:c r="Y825" s="329"/>
      <x:c r="Z825" s="329"/>
      <x:c r="AA825" s="329"/>
      <x:c r="AB825" s="329"/>
      <x:c r="AC825" s="329"/>
      <x:c r="AD825" s="329"/>
      <x:c r="AE825" s="329"/>
      <x:c r="AF825" s="329"/>
      <x:c r="AG825" s="329"/>
      <x:c r="AH825" s="329"/>
      <x:c r="AI825" s="329"/>
      <x:c r="AJ825" s="329"/>
      <x:c r="AK825" s="329"/>
      <x:c r="AL825" s="329"/>
      <x:c r="AM825" s="329"/>
      <x:c r="AN825" s="329"/>
      <x:c r="AO825" s="329"/>
      <x:c r="AP825" s="329"/>
      <x:c r="AQ825" s="329"/>
      <x:c r="AR825" s="329"/>
      <x:c r="AS825" s="329"/>
      <x:c r="AT825" s="329"/>
      <x:c r="AU825" s="329"/>
      <x:c r="AV825" s="329"/>
      <x:c r="AW825" s="329"/>
      <x:c r="AX825" s="329"/>
      <x:c r="AY825" s="329"/>
      <x:c r="AZ825" s="329"/>
      <x:c r="BA825" s="329"/>
      <x:c r="BB825" s="329"/>
      <x:c r="BC825" s="329"/>
      <x:c r="BD825" s="329"/>
      <x:c r="BE825" s="329"/>
      <x:c r="BF825" s="329"/>
      <x:c r="BG825" s="329"/>
      <x:c r="BH825" s="329"/>
      <x:c r="BI825" s="329"/>
      <x:c r="BJ825" s="329"/>
      <x:c r="BK825" s="329"/>
      <x:c r="BL825" s="329"/>
      <x:c r="BM825" s="329"/>
      <x:c r="BN825" s="329"/>
      <x:c r="BO825" s="329"/>
      <x:c r="BP825" s="329"/>
      <x:c r="BQ825" s="329"/>
      <x:c r="BR825" s="329"/>
      <x:c r="BS825" s="329"/>
      <x:c r="BT825" s="329"/>
      <x:c r="BU825" s="329"/>
      <x:c r="BV825" s="329"/>
      <x:c r="BW825" s="329"/>
      <x:c r="BX825" s="329"/>
      <x:c r="BY825" s="329"/>
      <x:c r="BZ825" s="329"/>
      <x:c r="CA825" s="329"/>
      <x:c r="CB825" s="329"/>
      <x:c r="CC825" s="329"/>
      <x:c r="CD825" s="329"/>
      <x:c r="CE825" s="329"/>
      <x:c r="CF825" s="329"/>
      <x:c r="CG825" s="329"/>
      <x:c r="CH825" s="329"/>
      <x:c r="CI825" s="329"/>
      <x:c r="CJ825" s="329"/>
      <x:c r="CK825" s="329"/>
      <x:c r="CL825" s="329"/>
      <x:c r="CM825" s="329"/>
      <x:c r="CN825" s="329"/>
      <x:c r="CO825" s="329"/>
      <x:c r="CP825" s="329"/>
      <x:c r="CQ825" s="329"/>
      <x:c r="CR825" s="329"/>
      <x:c r="CS825" s="329"/>
      <x:c r="CT825" s="329"/>
      <x:c r="CU825" s="329"/>
      <x:c r="CV825" s="329"/>
      <x:c r="CW825" s="329"/>
      <x:c r="CX825" s="329"/>
      <x:c r="CY825" s="329"/>
      <x:c r="CZ825" s="329"/>
      <x:c r="DA825" s="329"/>
      <x:c r="DB825" s="329"/>
      <x:c r="DC825" s="329"/>
      <x:c r="DD825" s="329"/>
      <x:c r="DE825" s="329"/>
      <x:c r="DF825" s="329"/>
      <x:c r="DG825" s="329"/>
      <x:c r="DH825" s="329"/>
      <x:c r="DI825" s="329"/>
      <x:c r="DJ825" s="329"/>
      <x:c r="DK825" s="329"/>
      <x:c r="DL825" s="329"/>
      <x:c r="DM825" s="329"/>
      <x:c r="DN825" s="329"/>
      <x:c r="DO825" s="329"/>
      <x:c r="DP825" s="329"/>
      <x:c r="DQ825" s="329"/>
      <x:c r="DR825" s="329"/>
      <x:c r="DS825" s="329"/>
    </x:row>
    <x:row r="826" spans="1:123" s="273" customFormat="1" hidden="1" customHeight="1">
      <x:c r="A826" s="630" t="s">
        <x:v>38</x:v>
      </x:c>
      <x:c r="B826" s="295" t="s">
        <x:v>550</x:v>
      </x:c>
      <x:c r="C826" s="296" t="s">
        <x:v>2399</x:v>
      </x:c>
      <x:c r="D826" s="448">
        <x:f t="shared" si="45"/>
        <x:v>2350.3000000000002</x:v>
      </x:c>
      <x:c r="E826" s="299" t="s">
        <x:v>2160</x:v>
      </x:c>
      <x:c r="F826" s="299" t="s">
        <x:v>5678</x:v>
      </x:c>
      <x:c r="G826" s="299" t="s">
        <x:v>2160</x:v>
      </x:c>
      <x:c r="H826" s="299" t="s">
        <x:v>6371</x:v>
      </x:c>
      <x:c r="I826" s="299"/>
      <x:c r="J826" s="566">
        <x:v>2350.3000000000002</x:v>
      </x:c>
      <x:c r="K826" s="322"/>
      <x:c r="L826" s="640">
        <x:v>2350.3000000000002</x:v>
      </x:c>
      <x:c r="M826" s="448"/>
      <x:c r="N826" s="322"/>
      <x:c r="O826" s="322"/>
      <x:c r="P826" s="640">
        <x:v>2350.3000000000002</x:v>
      </x:c>
      <x:c r="Q826" s="322"/>
      <x:c r="R826" s="217" t="s">
        <x:v>53</x:v>
      </x:c>
      <x:c r="S826" s="299"/>
      <x:c r="T826" s="329"/>
      <x:c r="U826" s="329"/>
      <x:c r="V826" s="329"/>
      <x:c r="W826" s="329"/>
      <x:c r="X826" s="329"/>
      <x:c r="Y826" s="329"/>
      <x:c r="Z826" s="329"/>
      <x:c r="AA826" s="329"/>
      <x:c r="AB826" s="329"/>
      <x:c r="AC826" s="329"/>
      <x:c r="AD826" s="329"/>
      <x:c r="AE826" s="329"/>
      <x:c r="AF826" s="329"/>
      <x:c r="AG826" s="329"/>
      <x:c r="AH826" s="329"/>
      <x:c r="AI826" s="329"/>
      <x:c r="AJ826" s="329"/>
      <x:c r="AK826" s="329"/>
      <x:c r="AL826" s="329"/>
      <x:c r="AM826" s="329"/>
      <x:c r="AN826" s="329"/>
      <x:c r="AO826" s="329"/>
      <x:c r="AP826" s="329"/>
      <x:c r="AQ826" s="329"/>
      <x:c r="AR826" s="329"/>
      <x:c r="AS826" s="329"/>
      <x:c r="AT826" s="329"/>
      <x:c r="AU826" s="329"/>
      <x:c r="AV826" s="329"/>
      <x:c r="AW826" s="329"/>
      <x:c r="AX826" s="329"/>
      <x:c r="AY826" s="329"/>
      <x:c r="AZ826" s="329"/>
      <x:c r="BA826" s="329"/>
      <x:c r="BB826" s="329"/>
      <x:c r="BC826" s="329"/>
      <x:c r="BD826" s="329"/>
      <x:c r="BE826" s="329"/>
      <x:c r="BF826" s="329"/>
      <x:c r="BG826" s="329"/>
      <x:c r="BH826" s="329"/>
      <x:c r="BI826" s="329"/>
      <x:c r="BJ826" s="329"/>
      <x:c r="BK826" s="329"/>
      <x:c r="BL826" s="329"/>
      <x:c r="BM826" s="329"/>
      <x:c r="BN826" s="329"/>
      <x:c r="BO826" s="329"/>
      <x:c r="BP826" s="329"/>
      <x:c r="BQ826" s="329"/>
      <x:c r="BR826" s="329"/>
      <x:c r="BS826" s="329"/>
      <x:c r="BT826" s="329"/>
      <x:c r="BU826" s="329"/>
      <x:c r="BV826" s="329"/>
      <x:c r="BW826" s="329"/>
      <x:c r="BX826" s="329"/>
      <x:c r="BY826" s="329"/>
      <x:c r="BZ826" s="329"/>
      <x:c r="CA826" s="329"/>
      <x:c r="CB826" s="329"/>
      <x:c r="CC826" s="329"/>
      <x:c r="CD826" s="329"/>
      <x:c r="CE826" s="329"/>
      <x:c r="CF826" s="329"/>
      <x:c r="CG826" s="329"/>
      <x:c r="CH826" s="329"/>
      <x:c r="CI826" s="329"/>
      <x:c r="CJ826" s="329"/>
      <x:c r="CK826" s="329"/>
      <x:c r="CL826" s="329"/>
      <x:c r="CM826" s="329"/>
      <x:c r="CN826" s="329"/>
      <x:c r="CO826" s="329"/>
      <x:c r="CP826" s="329"/>
      <x:c r="CQ826" s="329"/>
      <x:c r="CR826" s="329"/>
      <x:c r="CS826" s="329"/>
      <x:c r="CT826" s="329"/>
      <x:c r="CU826" s="329"/>
      <x:c r="CV826" s="329"/>
      <x:c r="CW826" s="329"/>
      <x:c r="CX826" s="329"/>
      <x:c r="CY826" s="329"/>
      <x:c r="CZ826" s="329"/>
      <x:c r="DA826" s="329"/>
      <x:c r="DB826" s="329"/>
      <x:c r="DC826" s="329"/>
      <x:c r="DD826" s="329"/>
      <x:c r="DE826" s="329"/>
      <x:c r="DF826" s="329"/>
      <x:c r="DG826" s="329"/>
      <x:c r="DH826" s="329"/>
      <x:c r="DI826" s="329"/>
      <x:c r="DJ826" s="329"/>
      <x:c r="DK826" s="329"/>
      <x:c r="DL826" s="329"/>
      <x:c r="DM826" s="329"/>
      <x:c r="DN826" s="329"/>
      <x:c r="DO826" s="329"/>
      <x:c r="DP826" s="329"/>
      <x:c r="DQ826" s="329"/>
      <x:c r="DR826" s="329"/>
      <x:c r="DS826" s="329"/>
    </x:row>
    <x:row r="827" spans="1:123" s="273" customFormat="1" hidden="1" customHeight="1">
      <x:c r="A827" s="630" t="s">
        <x:v>38</x:v>
      </x:c>
      <x:c r="B827" s="295" t="s">
        <x:v>583</x:v>
      </x:c>
      <x:c r="C827" s="296" t="s">
        <x:v>1906</x:v>
      </x:c>
      <x:c r="D827" s="448">
        <x:f t="shared" si="45"/>
        <x:v>3266.9000000000001</x:v>
      </x:c>
      <x:c r="E827" s="299" t="s">
        <x:v>2160</x:v>
      </x:c>
      <x:c r="F827" s="299" t="s">
        <x:v>5678</x:v>
      </x:c>
      <x:c r="G827" s="299" t="s">
        <x:v>2160</x:v>
      </x:c>
      <x:c r="H827" s="299" t="s">
        <x:v>6371</x:v>
      </x:c>
      <x:c r="I827" s="299"/>
      <x:c r="J827" s="566">
        <x:v>3266.9000000000001</x:v>
      </x:c>
      <x:c r="K827" s="322"/>
      <x:c r="L827" s="640">
        <x:v>3266.9000000000001</x:v>
      </x:c>
      <x:c r="M827" s="640"/>
      <x:c r="N827" s="322"/>
      <x:c r="O827" s="322"/>
      <x:c r="P827" s="640">
        <x:v>3266.9000000000001</x:v>
      </x:c>
      <x:c r="Q827" s="322"/>
      <x:c r="R827" s="217" t="s">
        <x:v>2761</x:v>
      </x:c>
      <x:c r="S827" s="299"/>
      <x:c r="T827" s="329"/>
      <x:c r="U827" s="329"/>
      <x:c r="V827" s="329"/>
      <x:c r="W827" s="329"/>
      <x:c r="X827" s="329"/>
      <x:c r="Y827" s="329"/>
      <x:c r="Z827" s="329"/>
      <x:c r="AA827" s="329"/>
      <x:c r="AB827" s="329"/>
      <x:c r="AC827" s="329"/>
      <x:c r="AD827" s="329"/>
      <x:c r="AE827" s="329"/>
      <x:c r="AF827" s="329"/>
      <x:c r="AG827" s="329"/>
      <x:c r="AH827" s="329"/>
      <x:c r="AI827" s="329"/>
      <x:c r="AJ827" s="329"/>
      <x:c r="AK827" s="329"/>
      <x:c r="AL827" s="329"/>
      <x:c r="AM827" s="329"/>
      <x:c r="AN827" s="329"/>
      <x:c r="AO827" s="329"/>
      <x:c r="AP827" s="329"/>
      <x:c r="AQ827" s="329"/>
      <x:c r="AR827" s="329"/>
      <x:c r="AS827" s="329"/>
      <x:c r="AT827" s="329"/>
      <x:c r="AU827" s="329"/>
      <x:c r="AV827" s="329"/>
      <x:c r="AW827" s="329"/>
      <x:c r="AX827" s="329"/>
      <x:c r="AY827" s="329"/>
      <x:c r="AZ827" s="329"/>
      <x:c r="BA827" s="329"/>
      <x:c r="BB827" s="329"/>
      <x:c r="BC827" s="329"/>
      <x:c r="BD827" s="329"/>
      <x:c r="BE827" s="329"/>
      <x:c r="BF827" s="329"/>
      <x:c r="BG827" s="329"/>
      <x:c r="BH827" s="329"/>
      <x:c r="BI827" s="329"/>
      <x:c r="BJ827" s="329"/>
      <x:c r="BK827" s="329"/>
      <x:c r="BL827" s="329"/>
      <x:c r="BM827" s="329"/>
      <x:c r="BN827" s="329"/>
      <x:c r="BO827" s="329"/>
      <x:c r="BP827" s="329"/>
      <x:c r="BQ827" s="329"/>
      <x:c r="BR827" s="329"/>
      <x:c r="BS827" s="329"/>
      <x:c r="BT827" s="329"/>
      <x:c r="BU827" s="329"/>
      <x:c r="BV827" s="329"/>
      <x:c r="BW827" s="329"/>
      <x:c r="BX827" s="329"/>
      <x:c r="BY827" s="329"/>
      <x:c r="BZ827" s="329"/>
      <x:c r="CA827" s="329"/>
      <x:c r="CB827" s="329"/>
      <x:c r="CC827" s="329"/>
      <x:c r="CD827" s="329"/>
      <x:c r="CE827" s="329"/>
      <x:c r="CF827" s="329"/>
      <x:c r="CG827" s="329"/>
      <x:c r="CH827" s="329"/>
      <x:c r="CI827" s="329"/>
      <x:c r="CJ827" s="329"/>
      <x:c r="CK827" s="329"/>
      <x:c r="CL827" s="329"/>
      <x:c r="CM827" s="329"/>
      <x:c r="CN827" s="329"/>
      <x:c r="CO827" s="329"/>
      <x:c r="CP827" s="329"/>
      <x:c r="CQ827" s="329"/>
      <x:c r="CR827" s="329"/>
      <x:c r="CS827" s="329"/>
      <x:c r="CT827" s="329"/>
      <x:c r="CU827" s="329"/>
      <x:c r="CV827" s="329"/>
      <x:c r="CW827" s="329"/>
      <x:c r="CX827" s="329"/>
      <x:c r="CY827" s="329"/>
      <x:c r="CZ827" s="329"/>
      <x:c r="DA827" s="329"/>
      <x:c r="DB827" s="329"/>
      <x:c r="DC827" s="329"/>
      <x:c r="DD827" s="329"/>
      <x:c r="DE827" s="329"/>
      <x:c r="DF827" s="329"/>
      <x:c r="DG827" s="329"/>
      <x:c r="DH827" s="329"/>
      <x:c r="DI827" s="329"/>
      <x:c r="DJ827" s="329"/>
      <x:c r="DK827" s="329"/>
      <x:c r="DL827" s="329"/>
      <x:c r="DM827" s="329"/>
      <x:c r="DN827" s="329"/>
      <x:c r="DO827" s="329"/>
      <x:c r="DP827" s="329"/>
      <x:c r="DQ827" s="329"/>
      <x:c r="DR827" s="329"/>
      <x:c r="DS827" s="329"/>
    </x:row>
    <x:row r="828" spans="1:123" s="273" customFormat="1" hidden="1" customHeight="1">
      <x:c r="A828" s="630" t="s">
        <x:v>38</x:v>
      </x:c>
      <x:c r="B828" s="295" t="s">
        <x:v>574</x:v>
      </x:c>
      <x:c r="C828" s="296" t="s">
        <x:v>4575</x:v>
      </x:c>
      <x:c r="D828" s="448">
        <x:f t="shared" si="45"/>
        <x:v>769.60000000000002</x:v>
      </x:c>
      <x:c r="E828" s="299" t="s">
        <x:v>1157</x:v>
      </x:c>
      <x:c r="F828" s="299" t="s">
        <x:v>3140</x:v>
      </x:c>
      <x:c r="G828" s="299" t="s">
        <x:v>1157</x:v>
      </x:c>
      <x:c r="H828" s="299" t="s">
        <x:v>6371</x:v>
      </x:c>
      <x:c r="I828" s="299"/>
      <x:c r="J828" s="644">
        <x:v>769.60000000000002</x:v>
      </x:c>
      <x:c r="K828" s="322"/>
      <x:c r="L828" s="644">
        <x:v>769.60000000000002</x:v>
      </x:c>
      <x:c r="M828" s="448"/>
      <x:c r="N828" s="322"/>
      <x:c r="O828" s="322"/>
      <x:c r="P828" s="644">
        <x:v>769.60000000000002</x:v>
      </x:c>
      <x:c r="Q828" s="322"/>
      <x:c r="R828" s="217" t="s">
        <x:v>2594</x:v>
      </x:c>
      <x:c r="S828" s="299"/>
      <x:c r="T828" s="329"/>
      <x:c r="U828" s="329"/>
      <x:c r="V828" s="329"/>
      <x:c r="W828" s="329"/>
      <x:c r="X828" s="329"/>
      <x:c r="Y828" s="329"/>
      <x:c r="Z828" s="329"/>
      <x:c r="AA828" s="329"/>
      <x:c r="AB828" s="329"/>
      <x:c r="AC828" s="329"/>
      <x:c r="AD828" s="329"/>
      <x:c r="AE828" s="329"/>
      <x:c r="AF828" s="329"/>
      <x:c r="AG828" s="329"/>
      <x:c r="AH828" s="329"/>
      <x:c r="AI828" s="329"/>
      <x:c r="AJ828" s="329"/>
      <x:c r="AK828" s="329"/>
      <x:c r="AL828" s="329"/>
      <x:c r="AM828" s="329"/>
      <x:c r="AN828" s="329"/>
      <x:c r="AO828" s="329"/>
      <x:c r="AP828" s="329"/>
      <x:c r="AQ828" s="329"/>
      <x:c r="AR828" s="329"/>
      <x:c r="AS828" s="329"/>
      <x:c r="AT828" s="329"/>
      <x:c r="AU828" s="329"/>
      <x:c r="AV828" s="329"/>
      <x:c r="AW828" s="329"/>
      <x:c r="AX828" s="329"/>
      <x:c r="AY828" s="329"/>
      <x:c r="AZ828" s="329"/>
      <x:c r="BA828" s="329"/>
      <x:c r="BB828" s="329"/>
      <x:c r="BC828" s="329"/>
      <x:c r="BD828" s="329"/>
      <x:c r="BE828" s="329"/>
      <x:c r="BF828" s="329"/>
      <x:c r="BG828" s="329"/>
      <x:c r="BH828" s="329"/>
      <x:c r="BI828" s="329"/>
      <x:c r="BJ828" s="329"/>
      <x:c r="BK828" s="329"/>
      <x:c r="BL828" s="329"/>
      <x:c r="BM828" s="329"/>
      <x:c r="BN828" s="329"/>
      <x:c r="BO828" s="329"/>
      <x:c r="BP828" s="329"/>
      <x:c r="BQ828" s="329"/>
      <x:c r="BR828" s="329"/>
      <x:c r="BS828" s="329"/>
      <x:c r="BT828" s="329"/>
      <x:c r="BU828" s="329"/>
      <x:c r="BV828" s="329"/>
      <x:c r="BW828" s="329"/>
      <x:c r="BX828" s="329"/>
      <x:c r="BY828" s="329"/>
      <x:c r="BZ828" s="329"/>
      <x:c r="CA828" s="329"/>
      <x:c r="CB828" s="329"/>
      <x:c r="CC828" s="329"/>
      <x:c r="CD828" s="329"/>
      <x:c r="CE828" s="329"/>
      <x:c r="CF828" s="329"/>
      <x:c r="CG828" s="329"/>
      <x:c r="CH828" s="329"/>
      <x:c r="CI828" s="329"/>
      <x:c r="CJ828" s="329"/>
      <x:c r="CK828" s="329"/>
      <x:c r="CL828" s="329"/>
      <x:c r="CM828" s="329"/>
      <x:c r="CN828" s="329"/>
      <x:c r="CO828" s="329"/>
      <x:c r="CP828" s="329"/>
      <x:c r="CQ828" s="329"/>
      <x:c r="CR828" s="329"/>
      <x:c r="CS828" s="329"/>
      <x:c r="CT828" s="329"/>
      <x:c r="CU828" s="329"/>
      <x:c r="CV828" s="329"/>
      <x:c r="CW828" s="329"/>
      <x:c r="CX828" s="329"/>
      <x:c r="CY828" s="329"/>
      <x:c r="CZ828" s="329"/>
      <x:c r="DA828" s="329"/>
      <x:c r="DB828" s="329"/>
      <x:c r="DC828" s="329"/>
      <x:c r="DD828" s="329"/>
      <x:c r="DE828" s="329"/>
      <x:c r="DF828" s="329"/>
      <x:c r="DG828" s="329"/>
      <x:c r="DH828" s="329"/>
      <x:c r="DI828" s="329"/>
      <x:c r="DJ828" s="329"/>
      <x:c r="DK828" s="329"/>
      <x:c r="DL828" s="329"/>
      <x:c r="DM828" s="329"/>
      <x:c r="DN828" s="329"/>
      <x:c r="DO828" s="329"/>
      <x:c r="DP828" s="329"/>
      <x:c r="DQ828" s="329"/>
      <x:c r="DR828" s="329"/>
      <x:c r="DS828" s="329"/>
    </x:row>
    <x:row r="829" spans="1:123" s="273" customFormat="1" hidden="1" customHeight="1">
      <x:c r="A829" s="630" t="s">
        <x:v>38</x:v>
      </x:c>
      <x:c r="B829" s="295" t="s">
        <x:v>592</x:v>
      </x:c>
      <x:c r="C829" s="296" t="s">
        <x:v>4616</x:v>
      </x:c>
      <x:c r="D829" s="448">
        <x:f t="shared" si="45"/>
        <x:v>1861.5999999999999</x:v>
      </x:c>
      <x:c r="E829" s="299" t="s">
        <x:v>1157</x:v>
      </x:c>
      <x:c r="F829" s="299" t="s">
        <x:v>3140</x:v>
      </x:c>
      <x:c r="G829" s="299" t="s">
        <x:v>1157</x:v>
      </x:c>
      <x:c r="H829" s="299" t="s">
        <x:v>6204</x:v>
      </x:c>
      <x:c r="I829" s="299"/>
      <x:c r="J829" s="644">
        <x:v>1861.5999999999999</x:v>
      </x:c>
      <x:c r="K829" s="322"/>
      <x:c r="L829" s="644">
        <x:v>1861.5999999999999</x:v>
      </x:c>
      <x:c r="M829" s="448"/>
      <x:c r="N829" s="322"/>
      <x:c r="O829" s="322"/>
      <x:c r="P829" s="644">
        <x:v>1861.5999999999999</x:v>
      </x:c>
      <x:c r="Q829" s="322"/>
      <x:c r="R829" s="217" t="s">
        <x:v>2594</x:v>
      </x:c>
      <x:c r="S829" s="299"/>
      <x:c r="T829" s="329"/>
      <x:c r="U829" s="329"/>
      <x:c r="V829" s="329"/>
      <x:c r="W829" s="329"/>
      <x:c r="X829" s="329"/>
      <x:c r="Y829" s="329"/>
      <x:c r="Z829" s="329"/>
      <x:c r="AA829" s="329"/>
      <x:c r="AB829" s="329"/>
      <x:c r="AC829" s="329"/>
      <x:c r="AD829" s="329"/>
      <x:c r="AE829" s="329"/>
      <x:c r="AF829" s="329"/>
      <x:c r="AG829" s="329"/>
      <x:c r="AH829" s="329"/>
      <x:c r="AI829" s="329"/>
      <x:c r="AJ829" s="329"/>
      <x:c r="AK829" s="329"/>
      <x:c r="AL829" s="329"/>
      <x:c r="AM829" s="329"/>
      <x:c r="AN829" s="329"/>
      <x:c r="AO829" s="329"/>
      <x:c r="AP829" s="329"/>
      <x:c r="AQ829" s="329"/>
      <x:c r="AR829" s="329"/>
      <x:c r="AS829" s="329"/>
      <x:c r="AT829" s="329"/>
      <x:c r="AU829" s="329"/>
      <x:c r="AV829" s="329"/>
      <x:c r="AW829" s="329"/>
      <x:c r="AX829" s="329"/>
      <x:c r="AY829" s="329"/>
      <x:c r="AZ829" s="329"/>
      <x:c r="BA829" s="329"/>
      <x:c r="BB829" s="329"/>
      <x:c r="BC829" s="329"/>
      <x:c r="BD829" s="329"/>
      <x:c r="BE829" s="329"/>
      <x:c r="BF829" s="329"/>
      <x:c r="BG829" s="329"/>
      <x:c r="BH829" s="329"/>
      <x:c r="BI829" s="329"/>
      <x:c r="BJ829" s="329"/>
      <x:c r="BK829" s="329"/>
      <x:c r="BL829" s="329"/>
      <x:c r="BM829" s="329"/>
      <x:c r="BN829" s="329"/>
      <x:c r="BO829" s="329"/>
      <x:c r="BP829" s="329"/>
      <x:c r="BQ829" s="329"/>
      <x:c r="BR829" s="329"/>
      <x:c r="BS829" s="329"/>
      <x:c r="BT829" s="329"/>
      <x:c r="BU829" s="329"/>
      <x:c r="BV829" s="329"/>
      <x:c r="BW829" s="329"/>
      <x:c r="BX829" s="329"/>
      <x:c r="BY829" s="329"/>
      <x:c r="BZ829" s="329"/>
      <x:c r="CA829" s="329"/>
      <x:c r="CB829" s="329"/>
      <x:c r="CC829" s="329"/>
      <x:c r="CD829" s="329"/>
      <x:c r="CE829" s="329"/>
      <x:c r="CF829" s="329"/>
      <x:c r="CG829" s="329"/>
      <x:c r="CH829" s="329"/>
      <x:c r="CI829" s="329"/>
      <x:c r="CJ829" s="329"/>
      <x:c r="CK829" s="329"/>
      <x:c r="CL829" s="329"/>
      <x:c r="CM829" s="329"/>
      <x:c r="CN829" s="329"/>
      <x:c r="CO829" s="329"/>
      <x:c r="CP829" s="329"/>
      <x:c r="CQ829" s="329"/>
      <x:c r="CR829" s="329"/>
      <x:c r="CS829" s="329"/>
      <x:c r="CT829" s="329"/>
      <x:c r="CU829" s="329"/>
      <x:c r="CV829" s="329"/>
      <x:c r="CW829" s="329"/>
      <x:c r="CX829" s="329"/>
      <x:c r="CY829" s="329"/>
      <x:c r="CZ829" s="329"/>
      <x:c r="DA829" s="329"/>
      <x:c r="DB829" s="329"/>
      <x:c r="DC829" s="329"/>
      <x:c r="DD829" s="329"/>
      <x:c r="DE829" s="329"/>
      <x:c r="DF829" s="329"/>
      <x:c r="DG829" s="329"/>
      <x:c r="DH829" s="329"/>
      <x:c r="DI829" s="329"/>
      <x:c r="DJ829" s="329"/>
      <x:c r="DK829" s="329"/>
      <x:c r="DL829" s="329"/>
      <x:c r="DM829" s="329"/>
      <x:c r="DN829" s="329"/>
      <x:c r="DO829" s="329"/>
      <x:c r="DP829" s="329"/>
      <x:c r="DQ829" s="329"/>
      <x:c r="DR829" s="329"/>
      <x:c r="DS829" s="329"/>
    </x:row>
    <x:row r="830" spans="1:123" s="273" customFormat="1" hidden="1" customHeight="1">
      <x:c r="A830" s="630" t="s">
        <x:v>38</x:v>
      </x:c>
      <x:c r="B830" s="295" t="s">
        <x:v>1955</x:v>
      </x:c>
      <x:c r="C830" s="296" t="s">
        <x:v>4068</x:v>
      </x:c>
      <x:c r="D830" s="448">
        <x:f t="shared" si="45"/>
        <x:v>1214.8</x:v>
      </x:c>
      <x:c r="E830" s="299" t="s">
        <x:v>1157</x:v>
      </x:c>
      <x:c r="F830" s="299" t="s">
        <x:v>5678</x:v>
      </x:c>
      <x:c r="G830" s="299" t="s">
        <x:v>1157</x:v>
      </x:c>
      <x:c r="H830" s="299" t="s">
        <x:v>6204</x:v>
      </x:c>
      <x:c r="I830" s="299"/>
      <x:c r="J830" s="566">
        <x:v>1214.8</x:v>
      </x:c>
      <x:c r="K830" s="322"/>
      <x:c r="L830" s="448">
        <x:v>1214.8</x:v>
      </x:c>
      <x:c r="M830" s="448"/>
      <x:c r="N830" s="322"/>
      <x:c r="O830" s="322"/>
      <x:c r="P830" s="448">
        <x:v>1214.8</x:v>
      </x:c>
      <x:c r="Q830" s="322"/>
      <x:c r="R830" s="217" t="s">
        <x:v>2749</x:v>
      </x:c>
      <x:c r="S830" s="299"/>
      <x:c r="T830" s="329"/>
      <x:c r="U830" s="329"/>
      <x:c r="V830" s="329"/>
      <x:c r="W830" s="329"/>
      <x:c r="X830" s="329"/>
      <x:c r="Y830" s="329"/>
      <x:c r="Z830" s="329"/>
      <x:c r="AA830" s="329"/>
      <x:c r="AB830" s="329"/>
      <x:c r="AC830" s="329"/>
      <x:c r="AD830" s="329"/>
      <x:c r="AE830" s="329"/>
      <x:c r="AF830" s="329"/>
      <x:c r="AG830" s="329"/>
      <x:c r="AH830" s="329"/>
      <x:c r="AI830" s="329"/>
      <x:c r="AJ830" s="329"/>
      <x:c r="AK830" s="329"/>
      <x:c r="AL830" s="329"/>
      <x:c r="AM830" s="329"/>
      <x:c r="AN830" s="329"/>
      <x:c r="AO830" s="329"/>
      <x:c r="AP830" s="329"/>
      <x:c r="AQ830" s="329"/>
      <x:c r="AR830" s="329"/>
      <x:c r="AS830" s="329"/>
      <x:c r="AT830" s="329"/>
      <x:c r="AU830" s="329"/>
      <x:c r="AV830" s="329"/>
      <x:c r="AW830" s="329"/>
      <x:c r="AX830" s="329"/>
      <x:c r="AY830" s="329"/>
      <x:c r="AZ830" s="329"/>
      <x:c r="BA830" s="329"/>
      <x:c r="BB830" s="329"/>
      <x:c r="BC830" s="329"/>
      <x:c r="BD830" s="329"/>
      <x:c r="BE830" s="329"/>
      <x:c r="BF830" s="329"/>
      <x:c r="BG830" s="329"/>
      <x:c r="BH830" s="329"/>
      <x:c r="BI830" s="329"/>
      <x:c r="BJ830" s="329"/>
      <x:c r="BK830" s="329"/>
      <x:c r="BL830" s="329"/>
      <x:c r="BM830" s="329"/>
      <x:c r="BN830" s="329"/>
      <x:c r="BO830" s="329"/>
      <x:c r="BP830" s="329"/>
      <x:c r="BQ830" s="329"/>
      <x:c r="BR830" s="329"/>
      <x:c r="BS830" s="329"/>
      <x:c r="BT830" s="329"/>
      <x:c r="BU830" s="329"/>
      <x:c r="BV830" s="329"/>
      <x:c r="BW830" s="329"/>
      <x:c r="BX830" s="329"/>
      <x:c r="BY830" s="329"/>
      <x:c r="BZ830" s="329"/>
      <x:c r="CA830" s="329"/>
      <x:c r="CB830" s="329"/>
      <x:c r="CC830" s="329"/>
      <x:c r="CD830" s="329"/>
      <x:c r="CE830" s="329"/>
      <x:c r="CF830" s="329"/>
      <x:c r="CG830" s="329"/>
      <x:c r="CH830" s="329"/>
      <x:c r="CI830" s="329"/>
      <x:c r="CJ830" s="329"/>
      <x:c r="CK830" s="329"/>
      <x:c r="CL830" s="329"/>
      <x:c r="CM830" s="329"/>
      <x:c r="CN830" s="329"/>
      <x:c r="CO830" s="329"/>
      <x:c r="CP830" s="329"/>
      <x:c r="CQ830" s="329"/>
      <x:c r="CR830" s="329"/>
      <x:c r="CS830" s="329"/>
      <x:c r="CT830" s="329"/>
      <x:c r="CU830" s="329"/>
      <x:c r="CV830" s="329"/>
      <x:c r="CW830" s="329"/>
      <x:c r="CX830" s="329"/>
      <x:c r="CY830" s="329"/>
      <x:c r="CZ830" s="329"/>
      <x:c r="DA830" s="329"/>
      <x:c r="DB830" s="329"/>
      <x:c r="DC830" s="329"/>
      <x:c r="DD830" s="329"/>
      <x:c r="DE830" s="329"/>
      <x:c r="DF830" s="329"/>
      <x:c r="DG830" s="329"/>
      <x:c r="DH830" s="329"/>
      <x:c r="DI830" s="329"/>
      <x:c r="DJ830" s="329"/>
      <x:c r="DK830" s="329"/>
      <x:c r="DL830" s="329"/>
      <x:c r="DM830" s="329"/>
      <x:c r="DN830" s="329"/>
      <x:c r="DO830" s="329"/>
      <x:c r="DP830" s="329"/>
      <x:c r="DQ830" s="329"/>
      <x:c r="DR830" s="329"/>
      <x:c r="DS830" s="329"/>
    </x:row>
    <x:row r="831" spans="1:123" s="273" customFormat="1" hidden="1" customHeight="1">
      <x:c r="A831" s="630" t="s">
        <x:v>38</x:v>
      </x:c>
      <x:c r="B831" s="295" t="s">
        <x:v>549</x:v>
      </x:c>
      <x:c r="C831" s="296" t="s">
        <x:v>4890</x:v>
      </x:c>
      <x:c r="D831" s="448">
        <x:f t="shared" si="45"/>
        <x:v>792.89999999999998</x:v>
      </x:c>
      <x:c r="E831" s="299" t="s">
        <x:v>1157</x:v>
      </x:c>
      <x:c r="F831" s="299" t="s">
        <x:v>5678</x:v>
      </x:c>
      <x:c r="G831" s="299" t="s">
        <x:v>1157</x:v>
      </x:c>
      <x:c r="H831" s="299" t="s">
        <x:v>6204</x:v>
      </x:c>
      <x:c r="I831" s="299"/>
      <x:c r="J831" s="566">
        <x:v>792.89999999999998</x:v>
      </x:c>
      <x:c r="K831" s="322"/>
      <x:c r="L831" s="448">
        <x:v>792.89999999999998</x:v>
      </x:c>
      <x:c r="M831" s="448"/>
      <x:c r="N831" s="322"/>
      <x:c r="O831" s="322"/>
      <x:c r="P831" s="448">
        <x:v>792.89999999999998</x:v>
      </x:c>
      <x:c r="Q831" s="322"/>
      <x:c r="R831" s="217" t="s">
        <x:v>2749</x:v>
      </x:c>
      <x:c r="S831" s="299"/>
      <x:c r="T831" s="329"/>
      <x:c r="U831" s="329"/>
      <x:c r="V831" s="329"/>
      <x:c r="W831" s="329"/>
      <x:c r="X831" s="329"/>
      <x:c r="Y831" s="329"/>
      <x:c r="Z831" s="329"/>
      <x:c r="AA831" s="329"/>
      <x:c r="AB831" s="329"/>
      <x:c r="AC831" s="329"/>
      <x:c r="AD831" s="329"/>
      <x:c r="AE831" s="329"/>
      <x:c r="AF831" s="329"/>
      <x:c r="AG831" s="329"/>
      <x:c r="AH831" s="329"/>
      <x:c r="AI831" s="329"/>
      <x:c r="AJ831" s="329"/>
      <x:c r="AK831" s="329"/>
      <x:c r="AL831" s="329"/>
      <x:c r="AM831" s="329"/>
      <x:c r="AN831" s="329"/>
      <x:c r="AO831" s="329"/>
      <x:c r="AP831" s="329"/>
      <x:c r="AQ831" s="329"/>
      <x:c r="AR831" s="329"/>
      <x:c r="AS831" s="329"/>
      <x:c r="AT831" s="329"/>
      <x:c r="AU831" s="329"/>
      <x:c r="AV831" s="329"/>
      <x:c r="AW831" s="329"/>
      <x:c r="AX831" s="329"/>
      <x:c r="AY831" s="329"/>
      <x:c r="AZ831" s="329"/>
      <x:c r="BA831" s="329"/>
      <x:c r="BB831" s="329"/>
      <x:c r="BC831" s="329"/>
      <x:c r="BD831" s="329"/>
      <x:c r="BE831" s="329"/>
      <x:c r="BF831" s="329"/>
      <x:c r="BG831" s="329"/>
      <x:c r="BH831" s="329"/>
      <x:c r="BI831" s="329"/>
      <x:c r="BJ831" s="329"/>
      <x:c r="BK831" s="329"/>
      <x:c r="BL831" s="329"/>
      <x:c r="BM831" s="329"/>
      <x:c r="BN831" s="329"/>
      <x:c r="BO831" s="329"/>
      <x:c r="BP831" s="329"/>
      <x:c r="BQ831" s="329"/>
      <x:c r="BR831" s="329"/>
      <x:c r="BS831" s="329"/>
      <x:c r="BT831" s="329"/>
      <x:c r="BU831" s="329"/>
      <x:c r="BV831" s="329"/>
      <x:c r="BW831" s="329"/>
      <x:c r="BX831" s="329"/>
      <x:c r="BY831" s="329"/>
      <x:c r="BZ831" s="329"/>
      <x:c r="CA831" s="329"/>
      <x:c r="CB831" s="329"/>
      <x:c r="CC831" s="329"/>
      <x:c r="CD831" s="329"/>
      <x:c r="CE831" s="329"/>
      <x:c r="CF831" s="329"/>
      <x:c r="CG831" s="329"/>
      <x:c r="CH831" s="329"/>
      <x:c r="CI831" s="329"/>
      <x:c r="CJ831" s="329"/>
      <x:c r="CK831" s="329"/>
      <x:c r="CL831" s="329"/>
      <x:c r="CM831" s="329"/>
      <x:c r="CN831" s="329"/>
      <x:c r="CO831" s="329"/>
      <x:c r="CP831" s="329"/>
      <x:c r="CQ831" s="329"/>
      <x:c r="CR831" s="329"/>
      <x:c r="CS831" s="329"/>
      <x:c r="CT831" s="329"/>
      <x:c r="CU831" s="329"/>
      <x:c r="CV831" s="329"/>
      <x:c r="CW831" s="329"/>
      <x:c r="CX831" s="329"/>
      <x:c r="CY831" s="329"/>
      <x:c r="CZ831" s="329"/>
      <x:c r="DA831" s="329"/>
      <x:c r="DB831" s="329"/>
      <x:c r="DC831" s="329"/>
      <x:c r="DD831" s="329"/>
      <x:c r="DE831" s="329"/>
      <x:c r="DF831" s="329"/>
      <x:c r="DG831" s="329"/>
      <x:c r="DH831" s="329"/>
      <x:c r="DI831" s="329"/>
      <x:c r="DJ831" s="329"/>
      <x:c r="DK831" s="329"/>
      <x:c r="DL831" s="329"/>
      <x:c r="DM831" s="329"/>
      <x:c r="DN831" s="329"/>
      <x:c r="DO831" s="329"/>
      <x:c r="DP831" s="329"/>
      <x:c r="DQ831" s="329"/>
      <x:c r="DR831" s="329"/>
      <x:c r="DS831" s="329"/>
    </x:row>
    <x:row r="832" spans="1:123" s="273" customFormat="1" hidden="1" customHeight="1">
      <x:c r="A832" s="630" t="s">
        <x:v>38</x:v>
      </x:c>
      <x:c r="B832" s="295" t="s">
        <x:v>559</x:v>
      </x:c>
      <x:c r="C832" s="296" t="s">
        <x:v>4877</x:v>
      </x:c>
      <x:c r="D832" s="448">
        <x:f t="shared" si="45"/>
        <x:v>114</x:v>
      </x:c>
      <x:c r="E832" s="299" t="s">
        <x:v>2160</x:v>
      </x:c>
      <x:c r="F832" s="299" t="s">
        <x:v>5678</x:v>
      </x:c>
      <x:c r="G832" s="299" t="s">
        <x:v>2160</x:v>
      </x:c>
      <x:c r="H832" s="299" t="s">
        <x:v>6204</x:v>
      </x:c>
      <x:c r="I832" s="299"/>
      <x:c r="J832" s="566">
        <x:v>114</x:v>
      </x:c>
      <x:c r="K832" s="322"/>
      <x:c r="L832" s="448">
        <x:v>114</x:v>
      </x:c>
      <x:c r="M832" s="448"/>
      <x:c r="N832" s="322"/>
      <x:c r="O832" s="322"/>
      <x:c r="P832" s="448">
        <x:v>114</x:v>
      </x:c>
      <x:c r="Q832" s="322"/>
      <x:c r="R832" s="217" t="s">
        <x:v>2761</x:v>
      </x:c>
      <x:c r="S832" s="299"/>
      <x:c r="T832" s="329"/>
      <x:c r="U832" s="329"/>
      <x:c r="V832" s="329"/>
      <x:c r="W832" s="329"/>
      <x:c r="X832" s="329"/>
      <x:c r="Y832" s="329"/>
      <x:c r="Z832" s="329"/>
      <x:c r="AA832" s="329"/>
      <x:c r="AB832" s="329"/>
      <x:c r="AC832" s="329"/>
      <x:c r="AD832" s="329"/>
      <x:c r="AE832" s="329"/>
      <x:c r="AF832" s="329"/>
      <x:c r="AG832" s="329"/>
      <x:c r="AH832" s="329"/>
      <x:c r="AI832" s="329"/>
      <x:c r="AJ832" s="329"/>
      <x:c r="AK832" s="329"/>
      <x:c r="AL832" s="329"/>
      <x:c r="AM832" s="329"/>
      <x:c r="AN832" s="329"/>
      <x:c r="AO832" s="329"/>
      <x:c r="AP832" s="329"/>
      <x:c r="AQ832" s="329"/>
      <x:c r="AR832" s="329"/>
      <x:c r="AS832" s="329"/>
      <x:c r="AT832" s="329"/>
      <x:c r="AU832" s="329"/>
      <x:c r="AV832" s="329"/>
      <x:c r="AW832" s="329"/>
      <x:c r="AX832" s="329"/>
      <x:c r="AY832" s="329"/>
      <x:c r="AZ832" s="329"/>
      <x:c r="BA832" s="329"/>
      <x:c r="BB832" s="329"/>
      <x:c r="BC832" s="329"/>
      <x:c r="BD832" s="329"/>
      <x:c r="BE832" s="329"/>
      <x:c r="BF832" s="329"/>
      <x:c r="BG832" s="329"/>
      <x:c r="BH832" s="329"/>
      <x:c r="BI832" s="329"/>
      <x:c r="BJ832" s="329"/>
      <x:c r="BK832" s="329"/>
      <x:c r="BL832" s="329"/>
      <x:c r="BM832" s="329"/>
      <x:c r="BN832" s="329"/>
      <x:c r="BO832" s="329"/>
      <x:c r="BP832" s="329"/>
      <x:c r="BQ832" s="329"/>
      <x:c r="BR832" s="329"/>
      <x:c r="BS832" s="329"/>
      <x:c r="BT832" s="329"/>
      <x:c r="BU832" s="329"/>
      <x:c r="BV832" s="329"/>
      <x:c r="BW832" s="329"/>
      <x:c r="BX832" s="329"/>
      <x:c r="BY832" s="329"/>
      <x:c r="BZ832" s="329"/>
      <x:c r="CA832" s="329"/>
      <x:c r="CB832" s="329"/>
      <x:c r="CC832" s="329"/>
      <x:c r="CD832" s="329"/>
      <x:c r="CE832" s="329"/>
      <x:c r="CF832" s="329"/>
      <x:c r="CG832" s="329"/>
      <x:c r="CH832" s="329"/>
      <x:c r="CI832" s="329"/>
      <x:c r="CJ832" s="329"/>
      <x:c r="CK832" s="329"/>
      <x:c r="CL832" s="329"/>
      <x:c r="CM832" s="329"/>
      <x:c r="CN832" s="329"/>
      <x:c r="CO832" s="329"/>
      <x:c r="CP832" s="329"/>
      <x:c r="CQ832" s="329"/>
      <x:c r="CR832" s="329"/>
      <x:c r="CS832" s="329"/>
      <x:c r="CT832" s="329"/>
      <x:c r="CU832" s="329"/>
      <x:c r="CV832" s="329"/>
      <x:c r="CW832" s="329"/>
      <x:c r="CX832" s="329"/>
      <x:c r="CY832" s="329"/>
      <x:c r="CZ832" s="329"/>
      <x:c r="DA832" s="329"/>
      <x:c r="DB832" s="329"/>
      <x:c r="DC832" s="329"/>
      <x:c r="DD832" s="329"/>
      <x:c r="DE832" s="329"/>
      <x:c r="DF832" s="329"/>
      <x:c r="DG832" s="329"/>
      <x:c r="DH832" s="329"/>
      <x:c r="DI832" s="329"/>
      <x:c r="DJ832" s="329"/>
      <x:c r="DK832" s="329"/>
      <x:c r="DL832" s="329"/>
      <x:c r="DM832" s="329"/>
      <x:c r="DN832" s="329"/>
      <x:c r="DO832" s="329"/>
      <x:c r="DP832" s="329"/>
      <x:c r="DQ832" s="329"/>
      <x:c r="DR832" s="329"/>
      <x:c r="DS832" s="329"/>
    </x:row>
    <x:row r="833" spans="1:123" s="273" customFormat="1" hidden="1" customHeight="1">
      <x:c r="A833" s="630" t="s">
        <x:v>38</x:v>
      </x:c>
      <x:c r="B833" s="631" t="s">
        <x:v>871</x:v>
      </x:c>
      <x:c r="C833" s="632" t="s">
        <x:v>4605</x:v>
      </x:c>
      <x:c r="D833" s="448">
        <x:f t="shared" si="45"/>
        <x:v>238503</x:v>
      </x:c>
      <x:c r="E833" s="633" t="s">
        <x:v>5235</x:v>
      </x:c>
      <x:c r="F833" s="633" t="s">
        <x:v>5378</x:v>
      </x:c>
      <x:c r="G833" s="633" t="s">
        <x:v>4948</x:v>
      </x:c>
      <x:c r="H833" s="633" t="s">
        <x:v>5972</x:v>
      </x:c>
      <x:c r="I833" s="633"/>
      <x:c r="J833" s="634">
        <x:v>238503</x:v>
      </x:c>
      <x:c r="K833" s="634"/>
      <x:c r="L833" s="634">
        <x:v>173698</x:v>
      </x:c>
      <x:c r="M833" s="634">
        <x:v>64805</x:v>
      </x:c>
      <x:c r="N833" s="634"/>
      <x:c r="O833" s="634">
        <x:v>64805</x:v>
      </x:c>
      <x:c r="P833" s="634">
        <x:v>173698</x:v>
      </x:c>
      <x:c r="Q833" s="634">
        <x:v>64805</x:v>
      </x:c>
      <x:c r="R833" s="635" t="s">
        <x:v>290</x:v>
      </x:c>
      <x:c r="S833" s="299" t="s">
        <x:v>2489</x:v>
      </x:c>
      <x:c r="T833" s="329"/>
      <x:c r="U833" s="329"/>
      <x:c r="V833" s="329"/>
      <x:c r="W833" s="329"/>
      <x:c r="X833" s="329"/>
      <x:c r="Y833" s="329"/>
      <x:c r="Z833" s="329"/>
      <x:c r="AA833" s="329"/>
      <x:c r="AB833" s="329"/>
      <x:c r="AC833" s="329"/>
      <x:c r="AD833" s="329"/>
      <x:c r="AE833" s="329"/>
      <x:c r="AF833" s="329"/>
      <x:c r="AG833" s="329"/>
      <x:c r="AH833" s="329"/>
      <x:c r="AI833" s="329"/>
      <x:c r="AJ833" s="329"/>
      <x:c r="AK833" s="329"/>
      <x:c r="AL833" s="329"/>
      <x:c r="AM833" s="329"/>
      <x:c r="AN833" s="329"/>
      <x:c r="AO833" s="329"/>
      <x:c r="AP833" s="329"/>
      <x:c r="AQ833" s="329"/>
      <x:c r="AR833" s="329"/>
      <x:c r="AS833" s="329"/>
      <x:c r="AT833" s="329"/>
      <x:c r="AU833" s="329"/>
      <x:c r="AV833" s="329"/>
      <x:c r="AW833" s="329"/>
      <x:c r="AX833" s="329"/>
      <x:c r="AY833" s="329"/>
      <x:c r="AZ833" s="329"/>
      <x:c r="BA833" s="329"/>
      <x:c r="BB833" s="329"/>
      <x:c r="BC833" s="329"/>
      <x:c r="BD833" s="329"/>
      <x:c r="BE833" s="329"/>
      <x:c r="BF833" s="329"/>
      <x:c r="BG833" s="329"/>
      <x:c r="BH833" s="329"/>
      <x:c r="BI833" s="329"/>
      <x:c r="BJ833" s="329"/>
      <x:c r="BK833" s="329"/>
      <x:c r="BL833" s="329"/>
      <x:c r="BM833" s="329"/>
      <x:c r="BN833" s="329"/>
      <x:c r="BO833" s="329"/>
      <x:c r="BP833" s="329"/>
      <x:c r="BQ833" s="329"/>
      <x:c r="BR833" s="329"/>
      <x:c r="BS833" s="329"/>
      <x:c r="BT833" s="329"/>
      <x:c r="BU833" s="329"/>
      <x:c r="BV833" s="329"/>
      <x:c r="BW833" s="329"/>
      <x:c r="BX833" s="329"/>
      <x:c r="BY833" s="329"/>
      <x:c r="BZ833" s="329"/>
      <x:c r="CA833" s="329"/>
      <x:c r="CB833" s="329"/>
      <x:c r="CC833" s="329"/>
      <x:c r="CD833" s="329"/>
      <x:c r="CE833" s="329"/>
      <x:c r="CF833" s="329"/>
      <x:c r="CG833" s="329"/>
      <x:c r="CH833" s="329"/>
      <x:c r="CI833" s="329"/>
      <x:c r="CJ833" s="329"/>
      <x:c r="CK833" s="329"/>
      <x:c r="CL833" s="329"/>
      <x:c r="CM833" s="329"/>
      <x:c r="CN833" s="329"/>
      <x:c r="CO833" s="329"/>
      <x:c r="CP833" s="329"/>
      <x:c r="CQ833" s="329"/>
      <x:c r="CR833" s="329"/>
      <x:c r="CS833" s="329"/>
      <x:c r="CT833" s="329"/>
      <x:c r="CU833" s="329"/>
      <x:c r="CV833" s="329"/>
      <x:c r="CW833" s="329"/>
      <x:c r="CX833" s="329"/>
      <x:c r="CY833" s="329"/>
      <x:c r="CZ833" s="329"/>
      <x:c r="DA833" s="329"/>
      <x:c r="DB833" s="329"/>
      <x:c r="DC833" s="329"/>
      <x:c r="DD833" s="329"/>
      <x:c r="DE833" s="329"/>
      <x:c r="DF833" s="329"/>
      <x:c r="DG833" s="329"/>
      <x:c r="DH833" s="329"/>
      <x:c r="DI833" s="329"/>
      <x:c r="DJ833" s="329"/>
      <x:c r="DK833" s="329"/>
      <x:c r="DL833" s="329"/>
      <x:c r="DM833" s="329"/>
      <x:c r="DN833" s="329"/>
      <x:c r="DO833" s="329"/>
      <x:c r="DP833" s="329"/>
      <x:c r="DQ833" s="329"/>
      <x:c r="DR833" s="329"/>
      <x:c r="DS833" s="329"/>
    </x:row>
    <x:row r="834" spans="1:123" s="273" customFormat="1" hidden="1" customHeight="1">
      <x:c r="A834" s="630" t="s">
        <x:v>38</x:v>
      </x:c>
      <x:c r="B834" s="631" t="s">
        <x:v>2986</x:v>
      </x:c>
      <x:c r="C834" s="632" t="s">
        <x:v>6958</x:v>
      </x:c>
      <x:c r="D834" s="448">
        <x:f>IF(SUM(I834:K834)=SUM(L834:M834),SUM(I834:K834),"오답")</x:f>
        <x:v>5870</x:v>
      </x:c>
      <x:c r="E834" s="317" t="s">
        <x:v>5593</x:v>
      </x:c>
      <x:c r="F834" s="633" t="s">
        <x:v>4277</x:v>
      </x:c>
      <x:c r="G834" s="633"/>
      <x:c r="H834" s="633"/>
      <x:c r="I834" s="633"/>
      <x:c r="J834" s="634">
        <x:v>5870</x:v>
      </x:c>
      <x:c r="K834" s="634"/>
      <x:c r="L834" s="634">
        <x:v>5870</x:v>
      </x:c>
      <x:c r="M834" s="634"/>
      <x:c r="N834" s="634"/>
      <x:c r="O834" s="634"/>
      <x:c r="P834" s="634">
        <x:v>5870</x:v>
      </x:c>
      <x:c r="Q834" s="634"/>
      <x:c r="R834" s="635"/>
      <x:c r="S834" s="299" t="s">
        <x:v>2489</x:v>
      </x:c>
      <x:c r="T834" s="329"/>
      <x:c r="U834" s="329"/>
      <x:c r="V834" s="329"/>
      <x:c r="W834" s="329"/>
      <x:c r="X834" s="329"/>
      <x:c r="Y834" s="329"/>
      <x:c r="Z834" s="329"/>
      <x:c r="AA834" s="329"/>
      <x:c r="AB834" s="329"/>
      <x:c r="AC834" s="329"/>
      <x:c r="AD834" s="329"/>
      <x:c r="AE834" s="329"/>
      <x:c r="AF834" s="329"/>
      <x:c r="AG834" s="329"/>
      <x:c r="AH834" s="329"/>
      <x:c r="AI834" s="329"/>
      <x:c r="AJ834" s="329"/>
      <x:c r="AK834" s="329"/>
      <x:c r="AL834" s="329"/>
      <x:c r="AM834" s="329"/>
      <x:c r="AN834" s="329"/>
      <x:c r="AO834" s="329"/>
      <x:c r="AP834" s="329"/>
      <x:c r="AQ834" s="329"/>
      <x:c r="AR834" s="329"/>
      <x:c r="AS834" s="329"/>
      <x:c r="AT834" s="329"/>
      <x:c r="AU834" s="329"/>
      <x:c r="AV834" s="329"/>
      <x:c r="AW834" s="329"/>
      <x:c r="AX834" s="329"/>
      <x:c r="AY834" s="329"/>
      <x:c r="AZ834" s="329"/>
      <x:c r="BA834" s="329"/>
      <x:c r="BB834" s="329"/>
      <x:c r="BC834" s="329"/>
      <x:c r="BD834" s="329"/>
      <x:c r="BE834" s="329"/>
      <x:c r="BF834" s="329"/>
      <x:c r="BG834" s="329"/>
      <x:c r="BH834" s="329"/>
      <x:c r="BI834" s="329"/>
      <x:c r="BJ834" s="329"/>
      <x:c r="BK834" s="329"/>
      <x:c r="BL834" s="329"/>
      <x:c r="BM834" s="329"/>
      <x:c r="BN834" s="329"/>
      <x:c r="BO834" s="329"/>
      <x:c r="BP834" s="329"/>
      <x:c r="BQ834" s="329"/>
      <x:c r="BR834" s="329"/>
      <x:c r="BS834" s="329"/>
      <x:c r="BT834" s="329"/>
      <x:c r="BU834" s="329"/>
      <x:c r="BV834" s="329"/>
      <x:c r="BW834" s="329"/>
      <x:c r="BX834" s="329"/>
      <x:c r="BY834" s="329"/>
      <x:c r="BZ834" s="329"/>
      <x:c r="CA834" s="329"/>
      <x:c r="CB834" s="329"/>
      <x:c r="CC834" s="329"/>
      <x:c r="CD834" s="329"/>
      <x:c r="CE834" s="329"/>
      <x:c r="CF834" s="329"/>
      <x:c r="CG834" s="329"/>
      <x:c r="CH834" s="329"/>
      <x:c r="CI834" s="329"/>
      <x:c r="CJ834" s="329"/>
      <x:c r="CK834" s="329"/>
      <x:c r="CL834" s="329"/>
      <x:c r="CM834" s="329"/>
      <x:c r="CN834" s="329"/>
      <x:c r="CO834" s="329"/>
      <x:c r="CP834" s="329"/>
      <x:c r="CQ834" s="329"/>
      <x:c r="CR834" s="329"/>
      <x:c r="CS834" s="329"/>
      <x:c r="CT834" s="329"/>
      <x:c r="CU834" s="329"/>
      <x:c r="CV834" s="329"/>
      <x:c r="CW834" s="329"/>
      <x:c r="CX834" s="329"/>
      <x:c r="CY834" s="329"/>
      <x:c r="CZ834" s="329"/>
      <x:c r="DA834" s="329"/>
      <x:c r="DB834" s="329"/>
      <x:c r="DC834" s="329"/>
      <x:c r="DD834" s="329"/>
      <x:c r="DE834" s="329"/>
      <x:c r="DF834" s="329"/>
      <x:c r="DG834" s="329"/>
      <x:c r="DH834" s="329"/>
      <x:c r="DI834" s="329"/>
      <x:c r="DJ834" s="329"/>
      <x:c r="DK834" s="329"/>
      <x:c r="DL834" s="329"/>
      <x:c r="DM834" s="329"/>
      <x:c r="DN834" s="329"/>
      <x:c r="DO834" s="329"/>
      <x:c r="DP834" s="329"/>
      <x:c r="DQ834" s="329"/>
      <x:c r="DR834" s="329"/>
      <x:c r="DS834" s="329"/>
    </x:row>
    <x:row r="835" spans="1:123" s="273" customFormat="1" hidden="1" customHeight="1">
      <x:c r="A835" s="630" t="s">
        <x:v>38</x:v>
      </x:c>
      <x:c r="B835" s="638" t="s">
        <x:v>4234</x:v>
      </x:c>
      <x:c r="C835" s="632" t="s">
        <x:v>5971</x:v>
      </x:c>
      <x:c r="D835" s="448">
        <x:f t="shared" si="45"/>
        <x:v>9741</x:v>
      </x:c>
      <x:c r="E835" s="317" t="s">
        <x:v>7228</x:v>
      </x:c>
      <x:c r="F835" s="317" t="s">
        <x:v>5373</x:v>
      </x:c>
      <x:c r="G835" s="317" t="s">
        <x:v>4922</x:v>
      </x:c>
      <x:c r="H835" s="317"/>
      <x:c r="I835" s="317"/>
      <x:c r="J835" s="636">
        <x:v>8989.6000000000004</x:v>
      </x:c>
      <x:c r="K835" s="636">
        <x:v>751.39999999999998</x:v>
      </x:c>
      <x:c r="L835" s="636">
        <x:v>8989.6000000000004</x:v>
      </x:c>
      <x:c r="M835" s="636">
        <x:v>751.39999999999998</x:v>
      </x:c>
      <x:c r="N835" s="636"/>
      <x:c r="O835" s="636"/>
      <x:c r="P835" s="636">
        <x:v>8989.6000000000004</x:v>
      </x:c>
      <x:c r="Q835" s="636">
        <x:v>751.39999999999998</x:v>
      </x:c>
      <x:c r="R835" s="639" t="s">
        <x:v>1969</x:v>
      </x:c>
      <x:c r="S835" s="299"/>
      <x:c r="T835" s="329"/>
      <x:c r="U835" s="329"/>
      <x:c r="V835" s="329"/>
      <x:c r="W835" s="329"/>
      <x:c r="X835" s="329"/>
      <x:c r="Y835" s="329"/>
      <x:c r="Z835" s="329"/>
      <x:c r="AA835" s="329"/>
      <x:c r="AB835" s="329"/>
      <x:c r="AC835" s="329"/>
      <x:c r="AD835" s="329"/>
      <x:c r="AE835" s="329"/>
      <x:c r="AF835" s="329"/>
      <x:c r="AG835" s="329"/>
      <x:c r="AH835" s="329"/>
      <x:c r="AI835" s="329"/>
      <x:c r="AJ835" s="329"/>
      <x:c r="AK835" s="329"/>
      <x:c r="AL835" s="329"/>
      <x:c r="AM835" s="329"/>
      <x:c r="AN835" s="329"/>
      <x:c r="AO835" s="329"/>
      <x:c r="AP835" s="329"/>
      <x:c r="AQ835" s="329"/>
      <x:c r="AR835" s="329"/>
      <x:c r="AS835" s="329"/>
      <x:c r="AT835" s="329"/>
      <x:c r="AU835" s="329"/>
      <x:c r="AV835" s="329"/>
      <x:c r="AW835" s="329"/>
      <x:c r="AX835" s="329"/>
      <x:c r="AY835" s="329"/>
      <x:c r="AZ835" s="329"/>
      <x:c r="BA835" s="329"/>
      <x:c r="BB835" s="329"/>
      <x:c r="BC835" s="329"/>
      <x:c r="BD835" s="329"/>
      <x:c r="BE835" s="329"/>
      <x:c r="BF835" s="329"/>
      <x:c r="BG835" s="329"/>
      <x:c r="BH835" s="329"/>
      <x:c r="BI835" s="329"/>
      <x:c r="BJ835" s="329"/>
      <x:c r="BK835" s="329"/>
      <x:c r="BL835" s="329"/>
      <x:c r="BM835" s="329"/>
      <x:c r="BN835" s="329"/>
      <x:c r="BO835" s="329"/>
      <x:c r="BP835" s="329"/>
      <x:c r="BQ835" s="329"/>
      <x:c r="BR835" s="329"/>
      <x:c r="BS835" s="329"/>
      <x:c r="BT835" s="329"/>
      <x:c r="BU835" s="329"/>
      <x:c r="BV835" s="329"/>
      <x:c r="BW835" s="329"/>
      <x:c r="BX835" s="329"/>
      <x:c r="BY835" s="329"/>
      <x:c r="BZ835" s="329"/>
      <x:c r="CA835" s="329"/>
      <x:c r="CB835" s="329"/>
      <x:c r="CC835" s="329"/>
      <x:c r="CD835" s="329"/>
      <x:c r="CE835" s="329"/>
      <x:c r="CF835" s="329"/>
      <x:c r="CG835" s="329"/>
      <x:c r="CH835" s="329"/>
      <x:c r="CI835" s="329"/>
      <x:c r="CJ835" s="329"/>
      <x:c r="CK835" s="329"/>
      <x:c r="CL835" s="329"/>
      <x:c r="CM835" s="329"/>
      <x:c r="CN835" s="329"/>
      <x:c r="CO835" s="329"/>
      <x:c r="CP835" s="329"/>
      <x:c r="CQ835" s="329"/>
      <x:c r="CR835" s="329"/>
      <x:c r="CS835" s="329"/>
      <x:c r="CT835" s="329"/>
      <x:c r="CU835" s="329"/>
      <x:c r="CV835" s="329"/>
      <x:c r="CW835" s="329"/>
      <x:c r="CX835" s="329"/>
      <x:c r="CY835" s="329"/>
      <x:c r="CZ835" s="329"/>
      <x:c r="DA835" s="329"/>
      <x:c r="DB835" s="329"/>
      <x:c r="DC835" s="329"/>
      <x:c r="DD835" s="329"/>
      <x:c r="DE835" s="329"/>
      <x:c r="DF835" s="329"/>
      <x:c r="DG835" s="329"/>
      <x:c r="DH835" s="329"/>
      <x:c r="DI835" s="329"/>
      <x:c r="DJ835" s="329"/>
      <x:c r="DK835" s="329"/>
      <x:c r="DL835" s="329"/>
      <x:c r="DM835" s="329"/>
      <x:c r="DN835" s="329"/>
      <x:c r="DO835" s="329"/>
      <x:c r="DP835" s="329"/>
      <x:c r="DQ835" s="329"/>
      <x:c r="DR835" s="329"/>
      <x:c r="DS835" s="329"/>
    </x:row>
    <x:row r="836" spans="1:123" s="273" customFormat="1" hidden="1" customHeight="1">
      <x:c r="A836" s="630" t="s">
        <x:v>38</x:v>
      </x:c>
      <x:c r="B836" s="295" t="s">
        <x:v>2750</x:v>
      </x:c>
      <x:c r="C836" s="949" t="s">
        <x:v>5380</x:v>
      </x:c>
      <x:c r="D836" s="942">
        <x:f>IF(SUM(I836:K836)=SUM(L836:M836),SUM(I836:K836),"오답")</x:f>
        <x:v>14040.799999999999</x:v>
      </x:c>
      <x:c r="E836" s="947" t="s">
        <x:v>5205</x:v>
      </x:c>
      <x:c r="F836" s="947" t="s">
        <x:v>1170</x:v>
      </x:c>
      <x:c r="G836" s="947" t="s">
        <x:v>3996</x:v>
      </x:c>
      <x:c r="H836" s="947"/>
      <x:c r="I836" s="947"/>
      <x:c r="J836" s="948"/>
      <x:c r="K836" s="948">
        <x:v>14040.799999999999</x:v>
      </x:c>
      <x:c r="L836" s="948">
        <x:v>14040.799999999999</x:v>
      </x:c>
      <x:c r="M836" s="948"/>
      <x:c r="N836" s="948"/>
      <x:c r="O836" s="948"/>
      <x:c r="P836" s="948">
        <x:v>14040.799999999999</x:v>
      </x:c>
      <x:c r="Q836" s="948"/>
      <x:c r="R836" s="950" t="s">
        <x:v>5258</x:v>
      </x:c>
      <x:c r="S836" s="299" t="s">
        <x:v>2489</x:v>
      </x:c>
      <x:c r="T836" s="329"/>
      <x:c r="U836" s="329"/>
      <x:c r="V836" s="329"/>
      <x:c r="W836" s="329"/>
      <x:c r="X836" s="329"/>
      <x:c r="Y836" s="329"/>
      <x:c r="Z836" s="329"/>
      <x:c r="AA836" s="329"/>
      <x:c r="AB836" s="329"/>
      <x:c r="AC836" s="329"/>
      <x:c r="AD836" s="329"/>
      <x:c r="AE836" s="329"/>
      <x:c r="AF836" s="329"/>
      <x:c r="AG836" s="329"/>
      <x:c r="AH836" s="329"/>
      <x:c r="AI836" s="329"/>
      <x:c r="AJ836" s="329"/>
      <x:c r="AK836" s="329"/>
      <x:c r="AL836" s="329"/>
      <x:c r="AM836" s="329"/>
      <x:c r="AN836" s="329"/>
      <x:c r="AO836" s="329"/>
      <x:c r="AP836" s="329"/>
      <x:c r="AQ836" s="329"/>
      <x:c r="AR836" s="329"/>
      <x:c r="AS836" s="329"/>
      <x:c r="AT836" s="329"/>
      <x:c r="AU836" s="329"/>
      <x:c r="AV836" s="329"/>
      <x:c r="AW836" s="329"/>
      <x:c r="AX836" s="329"/>
      <x:c r="AY836" s="329"/>
      <x:c r="AZ836" s="329"/>
      <x:c r="BA836" s="329"/>
      <x:c r="BB836" s="329"/>
      <x:c r="BC836" s="329"/>
      <x:c r="BD836" s="329"/>
      <x:c r="BE836" s="329"/>
      <x:c r="BF836" s="329"/>
      <x:c r="BG836" s="329"/>
      <x:c r="BH836" s="329"/>
      <x:c r="BI836" s="329"/>
      <x:c r="BJ836" s="329"/>
      <x:c r="BK836" s="329"/>
      <x:c r="BL836" s="329"/>
      <x:c r="BM836" s="329"/>
      <x:c r="BN836" s="329"/>
      <x:c r="BO836" s="329"/>
      <x:c r="BP836" s="329"/>
      <x:c r="BQ836" s="329"/>
      <x:c r="BR836" s="329"/>
      <x:c r="BS836" s="329"/>
      <x:c r="BT836" s="329"/>
      <x:c r="BU836" s="329"/>
      <x:c r="BV836" s="329"/>
      <x:c r="BW836" s="329"/>
      <x:c r="BX836" s="329"/>
      <x:c r="BY836" s="329"/>
      <x:c r="BZ836" s="329"/>
      <x:c r="CA836" s="329"/>
      <x:c r="CB836" s="329"/>
      <x:c r="CC836" s="329"/>
      <x:c r="CD836" s="329"/>
      <x:c r="CE836" s="329"/>
      <x:c r="CF836" s="329"/>
      <x:c r="CG836" s="329"/>
      <x:c r="CH836" s="329"/>
      <x:c r="CI836" s="329"/>
      <x:c r="CJ836" s="329"/>
      <x:c r="CK836" s="329"/>
      <x:c r="CL836" s="329"/>
      <x:c r="CM836" s="329"/>
      <x:c r="CN836" s="329"/>
      <x:c r="CO836" s="329"/>
      <x:c r="CP836" s="329"/>
      <x:c r="CQ836" s="329"/>
      <x:c r="CR836" s="329"/>
      <x:c r="CS836" s="329"/>
      <x:c r="CT836" s="329"/>
      <x:c r="CU836" s="329"/>
      <x:c r="CV836" s="329"/>
      <x:c r="CW836" s="329"/>
      <x:c r="CX836" s="329"/>
      <x:c r="CY836" s="329"/>
      <x:c r="CZ836" s="329"/>
      <x:c r="DA836" s="329"/>
      <x:c r="DB836" s="329"/>
      <x:c r="DC836" s="329"/>
      <x:c r="DD836" s="329"/>
      <x:c r="DE836" s="329"/>
      <x:c r="DF836" s="329"/>
      <x:c r="DG836" s="329"/>
      <x:c r="DH836" s="329"/>
      <x:c r="DI836" s="329"/>
      <x:c r="DJ836" s="329"/>
      <x:c r="DK836" s="329"/>
      <x:c r="DL836" s="329"/>
      <x:c r="DM836" s="329"/>
      <x:c r="DN836" s="329"/>
      <x:c r="DO836" s="329"/>
      <x:c r="DP836" s="329"/>
      <x:c r="DQ836" s="329"/>
      <x:c r="DR836" s="329"/>
      <x:c r="DS836" s="329"/>
    </x:row>
    <x:row r="837" spans="1:123" s="273" customFormat="1" hidden="1" customHeight="1">
      <x:c r="A837" s="630" t="s">
        <x:v>38</x:v>
      </x:c>
      <x:c r="B837" s="631" t="s">
        <x:v>2751</x:v>
      </x:c>
      <x:c r="C837" s="632" t="s">
        <x:v>5870</x:v>
      </x:c>
      <x:c r="D837" s="448">
        <x:f t="shared" si="45"/>
        <x:v>18700</x:v>
      </x:c>
      <x:c r="E837" s="633" t="s">
        <x:v>3509</x:v>
      </x:c>
      <x:c r="F837" s="633" t="s">
        <x:v>5565</x:v>
      </x:c>
      <x:c r="G837" s="633"/>
      <x:c r="H837" s="633"/>
      <x:c r="I837" s="633"/>
      <x:c r="J837" s="637"/>
      <x:c r="K837" s="637">
        <x:v>18700</x:v>
      </x:c>
      <x:c r="L837" s="637"/>
      <x:c r="M837" s="637">
        <x:v>18700</x:v>
      </x:c>
      <x:c r="N837" s="637"/>
      <x:c r="O837" s="637">
        <x:v>18700</x:v>
      </x:c>
      <x:c r="P837" s="637"/>
      <x:c r="Q837" s="637">
        <x:v>18700</x:v>
      </x:c>
      <x:c r="R837" s="635" t="s">
        <x:v>5883</x:v>
      </x:c>
      <x:c r="S837" s="299" t="s">
        <x:v>2489</x:v>
      </x:c>
      <x:c r="T837" s="329"/>
      <x:c r="U837" s="329"/>
      <x:c r="V837" s="329"/>
      <x:c r="W837" s="329"/>
      <x:c r="X837" s="329"/>
      <x:c r="Y837" s="329"/>
      <x:c r="Z837" s="329"/>
      <x:c r="AA837" s="329"/>
      <x:c r="AB837" s="329"/>
      <x:c r="AC837" s="329"/>
      <x:c r="AD837" s="329"/>
      <x:c r="AE837" s="329"/>
      <x:c r="AF837" s="329"/>
      <x:c r="AG837" s="329"/>
      <x:c r="AH837" s="329"/>
      <x:c r="AI837" s="329"/>
      <x:c r="AJ837" s="329"/>
      <x:c r="AK837" s="329"/>
      <x:c r="AL837" s="329"/>
      <x:c r="AM837" s="329"/>
      <x:c r="AN837" s="329"/>
      <x:c r="AO837" s="329"/>
      <x:c r="AP837" s="329"/>
      <x:c r="AQ837" s="329"/>
      <x:c r="AR837" s="329"/>
      <x:c r="AS837" s="329"/>
      <x:c r="AT837" s="329"/>
      <x:c r="AU837" s="329"/>
      <x:c r="AV837" s="329"/>
      <x:c r="AW837" s="329"/>
      <x:c r="AX837" s="329"/>
      <x:c r="AY837" s="329"/>
      <x:c r="AZ837" s="329"/>
      <x:c r="BA837" s="329"/>
      <x:c r="BB837" s="329"/>
      <x:c r="BC837" s="329"/>
      <x:c r="BD837" s="329"/>
      <x:c r="BE837" s="329"/>
      <x:c r="BF837" s="329"/>
      <x:c r="BG837" s="329"/>
      <x:c r="BH837" s="329"/>
      <x:c r="BI837" s="329"/>
      <x:c r="BJ837" s="329"/>
      <x:c r="BK837" s="329"/>
      <x:c r="BL837" s="329"/>
      <x:c r="BM837" s="329"/>
      <x:c r="BN837" s="329"/>
      <x:c r="BO837" s="329"/>
      <x:c r="BP837" s="329"/>
      <x:c r="BQ837" s="329"/>
      <x:c r="BR837" s="329"/>
      <x:c r="BS837" s="329"/>
      <x:c r="BT837" s="329"/>
      <x:c r="BU837" s="329"/>
      <x:c r="BV837" s="329"/>
      <x:c r="BW837" s="329"/>
      <x:c r="BX837" s="329"/>
      <x:c r="BY837" s="329"/>
      <x:c r="BZ837" s="329"/>
      <x:c r="CA837" s="329"/>
      <x:c r="CB837" s="329"/>
      <x:c r="CC837" s="329"/>
      <x:c r="CD837" s="329"/>
      <x:c r="CE837" s="329"/>
      <x:c r="CF837" s="329"/>
      <x:c r="CG837" s="329"/>
      <x:c r="CH837" s="329"/>
      <x:c r="CI837" s="329"/>
      <x:c r="CJ837" s="329"/>
      <x:c r="CK837" s="329"/>
      <x:c r="CL837" s="329"/>
      <x:c r="CM837" s="329"/>
      <x:c r="CN837" s="329"/>
      <x:c r="CO837" s="329"/>
      <x:c r="CP837" s="329"/>
      <x:c r="CQ837" s="329"/>
      <x:c r="CR837" s="329"/>
      <x:c r="CS837" s="329"/>
      <x:c r="CT837" s="329"/>
      <x:c r="CU837" s="329"/>
      <x:c r="CV837" s="329"/>
      <x:c r="CW837" s="329"/>
      <x:c r="CX837" s="329"/>
      <x:c r="CY837" s="329"/>
      <x:c r="CZ837" s="329"/>
      <x:c r="DA837" s="329"/>
      <x:c r="DB837" s="329"/>
      <x:c r="DC837" s="329"/>
      <x:c r="DD837" s="329"/>
      <x:c r="DE837" s="329"/>
      <x:c r="DF837" s="329"/>
      <x:c r="DG837" s="329"/>
      <x:c r="DH837" s="329"/>
      <x:c r="DI837" s="329"/>
      <x:c r="DJ837" s="329"/>
      <x:c r="DK837" s="329"/>
      <x:c r="DL837" s="329"/>
      <x:c r="DM837" s="329"/>
      <x:c r="DN837" s="329"/>
      <x:c r="DO837" s="329"/>
      <x:c r="DP837" s="329"/>
      <x:c r="DQ837" s="329"/>
      <x:c r="DR837" s="329"/>
      <x:c r="DS837" s="329"/>
    </x:row>
    <x:row r="838" spans="1:123" s="273" customFormat="1" hidden="1" customHeight="1">
      <x:c r="A838" s="630" t="s">
        <x:v>38</x:v>
      </x:c>
      <x:c r="B838" s="631" t="s">
        <x:v>2770</x:v>
      </x:c>
      <x:c r="C838" s="632" t="s">
        <x:v>5887</x:v>
      </x:c>
      <x:c r="D838" s="448">
        <x:f t="shared" si="45"/>
        <x:v>14747</x:v>
      </x:c>
      <x:c r="E838" s="633" t="s">
        <x:v>3509</x:v>
      </x:c>
      <x:c r="F838" s="633" t="s">
        <x:v>5565</x:v>
      </x:c>
      <x:c r="G838" s="633"/>
      <x:c r="H838" s="633"/>
      <x:c r="I838" s="633"/>
      <x:c r="J838" s="637"/>
      <x:c r="K838" s="637">
        <x:v>14747</x:v>
      </x:c>
      <x:c r="L838" s="637"/>
      <x:c r="M838" s="637">
        <x:v>14747</x:v>
      </x:c>
      <x:c r="N838" s="637"/>
      <x:c r="O838" s="637">
        <x:v>14747</x:v>
      </x:c>
      <x:c r="P838" s="637"/>
      <x:c r="Q838" s="637">
        <x:v>14747</x:v>
      </x:c>
      <x:c r="R838" s="635" t="s">
        <x:v>5854</x:v>
      </x:c>
      <x:c r="S838" s="299"/>
      <x:c r="T838" s="329"/>
      <x:c r="U838" s="329"/>
      <x:c r="V838" s="329"/>
      <x:c r="W838" s="329"/>
      <x:c r="X838" s="329"/>
      <x:c r="Y838" s="329"/>
      <x:c r="Z838" s="329"/>
      <x:c r="AA838" s="329"/>
      <x:c r="AB838" s="329"/>
      <x:c r="AC838" s="329"/>
      <x:c r="AD838" s="329"/>
      <x:c r="AE838" s="329"/>
      <x:c r="AF838" s="329"/>
      <x:c r="AG838" s="329"/>
      <x:c r="AH838" s="329"/>
      <x:c r="AI838" s="329"/>
      <x:c r="AJ838" s="329"/>
      <x:c r="AK838" s="329"/>
      <x:c r="AL838" s="329"/>
      <x:c r="AM838" s="329"/>
      <x:c r="AN838" s="329"/>
      <x:c r="AO838" s="329"/>
      <x:c r="AP838" s="329"/>
      <x:c r="AQ838" s="329"/>
      <x:c r="AR838" s="329"/>
      <x:c r="AS838" s="329"/>
      <x:c r="AT838" s="329"/>
      <x:c r="AU838" s="329"/>
      <x:c r="AV838" s="329"/>
      <x:c r="AW838" s="329"/>
      <x:c r="AX838" s="329"/>
      <x:c r="AY838" s="329"/>
      <x:c r="AZ838" s="329"/>
      <x:c r="BA838" s="329"/>
      <x:c r="BB838" s="329"/>
      <x:c r="BC838" s="329"/>
      <x:c r="BD838" s="329"/>
      <x:c r="BE838" s="329"/>
      <x:c r="BF838" s="329"/>
      <x:c r="BG838" s="329"/>
      <x:c r="BH838" s="329"/>
      <x:c r="BI838" s="329"/>
      <x:c r="BJ838" s="329"/>
      <x:c r="BK838" s="329"/>
      <x:c r="BL838" s="329"/>
      <x:c r="BM838" s="329"/>
      <x:c r="BN838" s="329"/>
      <x:c r="BO838" s="329"/>
      <x:c r="BP838" s="329"/>
      <x:c r="BQ838" s="329"/>
      <x:c r="BR838" s="329"/>
      <x:c r="BS838" s="329"/>
      <x:c r="BT838" s="329"/>
      <x:c r="BU838" s="329"/>
      <x:c r="BV838" s="329"/>
      <x:c r="BW838" s="329"/>
      <x:c r="BX838" s="329"/>
      <x:c r="BY838" s="329"/>
      <x:c r="BZ838" s="329"/>
      <x:c r="CA838" s="329"/>
      <x:c r="CB838" s="329"/>
      <x:c r="CC838" s="329"/>
      <x:c r="CD838" s="329"/>
      <x:c r="CE838" s="329"/>
      <x:c r="CF838" s="329"/>
      <x:c r="CG838" s="329"/>
      <x:c r="CH838" s="329"/>
      <x:c r="CI838" s="329"/>
      <x:c r="CJ838" s="329"/>
      <x:c r="CK838" s="329"/>
      <x:c r="CL838" s="329"/>
      <x:c r="CM838" s="329"/>
      <x:c r="CN838" s="329"/>
      <x:c r="CO838" s="329"/>
      <x:c r="CP838" s="329"/>
      <x:c r="CQ838" s="329"/>
      <x:c r="CR838" s="329"/>
      <x:c r="CS838" s="329"/>
      <x:c r="CT838" s="329"/>
      <x:c r="CU838" s="329"/>
      <x:c r="CV838" s="329"/>
      <x:c r="CW838" s="329"/>
      <x:c r="CX838" s="329"/>
      <x:c r="CY838" s="329"/>
      <x:c r="CZ838" s="329"/>
      <x:c r="DA838" s="329"/>
      <x:c r="DB838" s="329"/>
      <x:c r="DC838" s="329"/>
      <x:c r="DD838" s="329"/>
      <x:c r="DE838" s="329"/>
      <x:c r="DF838" s="329"/>
      <x:c r="DG838" s="329"/>
      <x:c r="DH838" s="329"/>
      <x:c r="DI838" s="329"/>
      <x:c r="DJ838" s="329"/>
      <x:c r="DK838" s="329"/>
      <x:c r="DL838" s="329"/>
      <x:c r="DM838" s="329"/>
      <x:c r="DN838" s="329"/>
      <x:c r="DO838" s="329"/>
      <x:c r="DP838" s="329"/>
      <x:c r="DQ838" s="329"/>
      <x:c r="DR838" s="329"/>
      <x:c r="DS838" s="329"/>
    </x:row>
    <x:row r="839" spans="1:123" s="273" customFormat="1" hidden="1" customHeight="1">
      <x:c r="A839" s="630" t="s">
        <x:v>38</x:v>
      </x:c>
      <x:c r="B839" s="631" t="s">
        <x:v>3040</x:v>
      </x:c>
      <x:c r="C839" s="632" t="s">
        <x:v>5895</x:v>
      </x:c>
      <x:c r="D839" s="448">
        <x:f t="shared" si="45"/>
        <x:v>8226</x:v>
      </x:c>
      <x:c r="E839" s="633" t="s">
        <x:v>3509</x:v>
      </x:c>
      <x:c r="F839" s="633"/>
      <x:c r="G839" s="633"/>
      <x:c r="H839" s="633"/>
      <x:c r="I839" s="633"/>
      <x:c r="J839" s="637"/>
      <x:c r="K839" s="637">
        <x:v>8226</x:v>
      </x:c>
      <x:c r="L839" s="637"/>
      <x:c r="M839" s="637">
        <x:v>8226</x:v>
      </x:c>
      <x:c r="N839" s="637"/>
      <x:c r="O839" s="637">
        <x:v>8226</x:v>
      </x:c>
      <x:c r="P839" s="637"/>
      <x:c r="Q839" s="637">
        <x:v>8226</x:v>
      </x:c>
      <x:c r="R839" s="635" t="s">
        <x:v>5884</x:v>
      </x:c>
      <x:c r="S839" s="299"/>
      <x:c r="T839" s="329"/>
      <x:c r="U839" s="329"/>
      <x:c r="V839" s="329"/>
      <x:c r="W839" s="329"/>
      <x:c r="X839" s="329"/>
      <x:c r="Y839" s="329"/>
      <x:c r="Z839" s="329"/>
      <x:c r="AA839" s="329"/>
      <x:c r="AB839" s="329"/>
      <x:c r="AC839" s="329"/>
      <x:c r="AD839" s="329"/>
      <x:c r="AE839" s="329"/>
      <x:c r="AF839" s="329"/>
      <x:c r="AG839" s="329"/>
      <x:c r="AH839" s="329"/>
      <x:c r="AI839" s="329"/>
      <x:c r="AJ839" s="329"/>
      <x:c r="AK839" s="329"/>
      <x:c r="AL839" s="329"/>
      <x:c r="AM839" s="329"/>
      <x:c r="AN839" s="329"/>
      <x:c r="AO839" s="329"/>
      <x:c r="AP839" s="329"/>
      <x:c r="AQ839" s="329"/>
      <x:c r="AR839" s="329"/>
      <x:c r="AS839" s="329"/>
      <x:c r="AT839" s="329"/>
      <x:c r="AU839" s="329"/>
      <x:c r="AV839" s="329"/>
      <x:c r="AW839" s="329"/>
      <x:c r="AX839" s="329"/>
      <x:c r="AY839" s="329"/>
      <x:c r="AZ839" s="329"/>
      <x:c r="BA839" s="329"/>
      <x:c r="BB839" s="329"/>
      <x:c r="BC839" s="329"/>
      <x:c r="BD839" s="329"/>
      <x:c r="BE839" s="329"/>
      <x:c r="BF839" s="329"/>
      <x:c r="BG839" s="329"/>
      <x:c r="BH839" s="329"/>
      <x:c r="BI839" s="329"/>
      <x:c r="BJ839" s="329"/>
      <x:c r="BK839" s="329"/>
      <x:c r="BL839" s="329"/>
      <x:c r="BM839" s="329"/>
      <x:c r="BN839" s="329"/>
      <x:c r="BO839" s="329"/>
      <x:c r="BP839" s="329"/>
      <x:c r="BQ839" s="329"/>
      <x:c r="BR839" s="329"/>
      <x:c r="BS839" s="329"/>
      <x:c r="BT839" s="329"/>
      <x:c r="BU839" s="329"/>
      <x:c r="BV839" s="329"/>
      <x:c r="BW839" s="329"/>
      <x:c r="BX839" s="329"/>
      <x:c r="BY839" s="329"/>
      <x:c r="BZ839" s="329"/>
      <x:c r="CA839" s="329"/>
      <x:c r="CB839" s="329"/>
      <x:c r="CC839" s="329"/>
      <x:c r="CD839" s="329"/>
      <x:c r="CE839" s="329"/>
      <x:c r="CF839" s="329"/>
      <x:c r="CG839" s="329"/>
      <x:c r="CH839" s="329"/>
      <x:c r="CI839" s="329"/>
      <x:c r="CJ839" s="329"/>
      <x:c r="CK839" s="329"/>
      <x:c r="CL839" s="329"/>
      <x:c r="CM839" s="329"/>
      <x:c r="CN839" s="329"/>
      <x:c r="CO839" s="329"/>
      <x:c r="CP839" s="329"/>
      <x:c r="CQ839" s="329"/>
      <x:c r="CR839" s="329"/>
      <x:c r="CS839" s="329"/>
      <x:c r="CT839" s="329"/>
      <x:c r="CU839" s="329"/>
      <x:c r="CV839" s="329"/>
      <x:c r="CW839" s="329"/>
      <x:c r="CX839" s="329"/>
      <x:c r="CY839" s="329"/>
      <x:c r="CZ839" s="329"/>
      <x:c r="DA839" s="329"/>
      <x:c r="DB839" s="329"/>
      <x:c r="DC839" s="329"/>
      <x:c r="DD839" s="329"/>
      <x:c r="DE839" s="329"/>
      <x:c r="DF839" s="329"/>
      <x:c r="DG839" s="329"/>
      <x:c r="DH839" s="329"/>
      <x:c r="DI839" s="329"/>
      <x:c r="DJ839" s="329"/>
      <x:c r="DK839" s="329"/>
      <x:c r="DL839" s="329"/>
      <x:c r="DM839" s="329"/>
      <x:c r="DN839" s="329"/>
      <x:c r="DO839" s="329"/>
      <x:c r="DP839" s="329"/>
      <x:c r="DQ839" s="329"/>
      <x:c r="DR839" s="329"/>
      <x:c r="DS839" s="329"/>
    </x:row>
    <x:row r="840" spans="1:123" s="273" customFormat="1" hidden="1" customHeight="1">
      <x:c r="A840" s="630" t="s">
        <x:v>38</x:v>
      </x:c>
      <x:c r="B840" s="631" t="s">
        <x:v>2744</x:v>
      </x:c>
      <x:c r="C840" s="632" t="s">
        <x:v>6031</x:v>
      </x:c>
      <x:c r="D840" s="448">
        <x:f t="shared" si="45"/>
        <x:v>554.60000000000002</x:v>
      </x:c>
      <x:c r="E840" s="633" t="s">
        <x:v>355</x:v>
      </x:c>
      <x:c r="F840" s="633" t="s">
        <x:v>5415</x:v>
      </x:c>
      <x:c r="G840" s="633"/>
      <x:c r="H840" s="633"/>
      <x:c r="I840" s="633"/>
      <x:c r="J840" s="637"/>
      <x:c r="K840" s="637">
        <x:v>554.60000000000002</x:v>
      </x:c>
      <x:c r="L840" s="637"/>
      <x:c r="M840" s="637">
        <x:v>554.60000000000002</x:v>
      </x:c>
      <x:c r="N840" s="637"/>
      <x:c r="O840" s="637"/>
      <x:c r="P840" s="637">
        <x:v>554.60000000000002</x:v>
      </x:c>
      <x:c r="Q840" s="637"/>
      <x:c r="R840" s="635" t="s">
        <x:v>6664</x:v>
      </x:c>
      <x:c r="S840" s="299"/>
      <x:c r="T840" s="329"/>
      <x:c r="U840" s="329"/>
      <x:c r="V840" s="329"/>
      <x:c r="W840" s="329"/>
      <x:c r="X840" s="329"/>
      <x:c r="Y840" s="329"/>
      <x:c r="Z840" s="329"/>
      <x:c r="AA840" s="329"/>
      <x:c r="AB840" s="329"/>
      <x:c r="AC840" s="329"/>
      <x:c r="AD840" s="329"/>
      <x:c r="AE840" s="329"/>
      <x:c r="AF840" s="329"/>
      <x:c r="AG840" s="329"/>
      <x:c r="AH840" s="329"/>
      <x:c r="AI840" s="329"/>
      <x:c r="AJ840" s="329"/>
      <x:c r="AK840" s="329"/>
      <x:c r="AL840" s="329"/>
      <x:c r="AM840" s="329"/>
      <x:c r="AN840" s="329"/>
      <x:c r="AO840" s="329"/>
      <x:c r="AP840" s="329"/>
      <x:c r="AQ840" s="329"/>
      <x:c r="AR840" s="329"/>
      <x:c r="AS840" s="329"/>
      <x:c r="AT840" s="329"/>
      <x:c r="AU840" s="329"/>
      <x:c r="AV840" s="329"/>
      <x:c r="AW840" s="329"/>
      <x:c r="AX840" s="329"/>
      <x:c r="AY840" s="329"/>
      <x:c r="AZ840" s="329"/>
      <x:c r="BA840" s="329"/>
      <x:c r="BB840" s="329"/>
      <x:c r="BC840" s="329"/>
      <x:c r="BD840" s="329"/>
      <x:c r="BE840" s="329"/>
      <x:c r="BF840" s="329"/>
      <x:c r="BG840" s="329"/>
      <x:c r="BH840" s="329"/>
      <x:c r="BI840" s="329"/>
      <x:c r="BJ840" s="329"/>
      <x:c r="BK840" s="329"/>
      <x:c r="BL840" s="329"/>
      <x:c r="BM840" s="329"/>
      <x:c r="BN840" s="329"/>
      <x:c r="BO840" s="329"/>
      <x:c r="BP840" s="329"/>
      <x:c r="BQ840" s="329"/>
      <x:c r="BR840" s="329"/>
      <x:c r="BS840" s="329"/>
      <x:c r="BT840" s="329"/>
      <x:c r="BU840" s="329"/>
      <x:c r="BV840" s="329"/>
      <x:c r="BW840" s="329"/>
      <x:c r="BX840" s="329"/>
      <x:c r="BY840" s="329"/>
      <x:c r="BZ840" s="329"/>
      <x:c r="CA840" s="329"/>
      <x:c r="CB840" s="329"/>
      <x:c r="CC840" s="329"/>
      <x:c r="CD840" s="329"/>
      <x:c r="CE840" s="329"/>
      <x:c r="CF840" s="329"/>
      <x:c r="CG840" s="329"/>
      <x:c r="CH840" s="329"/>
      <x:c r="CI840" s="329"/>
      <x:c r="CJ840" s="329"/>
      <x:c r="CK840" s="329"/>
      <x:c r="CL840" s="329"/>
      <x:c r="CM840" s="329"/>
      <x:c r="CN840" s="329"/>
      <x:c r="CO840" s="329"/>
      <x:c r="CP840" s="329"/>
      <x:c r="CQ840" s="329"/>
      <x:c r="CR840" s="329"/>
      <x:c r="CS840" s="329"/>
      <x:c r="CT840" s="329"/>
      <x:c r="CU840" s="329"/>
      <x:c r="CV840" s="329"/>
      <x:c r="CW840" s="329"/>
      <x:c r="CX840" s="329"/>
      <x:c r="CY840" s="329"/>
      <x:c r="CZ840" s="329"/>
      <x:c r="DA840" s="329"/>
      <x:c r="DB840" s="329"/>
      <x:c r="DC840" s="329"/>
      <x:c r="DD840" s="329"/>
      <x:c r="DE840" s="329"/>
      <x:c r="DF840" s="329"/>
      <x:c r="DG840" s="329"/>
      <x:c r="DH840" s="329"/>
      <x:c r="DI840" s="329"/>
      <x:c r="DJ840" s="329"/>
      <x:c r="DK840" s="329"/>
      <x:c r="DL840" s="329"/>
      <x:c r="DM840" s="329"/>
      <x:c r="DN840" s="329"/>
      <x:c r="DO840" s="329"/>
      <x:c r="DP840" s="329"/>
      <x:c r="DQ840" s="329"/>
      <x:c r="DR840" s="329"/>
      <x:c r="DS840" s="329"/>
    </x:row>
    <x:row r="841" spans="1:123" s="273" customFormat="1" hidden="1" customHeight="1">
      <x:c r="A841" s="630" t="s">
        <x:v>38</x:v>
      </x:c>
      <x:c r="B841" s="631" t="s">
        <x:v>755</x:v>
      </x:c>
      <x:c r="C841" s="632" t="s">
        <x:v>5968</x:v>
      </x:c>
      <x:c r="D841" s="448">
        <x:f t="shared" si="45"/>
        <x:v>504.10000000000002</x:v>
      </x:c>
      <x:c r="E841" s="633" t="s">
        <x:v>355</x:v>
      </x:c>
      <x:c r="F841" s="633" t="s">
        <x:v>5415</x:v>
      </x:c>
      <x:c r="G841" s="633"/>
      <x:c r="H841" s="633"/>
      <x:c r="I841" s="633"/>
      <x:c r="J841" s="637"/>
      <x:c r="K841" s="637">
        <x:v>504.10000000000002</x:v>
      </x:c>
      <x:c r="L841" s="637"/>
      <x:c r="M841" s="637">
        <x:v>504.10000000000002</x:v>
      </x:c>
      <x:c r="N841" s="637"/>
      <x:c r="O841" s="637"/>
      <x:c r="P841" s="637">
        <x:v>504.10000000000002</x:v>
      </x:c>
      <x:c r="Q841" s="637"/>
      <x:c r="R841" s="635" t="s">
        <x:v>6664</x:v>
      </x:c>
      <x:c r="S841" s="299"/>
      <x:c r="T841" s="329"/>
      <x:c r="U841" s="329"/>
      <x:c r="V841" s="329"/>
      <x:c r="W841" s="329"/>
      <x:c r="X841" s="329"/>
      <x:c r="Y841" s="329"/>
      <x:c r="Z841" s="329"/>
      <x:c r="AA841" s="329"/>
      <x:c r="AB841" s="329"/>
      <x:c r="AC841" s="329"/>
      <x:c r="AD841" s="329"/>
      <x:c r="AE841" s="329"/>
      <x:c r="AF841" s="329"/>
      <x:c r="AG841" s="329"/>
      <x:c r="AH841" s="329"/>
      <x:c r="AI841" s="329"/>
      <x:c r="AJ841" s="329"/>
      <x:c r="AK841" s="329"/>
      <x:c r="AL841" s="329"/>
      <x:c r="AM841" s="329"/>
      <x:c r="AN841" s="329"/>
      <x:c r="AO841" s="329"/>
      <x:c r="AP841" s="329"/>
      <x:c r="AQ841" s="329"/>
      <x:c r="AR841" s="329"/>
      <x:c r="AS841" s="329"/>
      <x:c r="AT841" s="329"/>
      <x:c r="AU841" s="329"/>
      <x:c r="AV841" s="329"/>
      <x:c r="AW841" s="329"/>
      <x:c r="AX841" s="329"/>
      <x:c r="AY841" s="329"/>
      <x:c r="AZ841" s="329"/>
      <x:c r="BA841" s="329"/>
      <x:c r="BB841" s="329"/>
      <x:c r="BC841" s="329"/>
      <x:c r="BD841" s="329"/>
      <x:c r="BE841" s="329"/>
      <x:c r="BF841" s="329"/>
      <x:c r="BG841" s="329"/>
      <x:c r="BH841" s="329"/>
      <x:c r="BI841" s="329"/>
      <x:c r="BJ841" s="329"/>
      <x:c r="BK841" s="329"/>
      <x:c r="BL841" s="329"/>
      <x:c r="BM841" s="329"/>
      <x:c r="BN841" s="329"/>
      <x:c r="BO841" s="329"/>
      <x:c r="BP841" s="329"/>
      <x:c r="BQ841" s="329"/>
      <x:c r="BR841" s="329"/>
      <x:c r="BS841" s="329"/>
      <x:c r="BT841" s="329"/>
      <x:c r="BU841" s="329"/>
      <x:c r="BV841" s="329"/>
      <x:c r="BW841" s="329"/>
      <x:c r="BX841" s="329"/>
      <x:c r="BY841" s="329"/>
      <x:c r="BZ841" s="329"/>
      <x:c r="CA841" s="329"/>
      <x:c r="CB841" s="329"/>
      <x:c r="CC841" s="329"/>
      <x:c r="CD841" s="329"/>
      <x:c r="CE841" s="329"/>
      <x:c r="CF841" s="329"/>
      <x:c r="CG841" s="329"/>
      <x:c r="CH841" s="329"/>
      <x:c r="CI841" s="329"/>
      <x:c r="CJ841" s="329"/>
      <x:c r="CK841" s="329"/>
      <x:c r="CL841" s="329"/>
      <x:c r="CM841" s="329"/>
      <x:c r="CN841" s="329"/>
      <x:c r="CO841" s="329"/>
      <x:c r="CP841" s="329"/>
      <x:c r="CQ841" s="329"/>
      <x:c r="CR841" s="329"/>
      <x:c r="CS841" s="329"/>
      <x:c r="CT841" s="329"/>
      <x:c r="CU841" s="329"/>
      <x:c r="CV841" s="329"/>
      <x:c r="CW841" s="329"/>
      <x:c r="CX841" s="329"/>
      <x:c r="CY841" s="329"/>
      <x:c r="CZ841" s="329"/>
      <x:c r="DA841" s="329"/>
      <x:c r="DB841" s="329"/>
      <x:c r="DC841" s="329"/>
      <x:c r="DD841" s="329"/>
      <x:c r="DE841" s="329"/>
      <x:c r="DF841" s="329"/>
      <x:c r="DG841" s="329"/>
      <x:c r="DH841" s="329"/>
      <x:c r="DI841" s="329"/>
      <x:c r="DJ841" s="329"/>
      <x:c r="DK841" s="329"/>
      <x:c r="DL841" s="329"/>
      <x:c r="DM841" s="329"/>
      <x:c r="DN841" s="329"/>
      <x:c r="DO841" s="329"/>
      <x:c r="DP841" s="329"/>
      <x:c r="DQ841" s="329"/>
      <x:c r="DR841" s="329"/>
      <x:c r="DS841" s="329"/>
    </x:row>
    <x:row r="842" spans="1:123" s="273" customFormat="1" hidden="1" customHeight="1">
      <x:c r="A842" s="630" t="s">
        <x:v>38</x:v>
      </x:c>
      <x:c r="B842" s="631" t="s">
        <x:v>2753</x:v>
      </x:c>
      <x:c r="C842" s="632" t="s">
        <x:v>6007</x:v>
      </x:c>
      <x:c r="D842" s="448">
        <x:f t="shared" si="45"/>
        <x:v>310.69999999999999</x:v>
      </x:c>
      <x:c r="E842" s="633" t="s">
        <x:v>355</x:v>
      </x:c>
      <x:c r="F842" s="633" t="s">
        <x:v>5415</x:v>
      </x:c>
      <x:c r="G842" s="633"/>
      <x:c r="H842" s="633"/>
      <x:c r="I842" s="633"/>
      <x:c r="J842" s="637"/>
      <x:c r="K842" s="637">
        <x:v>310.69999999999999</x:v>
      </x:c>
      <x:c r="L842" s="637"/>
      <x:c r="M842" s="637">
        <x:v>310.69999999999999</x:v>
      </x:c>
      <x:c r="N842" s="637"/>
      <x:c r="O842" s="637"/>
      <x:c r="P842" s="637">
        <x:v>310.69999999999999</x:v>
      </x:c>
      <x:c r="Q842" s="637"/>
      <x:c r="R842" s="635" t="s">
        <x:v>6664</x:v>
      </x:c>
      <x:c r="S842" s="299"/>
      <x:c r="T842" s="329"/>
      <x:c r="U842" s="329"/>
      <x:c r="V842" s="329"/>
      <x:c r="W842" s="329"/>
      <x:c r="X842" s="329"/>
      <x:c r="Y842" s="329"/>
      <x:c r="Z842" s="329"/>
      <x:c r="AA842" s="329"/>
      <x:c r="AB842" s="329"/>
      <x:c r="AC842" s="329"/>
      <x:c r="AD842" s="329"/>
      <x:c r="AE842" s="329"/>
      <x:c r="AF842" s="329"/>
      <x:c r="AG842" s="329"/>
      <x:c r="AH842" s="329"/>
      <x:c r="AI842" s="329"/>
      <x:c r="AJ842" s="329"/>
      <x:c r="AK842" s="329"/>
      <x:c r="AL842" s="329"/>
      <x:c r="AM842" s="329"/>
      <x:c r="AN842" s="329"/>
      <x:c r="AO842" s="329"/>
      <x:c r="AP842" s="329"/>
      <x:c r="AQ842" s="329"/>
      <x:c r="AR842" s="329"/>
      <x:c r="AS842" s="329"/>
      <x:c r="AT842" s="329"/>
      <x:c r="AU842" s="329"/>
      <x:c r="AV842" s="329"/>
      <x:c r="AW842" s="329"/>
      <x:c r="AX842" s="329"/>
      <x:c r="AY842" s="329"/>
      <x:c r="AZ842" s="329"/>
      <x:c r="BA842" s="329"/>
      <x:c r="BB842" s="329"/>
      <x:c r="BC842" s="329"/>
      <x:c r="BD842" s="329"/>
      <x:c r="BE842" s="329"/>
      <x:c r="BF842" s="329"/>
      <x:c r="BG842" s="329"/>
      <x:c r="BH842" s="329"/>
      <x:c r="BI842" s="329"/>
      <x:c r="BJ842" s="329"/>
      <x:c r="BK842" s="329"/>
      <x:c r="BL842" s="329"/>
      <x:c r="BM842" s="329"/>
      <x:c r="BN842" s="329"/>
      <x:c r="BO842" s="329"/>
      <x:c r="BP842" s="329"/>
      <x:c r="BQ842" s="329"/>
      <x:c r="BR842" s="329"/>
      <x:c r="BS842" s="329"/>
      <x:c r="BT842" s="329"/>
      <x:c r="BU842" s="329"/>
      <x:c r="BV842" s="329"/>
      <x:c r="BW842" s="329"/>
      <x:c r="BX842" s="329"/>
      <x:c r="BY842" s="329"/>
      <x:c r="BZ842" s="329"/>
      <x:c r="CA842" s="329"/>
      <x:c r="CB842" s="329"/>
      <x:c r="CC842" s="329"/>
      <x:c r="CD842" s="329"/>
      <x:c r="CE842" s="329"/>
      <x:c r="CF842" s="329"/>
      <x:c r="CG842" s="329"/>
      <x:c r="CH842" s="329"/>
      <x:c r="CI842" s="329"/>
      <x:c r="CJ842" s="329"/>
      <x:c r="CK842" s="329"/>
      <x:c r="CL842" s="329"/>
      <x:c r="CM842" s="329"/>
      <x:c r="CN842" s="329"/>
      <x:c r="CO842" s="329"/>
      <x:c r="CP842" s="329"/>
      <x:c r="CQ842" s="329"/>
      <x:c r="CR842" s="329"/>
      <x:c r="CS842" s="329"/>
      <x:c r="CT842" s="329"/>
      <x:c r="CU842" s="329"/>
      <x:c r="CV842" s="329"/>
      <x:c r="CW842" s="329"/>
      <x:c r="CX842" s="329"/>
      <x:c r="CY842" s="329"/>
      <x:c r="CZ842" s="329"/>
      <x:c r="DA842" s="329"/>
      <x:c r="DB842" s="329"/>
      <x:c r="DC842" s="329"/>
      <x:c r="DD842" s="329"/>
      <x:c r="DE842" s="329"/>
      <x:c r="DF842" s="329"/>
      <x:c r="DG842" s="329"/>
      <x:c r="DH842" s="329"/>
      <x:c r="DI842" s="329"/>
      <x:c r="DJ842" s="329"/>
      <x:c r="DK842" s="329"/>
      <x:c r="DL842" s="329"/>
      <x:c r="DM842" s="329"/>
      <x:c r="DN842" s="329"/>
      <x:c r="DO842" s="329"/>
      <x:c r="DP842" s="329"/>
      <x:c r="DQ842" s="329"/>
      <x:c r="DR842" s="329"/>
      <x:c r="DS842" s="329"/>
    </x:row>
    <x:row r="843" spans="1:123" s="273" customFormat="1" hidden="1" customHeight="1">
      <x:c r="A843" s="630" t="s">
        <x:v>38</x:v>
      </x:c>
      <x:c r="B843" s="631" t="s">
        <x:v>2763</x:v>
      </x:c>
      <x:c r="C843" s="632" t="s">
        <x:v>5994</x:v>
      </x:c>
      <x:c r="D843" s="448">
        <x:f t="shared" si="45"/>
        <x:v>126.3</x:v>
      </x:c>
      <x:c r="E843" s="633" t="s">
        <x:v>355</x:v>
      </x:c>
      <x:c r="F843" s="633" t="s">
        <x:v>5415</x:v>
      </x:c>
      <x:c r="G843" s="633"/>
      <x:c r="H843" s="633"/>
      <x:c r="I843" s="633"/>
      <x:c r="J843" s="637"/>
      <x:c r="K843" s="637">
        <x:v>126.3</x:v>
      </x:c>
      <x:c r="L843" s="637"/>
      <x:c r="M843" s="637">
        <x:v>126.3</x:v>
      </x:c>
      <x:c r="N843" s="637"/>
      <x:c r="O843" s="637"/>
      <x:c r="P843" s="637">
        <x:v>126.3</x:v>
      </x:c>
      <x:c r="Q843" s="637"/>
      <x:c r="R843" s="635" t="s">
        <x:v>6664</x:v>
      </x:c>
      <x:c r="S843" s="299"/>
      <x:c r="T843" s="329"/>
      <x:c r="U843" s="329"/>
      <x:c r="V843" s="329"/>
      <x:c r="W843" s="329"/>
      <x:c r="X843" s="329"/>
      <x:c r="Y843" s="329"/>
      <x:c r="Z843" s="329"/>
      <x:c r="AA843" s="329"/>
      <x:c r="AB843" s="329"/>
      <x:c r="AC843" s="329"/>
      <x:c r="AD843" s="329"/>
      <x:c r="AE843" s="329"/>
      <x:c r="AF843" s="329"/>
      <x:c r="AG843" s="329"/>
      <x:c r="AH843" s="329"/>
      <x:c r="AI843" s="329"/>
      <x:c r="AJ843" s="329"/>
      <x:c r="AK843" s="329"/>
      <x:c r="AL843" s="329"/>
      <x:c r="AM843" s="329"/>
      <x:c r="AN843" s="329"/>
      <x:c r="AO843" s="329"/>
      <x:c r="AP843" s="329"/>
      <x:c r="AQ843" s="329"/>
      <x:c r="AR843" s="329"/>
      <x:c r="AS843" s="329"/>
      <x:c r="AT843" s="329"/>
      <x:c r="AU843" s="329"/>
      <x:c r="AV843" s="329"/>
      <x:c r="AW843" s="329"/>
      <x:c r="AX843" s="329"/>
      <x:c r="AY843" s="329"/>
      <x:c r="AZ843" s="329"/>
      <x:c r="BA843" s="329"/>
      <x:c r="BB843" s="329"/>
      <x:c r="BC843" s="329"/>
      <x:c r="BD843" s="329"/>
      <x:c r="BE843" s="329"/>
      <x:c r="BF843" s="329"/>
      <x:c r="BG843" s="329"/>
      <x:c r="BH843" s="329"/>
      <x:c r="BI843" s="329"/>
      <x:c r="BJ843" s="329"/>
      <x:c r="BK843" s="329"/>
      <x:c r="BL843" s="329"/>
      <x:c r="BM843" s="329"/>
      <x:c r="BN843" s="329"/>
      <x:c r="BO843" s="329"/>
      <x:c r="BP843" s="329"/>
      <x:c r="BQ843" s="329"/>
      <x:c r="BR843" s="329"/>
      <x:c r="BS843" s="329"/>
      <x:c r="BT843" s="329"/>
      <x:c r="BU843" s="329"/>
      <x:c r="BV843" s="329"/>
      <x:c r="BW843" s="329"/>
      <x:c r="BX843" s="329"/>
      <x:c r="BY843" s="329"/>
      <x:c r="BZ843" s="329"/>
      <x:c r="CA843" s="329"/>
      <x:c r="CB843" s="329"/>
      <x:c r="CC843" s="329"/>
      <x:c r="CD843" s="329"/>
      <x:c r="CE843" s="329"/>
      <x:c r="CF843" s="329"/>
      <x:c r="CG843" s="329"/>
      <x:c r="CH843" s="329"/>
      <x:c r="CI843" s="329"/>
      <x:c r="CJ843" s="329"/>
      <x:c r="CK843" s="329"/>
      <x:c r="CL843" s="329"/>
      <x:c r="CM843" s="329"/>
      <x:c r="CN843" s="329"/>
      <x:c r="CO843" s="329"/>
      <x:c r="CP843" s="329"/>
      <x:c r="CQ843" s="329"/>
      <x:c r="CR843" s="329"/>
      <x:c r="CS843" s="329"/>
      <x:c r="CT843" s="329"/>
      <x:c r="CU843" s="329"/>
      <x:c r="CV843" s="329"/>
      <x:c r="CW843" s="329"/>
      <x:c r="CX843" s="329"/>
      <x:c r="CY843" s="329"/>
      <x:c r="CZ843" s="329"/>
      <x:c r="DA843" s="329"/>
      <x:c r="DB843" s="329"/>
      <x:c r="DC843" s="329"/>
      <x:c r="DD843" s="329"/>
      <x:c r="DE843" s="329"/>
      <x:c r="DF843" s="329"/>
      <x:c r="DG843" s="329"/>
      <x:c r="DH843" s="329"/>
      <x:c r="DI843" s="329"/>
      <x:c r="DJ843" s="329"/>
      <x:c r="DK843" s="329"/>
      <x:c r="DL843" s="329"/>
      <x:c r="DM843" s="329"/>
      <x:c r="DN843" s="329"/>
      <x:c r="DO843" s="329"/>
      <x:c r="DP843" s="329"/>
      <x:c r="DQ843" s="329"/>
      <x:c r="DR843" s="329"/>
      <x:c r="DS843" s="329"/>
    </x:row>
    <x:row r="844" spans="1:123" s="273" customFormat="1" hidden="1" customHeight="1">
      <x:c r="A844" s="630" t="s">
        <x:v>38</x:v>
      </x:c>
      <x:c r="B844" s="631" t="s">
        <x:v>892</x:v>
      </x:c>
      <x:c r="C844" s="632" t="s">
        <x:v>5957</x:v>
      </x:c>
      <x:c r="D844" s="448">
        <x:f t="shared" si="45"/>
        <x:v>647.79999999999995</x:v>
      </x:c>
      <x:c r="E844" s="633" t="s">
        <x:v>355</x:v>
      </x:c>
      <x:c r="F844" s="633" t="s">
        <x:v>5415</x:v>
      </x:c>
      <x:c r="G844" s="633"/>
      <x:c r="H844" s="633"/>
      <x:c r="I844" s="633"/>
      <x:c r="J844" s="637"/>
      <x:c r="K844" s="637">
        <x:v>647.79999999999995</x:v>
      </x:c>
      <x:c r="L844" s="637"/>
      <x:c r="M844" s="637">
        <x:v>647.79999999999995</x:v>
      </x:c>
      <x:c r="N844" s="637"/>
      <x:c r="O844" s="637"/>
      <x:c r="P844" s="637">
        <x:v>647.79999999999995</x:v>
      </x:c>
      <x:c r="Q844" s="637"/>
      <x:c r="R844" s="635" t="s">
        <x:v>6664</x:v>
      </x:c>
      <x:c r="S844" s="299"/>
      <x:c r="T844" s="329"/>
      <x:c r="U844" s="329"/>
      <x:c r="V844" s="329"/>
      <x:c r="W844" s="329"/>
      <x:c r="X844" s="329"/>
      <x:c r="Y844" s="329"/>
      <x:c r="Z844" s="329"/>
      <x:c r="AA844" s="329"/>
      <x:c r="AB844" s="329"/>
      <x:c r="AC844" s="329"/>
      <x:c r="AD844" s="329"/>
      <x:c r="AE844" s="329"/>
      <x:c r="AF844" s="329"/>
      <x:c r="AG844" s="329"/>
      <x:c r="AH844" s="329"/>
      <x:c r="AI844" s="329"/>
      <x:c r="AJ844" s="329"/>
      <x:c r="AK844" s="329"/>
      <x:c r="AL844" s="329"/>
      <x:c r="AM844" s="329"/>
      <x:c r="AN844" s="329"/>
      <x:c r="AO844" s="329"/>
      <x:c r="AP844" s="329"/>
      <x:c r="AQ844" s="329"/>
      <x:c r="AR844" s="329"/>
      <x:c r="AS844" s="329"/>
      <x:c r="AT844" s="329"/>
      <x:c r="AU844" s="329"/>
      <x:c r="AV844" s="329"/>
      <x:c r="AW844" s="329"/>
      <x:c r="AX844" s="329"/>
      <x:c r="AY844" s="329"/>
      <x:c r="AZ844" s="329"/>
      <x:c r="BA844" s="329"/>
      <x:c r="BB844" s="329"/>
      <x:c r="BC844" s="329"/>
      <x:c r="BD844" s="329"/>
      <x:c r="BE844" s="329"/>
      <x:c r="BF844" s="329"/>
      <x:c r="BG844" s="329"/>
      <x:c r="BH844" s="329"/>
      <x:c r="BI844" s="329"/>
      <x:c r="BJ844" s="329"/>
      <x:c r="BK844" s="329"/>
      <x:c r="BL844" s="329"/>
      <x:c r="BM844" s="329"/>
      <x:c r="BN844" s="329"/>
      <x:c r="BO844" s="329"/>
      <x:c r="BP844" s="329"/>
      <x:c r="BQ844" s="329"/>
      <x:c r="BR844" s="329"/>
      <x:c r="BS844" s="329"/>
      <x:c r="BT844" s="329"/>
      <x:c r="BU844" s="329"/>
      <x:c r="BV844" s="329"/>
      <x:c r="BW844" s="329"/>
      <x:c r="BX844" s="329"/>
      <x:c r="BY844" s="329"/>
      <x:c r="BZ844" s="329"/>
      <x:c r="CA844" s="329"/>
      <x:c r="CB844" s="329"/>
      <x:c r="CC844" s="329"/>
      <x:c r="CD844" s="329"/>
      <x:c r="CE844" s="329"/>
      <x:c r="CF844" s="329"/>
      <x:c r="CG844" s="329"/>
      <x:c r="CH844" s="329"/>
      <x:c r="CI844" s="329"/>
      <x:c r="CJ844" s="329"/>
      <x:c r="CK844" s="329"/>
      <x:c r="CL844" s="329"/>
      <x:c r="CM844" s="329"/>
      <x:c r="CN844" s="329"/>
      <x:c r="CO844" s="329"/>
      <x:c r="CP844" s="329"/>
      <x:c r="CQ844" s="329"/>
      <x:c r="CR844" s="329"/>
      <x:c r="CS844" s="329"/>
      <x:c r="CT844" s="329"/>
      <x:c r="CU844" s="329"/>
      <x:c r="CV844" s="329"/>
      <x:c r="CW844" s="329"/>
      <x:c r="CX844" s="329"/>
      <x:c r="CY844" s="329"/>
      <x:c r="CZ844" s="329"/>
      <x:c r="DA844" s="329"/>
      <x:c r="DB844" s="329"/>
      <x:c r="DC844" s="329"/>
      <x:c r="DD844" s="329"/>
      <x:c r="DE844" s="329"/>
      <x:c r="DF844" s="329"/>
      <x:c r="DG844" s="329"/>
      <x:c r="DH844" s="329"/>
      <x:c r="DI844" s="329"/>
      <x:c r="DJ844" s="329"/>
      <x:c r="DK844" s="329"/>
      <x:c r="DL844" s="329"/>
      <x:c r="DM844" s="329"/>
      <x:c r="DN844" s="329"/>
      <x:c r="DO844" s="329"/>
      <x:c r="DP844" s="329"/>
      <x:c r="DQ844" s="329"/>
      <x:c r="DR844" s="329"/>
      <x:c r="DS844" s="329"/>
    </x:row>
    <x:row r="845" spans="1:123" s="273" customFormat="1" hidden="1" customHeight="1">
      <x:c r="A845" s="630" t="s">
        <x:v>38</x:v>
      </x:c>
      <x:c r="B845" s="631" t="s">
        <x:v>6183</x:v>
      </x:c>
      <x:c r="C845" s="632" t="s">
        <x:v>4862</x:v>
      </x:c>
      <x:c r="D845" s="448">
        <x:f t="shared" si="45"/>
        <x:v>14877</x:v>
      </x:c>
      <x:c r="E845" s="633" t="s">
        <x:v>3676</x:v>
      </x:c>
      <x:c r="F845" s="633" t="s">
        <x:v>5565</x:v>
      </x:c>
      <x:c r="G845" s="633"/>
      <x:c r="H845" s="633"/>
      <x:c r="I845" s="633"/>
      <x:c r="J845" s="637"/>
      <x:c r="K845" s="637">
        <x:v>14877</x:v>
      </x:c>
      <x:c r="L845" s="637"/>
      <x:c r="M845" s="637">
        <x:v>14877</x:v>
      </x:c>
      <x:c r="N845" s="637"/>
      <x:c r="O845" s="637">
        <x:v>14877</x:v>
      </x:c>
      <x:c r="P845" s="637"/>
      <x:c r="Q845" s="637">
        <x:v>14877</x:v>
      </x:c>
      <x:c r="R845" s="635"/>
      <x:c r="S845" s="299"/>
      <x:c r="T845" s="329"/>
      <x:c r="U845" s="329"/>
      <x:c r="V845" s="329"/>
      <x:c r="W845" s="329"/>
      <x:c r="X845" s="329"/>
      <x:c r="Y845" s="329"/>
      <x:c r="Z845" s="329"/>
      <x:c r="AA845" s="329"/>
      <x:c r="AB845" s="329"/>
      <x:c r="AC845" s="329"/>
      <x:c r="AD845" s="329"/>
      <x:c r="AE845" s="329"/>
      <x:c r="AF845" s="329"/>
      <x:c r="AG845" s="329"/>
      <x:c r="AH845" s="329"/>
      <x:c r="AI845" s="329"/>
      <x:c r="AJ845" s="329"/>
      <x:c r="AK845" s="329"/>
      <x:c r="AL845" s="329"/>
      <x:c r="AM845" s="329"/>
      <x:c r="AN845" s="329"/>
      <x:c r="AO845" s="329"/>
      <x:c r="AP845" s="329"/>
      <x:c r="AQ845" s="329"/>
      <x:c r="AR845" s="329"/>
      <x:c r="AS845" s="329"/>
      <x:c r="AT845" s="329"/>
      <x:c r="AU845" s="329"/>
      <x:c r="AV845" s="329"/>
      <x:c r="AW845" s="329"/>
      <x:c r="AX845" s="329"/>
      <x:c r="AY845" s="329"/>
      <x:c r="AZ845" s="329"/>
      <x:c r="BA845" s="329"/>
      <x:c r="BB845" s="329"/>
      <x:c r="BC845" s="329"/>
      <x:c r="BD845" s="329"/>
      <x:c r="BE845" s="329"/>
      <x:c r="BF845" s="329"/>
      <x:c r="BG845" s="329"/>
      <x:c r="BH845" s="329"/>
      <x:c r="BI845" s="329"/>
      <x:c r="BJ845" s="329"/>
      <x:c r="BK845" s="329"/>
      <x:c r="BL845" s="329"/>
      <x:c r="BM845" s="329"/>
      <x:c r="BN845" s="329"/>
      <x:c r="BO845" s="329"/>
      <x:c r="BP845" s="329"/>
      <x:c r="BQ845" s="329"/>
      <x:c r="BR845" s="329"/>
      <x:c r="BS845" s="329"/>
      <x:c r="BT845" s="329"/>
      <x:c r="BU845" s="329"/>
      <x:c r="BV845" s="329"/>
      <x:c r="BW845" s="329"/>
      <x:c r="BX845" s="329"/>
      <x:c r="BY845" s="329"/>
      <x:c r="BZ845" s="329"/>
      <x:c r="CA845" s="329"/>
      <x:c r="CB845" s="329"/>
      <x:c r="CC845" s="329"/>
      <x:c r="CD845" s="329"/>
      <x:c r="CE845" s="329"/>
      <x:c r="CF845" s="329"/>
      <x:c r="CG845" s="329"/>
      <x:c r="CH845" s="329"/>
      <x:c r="CI845" s="329"/>
      <x:c r="CJ845" s="329"/>
      <x:c r="CK845" s="329"/>
      <x:c r="CL845" s="329"/>
      <x:c r="CM845" s="329"/>
      <x:c r="CN845" s="329"/>
      <x:c r="CO845" s="329"/>
      <x:c r="CP845" s="329"/>
      <x:c r="CQ845" s="329"/>
      <x:c r="CR845" s="329"/>
      <x:c r="CS845" s="329"/>
      <x:c r="CT845" s="329"/>
      <x:c r="CU845" s="329"/>
      <x:c r="CV845" s="329"/>
      <x:c r="CW845" s="329"/>
      <x:c r="CX845" s="329"/>
      <x:c r="CY845" s="329"/>
      <x:c r="CZ845" s="329"/>
      <x:c r="DA845" s="329"/>
      <x:c r="DB845" s="329"/>
      <x:c r="DC845" s="329"/>
      <x:c r="DD845" s="329"/>
      <x:c r="DE845" s="329"/>
      <x:c r="DF845" s="329"/>
      <x:c r="DG845" s="329"/>
      <x:c r="DH845" s="329"/>
      <x:c r="DI845" s="329"/>
      <x:c r="DJ845" s="329"/>
      <x:c r="DK845" s="329"/>
      <x:c r="DL845" s="329"/>
      <x:c r="DM845" s="329"/>
      <x:c r="DN845" s="329"/>
      <x:c r="DO845" s="329"/>
      <x:c r="DP845" s="329"/>
      <x:c r="DQ845" s="329"/>
      <x:c r="DR845" s="329"/>
      <x:c r="DS845" s="329"/>
    </x:row>
    <x:row r="846" spans="1:123" s="273" customFormat="1" hidden="1" customHeight="1">
      <x:c r="A846" s="630" t="s">
        <x:v>38</x:v>
      </x:c>
      <x:c r="B846" s="631" t="s">
        <x:v>3771</x:v>
      </x:c>
      <x:c r="C846" s="632" t="s">
        <x:v>4862</x:v>
      </x:c>
      <x:c r="D846" s="448">
        <x:f t="shared" si="45"/>
        <x:v>3900</x:v>
      </x:c>
      <x:c r="E846" s="633" t="s">
        <x:v>3676</x:v>
      </x:c>
      <x:c r="F846" s="633"/>
      <x:c r="G846" s="633"/>
      <x:c r="H846" s="633"/>
      <x:c r="I846" s="633"/>
      <x:c r="J846" s="637"/>
      <x:c r="K846" s="637">
        <x:v>3900</x:v>
      </x:c>
      <x:c r="L846" s="637"/>
      <x:c r="M846" s="637">
        <x:v>3900</x:v>
      </x:c>
      <x:c r="N846" s="637"/>
      <x:c r="O846" s="637">
        <x:v>3900</x:v>
      </x:c>
      <x:c r="P846" s="637"/>
      <x:c r="Q846" s="637">
        <x:v>3900</x:v>
      </x:c>
      <x:c r="R846" s="635"/>
      <x:c r="S846" s="299"/>
      <x:c r="T846" s="329"/>
      <x:c r="U846" s="329"/>
      <x:c r="V846" s="329"/>
      <x:c r="W846" s="329"/>
      <x:c r="X846" s="329"/>
      <x:c r="Y846" s="329"/>
      <x:c r="Z846" s="329"/>
      <x:c r="AA846" s="329"/>
      <x:c r="AB846" s="329"/>
      <x:c r="AC846" s="329"/>
      <x:c r="AD846" s="329"/>
      <x:c r="AE846" s="329"/>
      <x:c r="AF846" s="329"/>
      <x:c r="AG846" s="329"/>
      <x:c r="AH846" s="329"/>
      <x:c r="AI846" s="329"/>
      <x:c r="AJ846" s="329"/>
      <x:c r="AK846" s="329"/>
      <x:c r="AL846" s="329"/>
      <x:c r="AM846" s="329"/>
      <x:c r="AN846" s="329"/>
      <x:c r="AO846" s="329"/>
      <x:c r="AP846" s="329"/>
      <x:c r="AQ846" s="329"/>
      <x:c r="AR846" s="329"/>
      <x:c r="AS846" s="329"/>
      <x:c r="AT846" s="329"/>
      <x:c r="AU846" s="329"/>
      <x:c r="AV846" s="329"/>
      <x:c r="AW846" s="329"/>
      <x:c r="AX846" s="329"/>
      <x:c r="AY846" s="329"/>
      <x:c r="AZ846" s="329"/>
      <x:c r="BA846" s="329"/>
      <x:c r="BB846" s="329"/>
      <x:c r="BC846" s="329"/>
      <x:c r="BD846" s="329"/>
      <x:c r="BE846" s="329"/>
      <x:c r="BF846" s="329"/>
      <x:c r="BG846" s="329"/>
      <x:c r="BH846" s="329"/>
      <x:c r="BI846" s="329"/>
      <x:c r="BJ846" s="329"/>
      <x:c r="BK846" s="329"/>
      <x:c r="BL846" s="329"/>
      <x:c r="BM846" s="329"/>
      <x:c r="BN846" s="329"/>
      <x:c r="BO846" s="329"/>
      <x:c r="BP846" s="329"/>
      <x:c r="BQ846" s="329"/>
      <x:c r="BR846" s="329"/>
      <x:c r="BS846" s="329"/>
      <x:c r="BT846" s="329"/>
      <x:c r="BU846" s="329"/>
      <x:c r="BV846" s="329"/>
      <x:c r="BW846" s="329"/>
      <x:c r="BX846" s="329"/>
      <x:c r="BY846" s="329"/>
      <x:c r="BZ846" s="329"/>
      <x:c r="CA846" s="329"/>
      <x:c r="CB846" s="329"/>
      <x:c r="CC846" s="329"/>
      <x:c r="CD846" s="329"/>
      <x:c r="CE846" s="329"/>
      <x:c r="CF846" s="329"/>
      <x:c r="CG846" s="329"/>
      <x:c r="CH846" s="329"/>
      <x:c r="CI846" s="329"/>
      <x:c r="CJ846" s="329"/>
      <x:c r="CK846" s="329"/>
      <x:c r="CL846" s="329"/>
      <x:c r="CM846" s="329"/>
      <x:c r="CN846" s="329"/>
      <x:c r="CO846" s="329"/>
      <x:c r="CP846" s="329"/>
      <x:c r="CQ846" s="329"/>
      <x:c r="CR846" s="329"/>
      <x:c r="CS846" s="329"/>
      <x:c r="CT846" s="329"/>
      <x:c r="CU846" s="329"/>
      <x:c r="CV846" s="329"/>
      <x:c r="CW846" s="329"/>
      <x:c r="CX846" s="329"/>
      <x:c r="CY846" s="329"/>
      <x:c r="CZ846" s="329"/>
      <x:c r="DA846" s="329"/>
      <x:c r="DB846" s="329"/>
      <x:c r="DC846" s="329"/>
      <x:c r="DD846" s="329"/>
      <x:c r="DE846" s="329"/>
      <x:c r="DF846" s="329"/>
      <x:c r="DG846" s="329"/>
      <x:c r="DH846" s="329"/>
      <x:c r="DI846" s="329"/>
      <x:c r="DJ846" s="329"/>
      <x:c r="DK846" s="329"/>
      <x:c r="DL846" s="329"/>
      <x:c r="DM846" s="329"/>
      <x:c r="DN846" s="329"/>
      <x:c r="DO846" s="329"/>
      <x:c r="DP846" s="329"/>
      <x:c r="DQ846" s="329"/>
      <x:c r="DR846" s="329"/>
      <x:c r="DS846" s="329"/>
    </x:row>
    <x:row r="847" spans="1:123" s="273" customFormat="1" hidden="1" customHeight="1">
      <x:c r="A847" s="630" t="s">
        <x:v>38</x:v>
      </x:c>
      <x:c r="B847" s="295" t="s">
        <x:v>5611</x:v>
      </x:c>
      <x:c r="C847" s="632" t="s">
        <x:v>4881</x:v>
      </x:c>
      <x:c r="D847" s="448">
        <x:f t="shared" ref="D847:D854" si="46">IF(SUM(I847:K847)=SUM(L847:M847),SUM(I847:K847),"오답")</x:f>
        <x:v>1126</x:v>
      </x:c>
      <x:c r="E847" s="317" t="s">
        <x:v>2207</x:v>
      </x:c>
      <x:c r="F847" s="317" t="s">
        <x:v>7080</x:v>
      </x:c>
      <x:c r="G847" s="317"/>
      <x:c r="H847" s="317"/>
      <x:c r="I847" s="317"/>
      <x:c r="J847" s="636"/>
      <x:c r="K847" s="636">
        <x:v>1126</x:v>
      </x:c>
      <x:c r="L847" s="637"/>
      <x:c r="M847" s="636">
        <x:v>1126</x:v>
      </x:c>
      <x:c r="N847" s="636"/>
      <x:c r="O847" s="636"/>
      <x:c r="P847" s="636">
        <x:v>1126</x:v>
      </x:c>
      <x:c r="Q847" s="636"/>
      <x:c r="R847" s="217" t="s">
        <x:v>5614</x:v>
      </x:c>
      <x:c r="S847" s="299"/>
      <x:c r="T847" s="329"/>
      <x:c r="U847" s="329"/>
      <x:c r="V847" s="329"/>
      <x:c r="W847" s="329"/>
      <x:c r="X847" s="329"/>
      <x:c r="Y847" s="329"/>
      <x:c r="Z847" s="329"/>
      <x:c r="AA847" s="329"/>
      <x:c r="AB847" s="329"/>
      <x:c r="AC847" s="329"/>
      <x:c r="AD847" s="329"/>
      <x:c r="AE847" s="329"/>
      <x:c r="AF847" s="329"/>
      <x:c r="AG847" s="329"/>
      <x:c r="AH847" s="329"/>
      <x:c r="AI847" s="329"/>
      <x:c r="AJ847" s="329"/>
      <x:c r="AK847" s="329"/>
      <x:c r="AL847" s="329"/>
      <x:c r="AM847" s="329"/>
      <x:c r="AN847" s="329"/>
      <x:c r="AO847" s="329"/>
      <x:c r="AP847" s="329"/>
      <x:c r="AQ847" s="329"/>
      <x:c r="AR847" s="329"/>
      <x:c r="AS847" s="329"/>
      <x:c r="AT847" s="329"/>
      <x:c r="AU847" s="329"/>
      <x:c r="AV847" s="329"/>
      <x:c r="AW847" s="329"/>
      <x:c r="AX847" s="329"/>
      <x:c r="AY847" s="329"/>
      <x:c r="AZ847" s="329"/>
      <x:c r="BA847" s="329"/>
      <x:c r="BB847" s="329"/>
      <x:c r="BC847" s="329"/>
      <x:c r="BD847" s="329"/>
      <x:c r="BE847" s="329"/>
      <x:c r="BF847" s="329"/>
      <x:c r="BG847" s="329"/>
      <x:c r="BH847" s="329"/>
      <x:c r="BI847" s="329"/>
      <x:c r="BJ847" s="329"/>
      <x:c r="BK847" s="329"/>
      <x:c r="BL847" s="329"/>
      <x:c r="BM847" s="329"/>
      <x:c r="BN847" s="329"/>
      <x:c r="BO847" s="329"/>
      <x:c r="BP847" s="329"/>
      <x:c r="BQ847" s="329"/>
      <x:c r="BR847" s="329"/>
      <x:c r="BS847" s="329"/>
      <x:c r="BT847" s="329"/>
      <x:c r="BU847" s="329"/>
      <x:c r="BV847" s="329"/>
      <x:c r="BW847" s="329"/>
      <x:c r="BX847" s="329"/>
      <x:c r="BY847" s="329"/>
      <x:c r="BZ847" s="329"/>
      <x:c r="CA847" s="329"/>
      <x:c r="CB847" s="329"/>
      <x:c r="CC847" s="329"/>
      <x:c r="CD847" s="329"/>
      <x:c r="CE847" s="329"/>
      <x:c r="CF847" s="329"/>
      <x:c r="CG847" s="329"/>
      <x:c r="CH847" s="329"/>
      <x:c r="CI847" s="329"/>
      <x:c r="CJ847" s="329"/>
      <x:c r="CK847" s="329"/>
      <x:c r="CL847" s="329"/>
      <x:c r="CM847" s="329"/>
      <x:c r="CN847" s="329"/>
      <x:c r="CO847" s="329"/>
      <x:c r="CP847" s="329"/>
      <x:c r="CQ847" s="329"/>
      <x:c r="CR847" s="329"/>
      <x:c r="CS847" s="329"/>
      <x:c r="CT847" s="329"/>
      <x:c r="CU847" s="329"/>
      <x:c r="CV847" s="329"/>
      <x:c r="CW847" s="329"/>
      <x:c r="CX847" s="329"/>
      <x:c r="CY847" s="329"/>
      <x:c r="CZ847" s="329"/>
      <x:c r="DA847" s="329"/>
      <x:c r="DB847" s="329"/>
      <x:c r="DC847" s="329"/>
      <x:c r="DD847" s="329"/>
      <x:c r="DE847" s="329"/>
      <x:c r="DF847" s="329"/>
      <x:c r="DG847" s="329"/>
      <x:c r="DH847" s="329"/>
      <x:c r="DI847" s="329"/>
      <x:c r="DJ847" s="329"/>
      <x:c r="DK847" s="329"/>
      <x:c r="DL847" s="329"/>
      <x:c r="DM847" s="329"/>
      <x:c r="DN847" s="329"/>
      <x:c r="DO847" s="329"/>
      <x:c r="DP847" s="329"/>
      <x:c r="DQ847" s="329"/>
      <x:c r="DR847" s="329"/>
      <x:c r="DS847" s="329"/>
    </x:row>
    <x:row r="848" spans="1:123" s="273" customFormat="1" hidden="1" customHeight="1">
      <x:c r="A848" s="630" t="s">
        <x:v>38</x:v>
      </x:c>
      <x:c r="B848" s="295" t="s">
        <x:v>5634</x:v>
      </x:c>
      <x:c r="C848" s="632" t="s">
        <x:v>564</x:v>
      </x:c>
      <x:c r="D848" s="448">
        <x:f t="shared" si="46"/>
        <x:v>79444.800000000003</x:v>
      </x:c>
      <x:c r="E848" s="317" t="s">
        <x:v>2207</x:v>
      </x:c>
      <x:c r="F848" s="317" t="s">
        <x:v>5342</x:v>
      </x:c>
      <x:c r="G848" s="317"/>
      <x:c r="H848" s="317"/>
      <x:c r="I848" s="317"/>
      <x:c r="J848" s="636"/>
      <x:c r="K848" s="636">
        <x:v>79444.800000000003</x:v>
      </x:c>
      <x:c r="L848" s="637"/>
      <x:c r="M848" s="636">
        <x:v>79444.800000000003</x:v>
      </x:c>
      <x:c r="N848" s="636"/>
      <x:c r="O848" s="636"/>
      <x:c r="P848" s="636">
        <x:v>79444.800000000003</x:v>
      </x:c>
      <x:c r="Q848" s="636"/>
      <x:c r="R848" s="217" t="s">
        <x:v>151</x:v>
      </x:c>
      <x:c r="S848" s="299"/>
      <x:c r="T848" s="329"/>
      <x:c r="U848" s="329"/>
      <x:c r="V848" s="329"/>
      <x:c r="W848" s="329"/>
      <x:c r="X848" s="329"/>
      <x:c r="Y848" s="329"/>
      <x:c r="Z848" s="329"/>
      <x:c r="AA848" s="329"/>
      <x:c r="AB848" s="329"/>
      <x:c r="AC848" s="329"/>
      <x:c r="AD848" s="329"/>
      <x:c r="AE848" s="329"/>
      <x:c r="AF848" s="329"/>
      <x:c r="AG848" s="329"/>
      <x:c r="AH848" s="329"/>
      <x:c r="AI848" s="329"/>
      <x:c r="AJ848" s="329"/>
      <x:c r="AK848" s="329"/>
      <x:c r="AL848" s="329"/>
      <x:c r="AM848" s="329"/>
      <x:c r="AN848" s="329"/>
      <x:c r="AO848" s="329"/>
      <x:c r="AP848" s="329"/>
      <x:c r="AQ848" s="329"/>
      <x:c r="AR848" s="329"/>
      <x:c r="AS848" s="329"/>
      <x:c r="AT848" s="329"/>
      <x:c r="AU848" s="329"/>
      <x:c r="AV848" s="329"/>
      <x:c r="AW848" s="329"/>
      <x:c r="AX848" s="329"/>
      <x:c r="AY848" s="329"/>
      <x:c r="AZ848" s="329"/>
      <x:c r="BA848" s="329"/>
      <x:c r="BB848" s="329"/>
      <x:c r="BC848" s="329"/>
      <x:c r="BD848" s="329"/>
      <x:c r="BE848" s="329"/>
      <x:c r="BF848" s="329"/>
      <x:c r="BG848" s="329"/>
      <x:c r="BH848" s="329"/>
      <x:c r="BI848" s="329"/>
      <x:c r="BJ848" s="329"/>
      <x:c r="BK848" s="329"/>
      <x:c r="BL848" s="329"/>
      <x:c r="BM848" s="329"/>
      <x:c r="BN848" s="329"/>
      <x:c r="BO848" s="329"/>
      <x:c r="BP848" s="329"/>
      <x:c r="BQ848" s="329"/>
      <x:c r="BR848" s="329"/>
      <x:c r="BS848" s="329"/>
      <x:c r="BT848" s="329"/>
      <x:c r="BU848" s="329"/>
      <x:c r="BV848" s="329"/>
      <x:c r="BW848" s="329"/>
      <x:c r="BX848" s="329"/>
      <x:c r="BY848" s="329"/>
      <x:c r="BZ848" s="329"/>
      <x:c r="CA848" s="329"/>
      <x:c r="CB848" s="329"/>
      <x:c r="CC848" s="329"/>
      <x:c r="CD848" s="329"/>
      <x:c r="CE848" s="329"/>
      <x:c r="CF848" s="329"/>
      <x:c r="CG848" s="329"/>
      <x:c r="CH848" s="329"/>
      <x:c r="CI848" s="329"/>
      <x:c r="CJ848" s="329"/>
      <x:c r="CK848" s="329"/>
      <x:c r="CL848" s="329"/>
      <x:c r="CM848" s="329"/>
      <x:c r="CN848" s="329"/>
      <x:c r="CO848" s="329"/>
      <x:c r="CP848" s="329"/>
      <x:c r="CQ848" s="329"/>
      <x:c r="CR848" s="329"/>
      <x:c r="CS848" s="329"/>
      <x:c r="CT848" s="329"/>
      <x:c r="CU848" s="329"/>
      <x:c r="CV848" s="329"/>
      <x:c r="CW848" s="329"/>
      <x:c r="CX848" s="329"/>
      <x:c r="CY848" s="329"/>
      <x:c r="CZ848" s="329"/>
      <x:c r="DA848" s="329"/>
      <x:c r="DB848" s="329"/>
      <x:c r="DC848" s="329"/>
      <x:c r="DD848" s="329"/>
      <x:c r="DE848" s="329"/>
      <x:c r="DF848" s="329"/>
      <x:c r="DG848" s="329"/>
      <x:c r="DH848" s="329"/>
      <x:c r="DI848" s="329"/>
      <x:c r="DJ848" s="329"/>
      <x:c r="DK848" s="329"/>
      <x:c r="DL848" s="329"/>
      <x:c r="DM848" s="329"/>
      <x:c r="DN848" s="329"/>
      <x:c r="DO848" s="329"/>
      <x:c r="DP848" s="329"/>
      <x:c r="DQ848" s="329"/>
      <x:c r="DR848" s="329"/>
      <x:c r="DS848" s="329"/>
    </x:row>
    <x:row r="849" spans="1:123" s="273" customFormat="1" hidden="1" customHeight="1">
      <x:c r="A849" s="630" t="s">
        <x:v>38</x:v>
      </x:c>
      <x:c r="B849" s="631" t="s">
        <x:v>783</x:v>
      </x:c>
      <x:c r="C849" s="632" t="s">
        <x:v>4612</x:v>
      </x:c>
      <x:c r="D849" s="448">
        <x:f t="shared" si="46"/>
        <x:v>29924</x:v>
      </x:c>
      <x:c r="E849" s="633" t="s">
        <x:v>5823</x:v>
      </x:c>
      <x:c r="F849" s="633" t="s">
        <x:v>7208</x:v>
      </x:c>
      <x:c r="G849" s="633" t="s">
        <x:v>5823</x:v>
      </x:c>
      <x:c r="H849" s="317"/>
      <x:c r="I849" s="317"/>
      <x:c r="J849" s="637"/>
      <x:c r="K849" s="637">
        <x:v>29924</x:v>
      </x:c>
      <x:c r="L849" s="637"/>
      <x:c r="M849" s="637">
        <x:v>29924</x:v>
      </x:c>
      <x:c r="N849" s="637"/>
      <x:c r="O849" s="637"/>
      <x:c r="P849" s="637">
        <x:v>29924</x:v>
      </x:c>
      <x:c r="Q849" s="637"/>
      <x:c r="R849" s="635" t="s">
        <x:v>586</x:v>
      </x:c>
      <x:c r="S849" s="299"/>
      <x:c r="T849" s="329"/>
      <x:c r="U849" s="329"/>
      <x:c r="V849" s="329"/>
      <x:c r="W849" s="329"/>
      <x:c r="X849" s="329"/>
      <x:c r="Y849" s="329"/>
      <x:c r="Z849" s="329"/>
      <x:c r="AA849" s="329"/>
      <x:c r="AB849" s="329"/>
      <x:c r="AC849" s="329"/>
      <x:c r="AD849" s="329"/>
      <x:c r="AE849" s="329"/>
      <x:c r="AF849" s="329"/>
      <x:c r="AG849" s="329"/>
      <x:c r="AH849" s="329"/>
      <x:c r="AI849" s="329"/>
      <x:c r="AJ849" s="329"/>
      <x:c r="AK849" s="329"/>
      <x:c r="AL849" s="329"/>
      <x:c r="AM849" s="329"/>
      <x:c r="AN849" s="329"/>
      <x:c r="AO849" s="329"/>
      <x:c r="AP849" s="329"/>
      <x:c r="AQ849" s="329"/>
      <x:c r="AR849" s="329"/>
      <x:c r="AS849" s="329"/>
      <x:c r="AT849" s="329"/>
      <x:c r="AU849" s="329"/>
      <x:c r="AV849" s="329"/>
      <x:c r="AW849" s="329"/>
      <x:c r="AX849" s="329"/>
      <x:c r="AY849" s="329"/>
      <x:c r="AZ849" s="329"/>
      <x:c r="BA849" s="329"/>
      <x:c r="BB849" s="329"/>
      <x:c r="BC849" s="329"/>
      <x:c r="BD849" s="329"/>
      <x:c r="BE849" s="329"/>
      <x:c r="BF849" s="329"/>
      <x:c r="BG849" s="329"/>
      <x:c r="BH849" s="329"/>
      <x:c r="BI849" s="329"/>
      <x:c r="BJ849" s="329"/>
      <x:c r="BK849" s="329"/>
      <x:c r="BL849" s="329"/>
      <x:c r="BM849" s="329"/>
      <x:c r="BN849" s="329"/>
      <x:c r="BO849" s="329"/>
      <x:c r="BP849" s="329"/>
      <x:c r="BQ849" s="329"/>
      <x:c r="BR849" s="329"/>
      <x:c r="BS849" s="329"/>
      <x:c r="BT849" s="329"/>
      <x:c r="BU849" s="329"/>
      <x:c r="BV849" s="329"/>
      <x:c r="BW849" s="329"/>
      <x:c r="BX849" s="329"/>
      <x:c r="BY849" s="329"/>
      <x:c r="BZ849" s="329"/>
      <x:c r="CA849" s="329"/>
      <x:c r="CB849" s="329"/>
      <x:c r="CC849" s="329"/>
      <x:c r="CD849" s="329"/>
      <x:c r="CE849" s="329"/>
      <x:c r="CF849" s="329"/>
      <x:c r="CG849" s="329"/>
      <x:c r="CH849" s="329"/>
      <x:c r="CI849" s="329"/>
      <x:c r="CJ849" s="329"/>
      <x:c r="CK849" s="329"/>
      <x:c r="CL849" s="329"/>
      <x:c r="CM849" s="329"/>
      <x:c r="CN849" s="329"/>
      <x:c r="CO849" s="329"/>
      <x:c r="CP849" s="329"/>
      <x:c r="CQ849" s="329"/>
      <x:c r="CR849" s="329"/>
      <x:c r="CS849" s="329"/>
      <x:c r="CT849" s="329"/>
      <x:c r="CU849" s="329"/>
      <x:c r="CV849" s="329"/>
      <x:c r="CW849" s="329"/>
      <x:c r="CX849" s="329"/>
      <x:c r="CY849" s="329"/>
      <x:c r="CZ849" s="329"/>
      <x:c r="DA849" s="329"/>
      <x:c r="DB849" s="329"/>
      <x:c r="DC849" s="329"/>
      <x:c r="DD849" s="329"/>
      <x:c r="DE849" s="329"/>
      <x:c r="DF849" s="329"/>
      <x:c r="DG849" s="329"/>
      <x:c r="DH849" s="329"/>
      <x:c r="DI849" s="329"/>
      <x:c r="DJ849" s="329"/>
      <x:c r="DK849" s="329"/>
      <x:c r="DL849" s="329"/>
      <x:c r="DM849" s="329"/>
      <x:c r="DN849" s="329"/>
      <x:c r="DO849" s="329"/>
      <x:c r="DP849" s="329"/>
      <x:c r="DQ849" s="329"/>
      <x:c r="DR849" s="329"/>
      <x:c r="DS849" s="329"/>
    </x:row>
    <x:row r="850" spans="1:123" s="273" customFormat="1" hidden="1" customHeight="1">
      <x:c r="A850" s="630" t="s">
        <x:v>38</x:v>
      </x:c>
      <x:c r="B850" s="631" t="s">
        <x:v>801</x:v>
      </x:c>
      <x:c r="C850" s="632" t="s">
        <x:v>4882</x:v>
      </x:c>
      <x:c r="D850" s="448">
        <x:f t="shared" si="46"/>
        <x:v>2555</x:v>
      </x:c>
      <x:c r="E850" s="633" t="s">
        <x:v>7208</x:v>
      </x:c>
      <x:c r="F850" s="633" t="s">
        <x:v>7208</x:v>
      </x:c>
      <x:c r="G850" s="633" t="s">
        <x:v>7208</x:v>
      </x:c>
      <x:c r="H850" s="317"/>
      <x:c r="I850" s="317"/>
      <x:c r="J850" s="637"/>
      <x:c r="K850" s="637">
        <x:v>2555</x:v>
      </x:c>
      <x:c r="L850" s="637"/>
      <x:c r="M850" s="637">
        <x:v>2555</x:v>
      </x:c>
      <x:c r="N850" s="637"/>
      <x:c r="O850" s="637"/>
      <x:c r="P850" s="637">
        <x:v>2555</x:v>
      </x:c>
      <x:c r="Q850" s="637"/>
      <x:c r="R850" s="635" t="s">
        <x:v>586</x:v>
      </x:c>
      <x:c r="S850" s="299"/>
      <x:c r="T850" s="329"/>
      <x:c r="U850" s="329"/>
      <x:c r="V850" s="329"/>
      <x:c r="W850" s="329"/>
      <x:c r="X850" s="329"/>
      <x:c r="Y850" s="329"/>
      <x:c r="Z850" s="329"/>
      <x:c r="AA850" s="329"/>
      <x:c r="AB850" s="329"/>
      <x:c r="AC850" s="329"/>
      <x:c r="AD850" s="329"/>
      <x:c r="AE850" s="329"/>
      <x:c r="AF850" s="329"/>
      <x:c r="AG850" s="329"/>
      <x:c r="AH850" s="329"/>
      <x:c r="AI850" s="329"/>
      <x:c r="AJ850" s="329"/>
      <x:c r="AK850" s="329"/>
      <x:c r="AL850" s="329"/>
      <x:c r="AM850" s="329"/>
      <x:c r="AN850" s="329"/>
      <x:c r="AO850" s="329"/>
      <x:c r="AP850" s="329"/>
      <x:c r="AQ850" s="329"/>
      <x:c r="AR850" s="329"/>
      <x:c r="AS850" s="329"/>
      <x:c r="AT850" s="329"/>
      <x:c r="AU850" s="329"/>
      <x:c r="AV850" s="329"/>
      <x:c r="AW850" s="329"/>
      <x:c r="AX850" s="329"/>
      <x:c r="AY850" s="329"/>
      <x:c r="AZ850" s="329"/>
      <x:c r="BA850" s="329"/>
      <x:c r="BB850" s="329"/>
      <x:c r="BC850" s="329"/>
      <x:c r="BD850" s="329"/>
      <x:c r="BE850" s="329"/>
      <x:c r="BF850" s="329"/>
      <x:c r="BG850" s="329"/>
      <x:c r="BH850" s="329"/>
      <x:c r="BI850" s="329"/>
      <x:c r="BJ850" s="329"/>
      <x:c r="BK850" s="329"/>
      <x:c r="BL850" s="329"/>
      <x:c r="BM850" s="329"/>
      <x:c r="BN850" s="329"/>
      <x:c r="BO850" s="329"/>
      <x:c r="BP850" s="329"/>
      <x:c r="BQ850" s="329"/>
      <x:c r="BR850" s="329"/>
      <x:c r="BS850" s="329"/>
      <x:c r="BT850" s="329"/>
      <x:c r="BU850" s="329"/>
      <x:c r="BV850" s="329"/>
      <x:c r="BW850" s="329"/>
      <x:c r="BX850" s="329"/>
      <x:c r="BY850" s="329"/>
      <x:c r="BZ850" s="329"/>
      <x:c r="CA850" s="329"/>
      <x:c r="CB850" s="329"/>
      <x:c r="CC850" s="329"/>
      <x:c r="CD850" s="329"/>
      <x:c r="CE850" s="329"/>
      <x:c r="CF850" s="329"/>
      <x:c r="CG850" s="329"/>
      <x:c r="CH850" s="329"/>
      <x:c r="CI850" s="329"/>
      <x:c r="CJ850" s="329"/>
      <x:c r="CK850" s="329"/>
      <x:c r="CL850" s="329"/>
      <x:c r="CM850" s="329"/>
      <x:c r="CN850" s="329"/>
      <x:c r="CO850" s="329"/>
      <x:c r="CP850" s="329"/>
      <x:c r="CQ850" s="329"/>
      <x:c r="CR850" s="329"/>
      <x:c r="CS850" s="329"/>
      <x:c r="CT850" s="329"/>
      <x:c r="CU850" s="329"/>
      <x:c r="CV850" s="329"/>
      <x:c r="CW850" s="329"/>
      <x:c r="CX850" s="329"/>
      <x:c r="CY850" s="329"/>
      <x:c r="CZ850" s="329"/>
      <x:c r="DA850" s="329"/>
      <x:c r="DB850" s="329"/>
      <x:c r="DC850" s="329"/>
      <x:c r="DD850" s="329"/>
      <x:c r="DE850" s="329"/>
      <x:c r="DF850" s="329"/>
      <x:c r="DG850" s="329"/>
      <x:c r="DH850" s="329"/>
      <x:c r="DI850" s="329"/>
      <x:c r="DJ850" s="329"/>
      <x:c r="DK850" s="329"/>
      <x:c r="DL850" s="329"/>
      <x:c r="DM850" s="329"/>
      <x:c r="DN850" s="329"/>
      <x:c r="DO850" s="329"/>
      <x:c r="DP850" s="329"/>
      <x:c r="DQ850" s="329"/>
      <x:c r="DR850" s="329"/>
      <x:c r="DS850" s="329"/>
    </x:row>
    <x:row r="851" spans="1:123" s="273" customFormat="1" hidden="1" customHeight="1">
      <x:c r="A851" s="630" t="s">
        <x:v>38</x:v>
      </x:c>
      <x:c r="B851" s="631" t="s">
        <x:v>780</x:v>
      </x:c>
      <x:c r="C851" s="632" t="s">
        <x:v>591</x:v>
      </x:c>
      <x:c r="D851" s="448">
        <x:f t="shared" si="46"/>
        <x:v>12847</x:v>
      </x:c>
      <x:c r="E851" s="633" t="s">
        <x:v>5823</x:v>
      </x:c>
      <x:c r="F851" s="633" t="s">
        <x:v>7208</x:v>
      </x:c>
      <x:c r="G851" s="633" t="s">
        <x:v>5823</x:v>
      </x:c>
      <x:c r="H851" s="317"/>
      <x:c r="I851" s="317"/>
      <x:c r="J851" s="637"/>
      <x:c r="K851" s="637">
        <x:v>12847</x:v>
      </x:c>
      <x:c r="L851" s="637"/>
      <x:c r="M851" s="637">
        <x:v>12847</x:v>
      </x:c>
      <x:c r="N851" s="637"/>
      <x:c r="O851" s="637"/>
      <x:c r="P851" s="637">
        <x:v>12847</x:v>
      </x:c>
      <x:c r="Q851" s="637"/>
      <x:c r="R851" s="635" t="s">
        <x:v>586</x:v>
      </x:c>
      <x:c r="S851" s="299"/>
      <x:c r="T851" s="329"/>
      <x:c r="U851" s="329"/>
      <x:c r="V851" s="329"/>
      <x:c r="W851" s="329"/>
      <x:c r="X851" s="329"/>
      <x:c r="Y851" s="329"/>
      <x:c r="Z851" s="329"/>
      <x:c r="AA851" s="329"/>
      <x:c r="AB851" s="329"/>
      <x:c r="AC851" s="329"/>
      <x:c r="AD851" s="329"/>
      <x:c r="AE851" s="329"/>
      <x:c r="AF851" s="329"/>
      <x:c r="AG851" s="329"/>
      <x:c r="AH851" s="329"/>
      <x:c r="AI851" s="329"/>
      <x:c r="AJ851" s="329"/>
      <x:c r="AK851" s="329"/>
      <x:c r="AL851" s="329"/>
      <x:c r="AM851" s="329"/>
      <x:c r="AN851" s="329"/>
      <x:c r="AO851" s="329"/>
      <x:c r="AP851" s="329"/>
      <x:c r="AQ851" s="329"/>
      <x:c r="AR851" s="329"/>
      <x:c r="AS851" s="329"/>
      <x:c r="AT851" s="329"/>
      <x:c r="AU851" s="329"/>
      <x:c r="AV851" s="329"/>
      <x:c r="AW851" s="329"/>
      <x:c r="AX851" s="329"/>
      <x:c r="AY851" s="329"/>
      <x:c r="AZ851" s="329"/>
      <x:c r="BA851" s="329"/>
      <x:c r="BB851" s="329"/>
      <x:c r="BC851" s="329"/>
      <x:c r="BD851" s="329"/>
      <x:c r="BE851" s="329"/>
      <x:c r="BF851" s="329"/>
      <x:c r="BG851" s="329"/>
      <x:c r="BH851" s="329"/>
      <x:c r="BI851" s="329"/>
      <x:c r="BJ851" s="329"/>
      <x:c r="BK851" s="329"/>
      <x:c r="BL851" s="329"/>
      <x:c r="BM851" s="329"/>
      <x:c r="BN851" s="329"/>
      <x:c r="BO851" s="329"/>
      <x:c r="BP851" s="329"/>
      <x:c r="BQ851" s="329"/>
      <x:c r="BR851" s="329"/>
      <x:c r="BS851" s="329"/>
      <x:c r="BT851" s="329"/>
      <x:c r="BU851" s="329"/>
      <x:c r="BV851" s="329"/>
      <x:c r="BW851" s="329"/>
      <x:c r="BX851" s="329"/>
      <x:c r="BY851" s="329"/>
      <x:c r="BZ851" s="329"/>
      <x:c r="CA851" s="329"/>
      <x:c r="CB851" s="329"/>
      <x:c r="CC851" s="329"/>
      <x:c r="CD851" s="329"/>
      <x:c r="CE851" s="329"/>
      <x:c r="CF851" s="329"/>
      <x:c r="CG851" s="329"/>
      <x:c r="CH851" s="329"/>
      <x:c r="CI851" s="329"/>
      <x:c r="CJ851" s="329"/>
      <x:c r="CK851" s="329"/>
      <x:c r="CL851" s="329"/>
      <x:c r="CM851" s="329"/>
      <x:c r="CN851" s="329"/>
      <x:c r="CO851" s="329"/>
      <x:c r="CP851" s="329"/>
      <x:c r="CQ851" s="329"/>
      <x:c r="CR851" s="329"/>
      <x:c r="CS851" s="329"/>
      <x:c r="CT851" s="329"/>
      <x:c r="CU851" s="329"/>
      <x:c r="CV851" s="329"/>
      <x:c r="CW851" s="329"/>
      <x:c r="CX851" s="329"/>
      <x:c r="CY851" s="329"/>
      <x:c r="CZ851" s="329"/>
      <x:c r="DA851" s="329"/>
      <x:c r="DB851" s="329"/>
      <x:c r="DC851" s="329"/>
      <x:c r="DD851" s="329"/>
      <x:c r="DE851" s="329"/>
      <x:c r="DF851" s="329"/>
      <x:c r="DG851" s="329"/>
      <x:c r="DH851" s="329"/>
      <x:c r="DI851" s="329"/>
      <x:c r="DJ851" s="329"/>
      <x:c r="DK851" s="329"/>
      <x:c r="DL851" s="329"/>
      <x:c r="DM851" s="329"/>
      <x:c r="DN851" s="329"/>
      <x:c r="DO851" s="329"/>
      <x:c r="DP851" s="329"/>
      <x:c r="DQ851" s="329"/>
      <x:c r="DR851" s="329"/>
      <x:c r="DS851" s="329"/>
    </x:row>
    <x:row r="852" spans="1:123" s="273" customFormat="1" hidden="1" customHeight="1">
      <x:c r="A852" s="630" t="s">
        <x:v>38</x:v>
      </x:c>
      <x:c r="B852" s="631" t="s">
        <x:v>769</x:v>
      </x:c>
      <x:c r="C852" s="632" t="s">
        <x:v>580</x:v>
      </x:c>
      <x:c r="D852" s="448">
        <x:f t="shared" si="46"/>
        <x:v>1244</x:v>
      </x:c>
      <x:c r="E852" s="633" t="s">
        <x:v>7208</x:v>
      </x:c>
      <x:c r="F852" s="633" t="s">
        <x:v>7208</x:v>
      </x:c>
      <x:c r="G852" s="633" t="s">
        <x:v>7208</x:v>
      </x:c>
      <x:c r="H852" s="317"/>
      <x:c r="I852" s="317"/>
      <x:c r="J852" s="637"/>
      <x:c r="K852" s="637">
        <x:v>1244</x:v>
      </x:c>
      <x:c r="L852" s="637"/>
      <x:c r="M852" s="637">
        <x:v>1244</x:v>
      </x:c>
      <x:c r="N852" s="637"/>
      <x:c r="O852" s="637"/>
      <x:c r="P852" s="637">
        <x:v>1244</x:v>
      </x:c>
      <x:c r="Q852" s="637"/>
      <x:c r="R852" s="635" t="s">
        <x:v>586</x:v>
      </x:c>
      <x:c r="S852" s="299"/>
      <x:c r="T852" s="329"/>
      <x:c r="U852" s="329"/>
      <x:c r="V852" s="329"/>
      <x:c r="W852" s="329"/>
      <x:c r="X852" s="329"/>
      <x:c r="Y852" s="329"/>
      <x:c r="Z852" s="329"/>
      <x:c r="AA852" s="329"/>
      <x:c r="AB852" s="329"/>
      <x:c r="AC852" s="329"/>
      <x:c r="AD852" s="329"/>
      <x:c r="AE852" s="329"/>
      <x:c r="AF852" s="329"/>
      <x:c r="AG852" s="329"/>
      <x:c r="AH852" s="329"/>
      <x:c r="AI852" s="329"/>
      <x:c r="AJ852" s="329"/>
      <x:c r="AK852" s="329"/>
      <x:c r="AL852" s="329"/>
      <x:c r="AM852" s="329"/>
      <x:c r="AN852" s="329"/>
      <x:c r="AO852" s="329"/>
      <x:c r="AP852" s="329"/>
      <x:c r="AQ852" s="329"/>
      <x:c r="AR852" s="329"/>
      <x:c r="AS852" s="329"/>
      <x:c r="AT852" s="329"/>
      <x:c r="AU852" s="329"/>
      <x:c r="AV852" s="329"/>
      <x:c r="AW852" s="329"/>
      <x:c r="AX852" s="329"/>
      <x:c r="AY852" s="329"/>
      <x:c r="AZ852" s="329"/>
      <x:c r="BA852" s="329"/>
      <x:c r="BB852" s="329"/>
      <x:c r="BC852" s="329"/>
      <x:c r="BD852" s="329"/>
      <x:c r="BE852" s="329"/>
      <x:c r="BF852" s="329"/>
      <x:c r="BG852" s="329"/>
      <x:c r="BH852" s="329"/>
      <x:c r="BI852" s="329"/>
      <x:c r="BJ852" s="329"/>
      <x:c r="BK852" s="329"/>
      <x:c r="BL852" s="329"/>
      <x:c r="BM852" s="329"/>
      <x:c r="BN852" s="329"/>
      <x:c r="BO852" s="329"/>
      <x:c r="BP852" s="329"/>
      <x:c r="BQ852" s="329"/>
      <x:c r="BR852" s="329"/>
      <x:c r="BS852" s="329"/>
      <x:c r="BT852" s="329"/>
      <x:c r="BU852" s="329"/>
      <x:c r="BV852" s="329"/>
      <x:c r="BW852" s="329"/>
      <x:c r="BX852" s="329"/>
      <x:c r="BY852" s="329"/>
      <x:c r="BZ852" s="329"/>
      <x:c r="CA852" s="329"/>
      <x:c r="CB852" s="329"/>
      <x:c r="CC852" s="329"/>
      <x:c r="CD852" s="329"/>
      <x:c r="CE852" s="329"/>
      <x:c r="CF852" s="329"/>
      <x:c r="CG852" s="329"/>
      <x:c r="CH852" s="329"/>
      <x:c r="CI852" s="329"/>
      <x:c r="CJ852" s="329"/>
      <x:c r="CK852" s="329"/>
      <x:c r="CL852" s="329"/>
      <x:c r="CM852" s="329"/>
      <x:c r="CN852" s="329"/>
      <x:c r="CO852" s="329"/>
      <x:c r="CP852" s="329"/>
      <x:c r="CQ852" s="329"/>
      <x:c r="CR852" s="329"/>
      <x:c r="CS852" s="329"/>
      <x:c r="CT852" s="329"/>
      <x:c r="CU852" s="329"/>
      <x:c r="CV852" s="329"/>
      <x:c r="CW852" s="329"/>
      <x:c r="CX852" s="329"/>
      <x:c r="CY852" s="329"/>
      <x:c r="CZ852" s="329"/>
      <x:c r="DA852" s="329"/>
      <x:c r="DB852" s="329"/>
      <x:c r="DC852" s="329"/>
      <x:c r="DD852" s="329"/>
      <x:c r="DE852" s="329"/>
      <x:c r="DF852" s="329"/>
      <x:c r="DG852" s="329"/>
      <x:c r="DH852" s="329"/>
      <x:c r="DI852" s="329"/>
      <x:c r="DJ852" s="329"/>
      <x:c r="DK852" s="329"/>
      <x:c r="DL852" s="329"/>
      <x:c r="DM852" s="329"/>
      <x:c r="DN852" s="329"/>
      <x:c r="DO852" s="329"/>
      <x:c r="DP852" s="329"/>
      <x:c r="DQ852" s="329"/>
      <x:c r="DR852" s="329"/>
      <x:c r="DS852" s="329"/>
    </x:row>
    <x:row r="853" spans="1:123" s="273" customFormat="1" hidden="1" customHeight="1">
      <x:c r="A853" s="630" t="s">
        <x:v>38</x:v>
      </x:c>
      <x:c r="B853" s="631" t="s">
        <x:v>779</x:v>
      </x:c>
      <x:c r="C853" s="632" t="s">
        <x:v>4619</x:v>
      </x:c>
      <x:c r="D853" s="448">
        <x:f t="shared" si="46"/>
        <x:v>405</x:v>
      </x:c>
      <x:c r="E853" s="633" t="s">
        <x:v>7208</x:v>
      </x:c>
      <x:c r="F853" s="633" t="s">
        <x:v>7208</x:v>
      </x:c>
      <x:c r="G853" s="633" t="s">
        <x:v>7208</x:v>
      </x:c>
      <x:c r="H853" s="317"/>
      <x:c r="I853" s="317"/>
      <x:c r="J853" s="637"/>
      <x:c r="K853" s="637">
        <x:v>405</x:v>
      </x:c>
      <x:c r="L853" s="637"/>
      <x:c r="M853" s="637">
        <x:v>405</x:v>
      </x:c>
      <x:c r="N853" s="637"/>
      <x:c r="O853" s="637"/>
      <x:c r="P853" s="637">
        <x:v>405</x:v>
      </x:c>
      <x:c r="Q853" s="637"/>
      <x:c r="R853" s="635" t="s">
        <x:v>586</x:v>
      </x:c>
      <x:c r="S853" s="299"/>
      <x:c r="T853" s="329"/>
      <x:c r="U853" s="329"/>
      <x:c r="V853" s="329"/>
      <x:c r="W853" s="329"/>
      <x:c r="X853" s="329"/>
      <x:c r="Y853" s="329"/>
      <x:c r="Z853" s="329"/>
      <x:c r="AA853" s="329"/>
      <x:c r="AB853" s="329"/>
      <x:c r="AC853" s="329"/>
      <x:c r="AD853" s="329"/>
      <x:c r="AE853" s="329"/>
      <x:c r="AF853" s="329"/>
      <x:c r="AG853" s="329"/>
      <x:c r="AH853" s="329"/>
      <x:c r="AI853" s="329"/>
      <x:c r="AJ853" s="329"/>
      <x:c r="AK853" s="329"/>
      <x:c r="AL853" s="329"/>
      <x:c r="AM853" s="329"/>
      <x:c r="AN853" s="329"/>
      <x:c r="AO853" s="329"/>
      <x:c r="AP853" s="329"/>
      <x:c r="AQ853" s="329"/>
      <x:c r="AR853" s="329"/>
      <x:c r="AS853" s="329"/>
      <x:c r="AT853" s="329"/>
      <x:c r="AU853" s="329"/>
      <x:c r="AV853" s="329"/>
      <x:c r="AW853" s="329"/>
      <x:c r="AX853" s="329"/>
      <x:c r="AY853" s="329"/>
      <x:c r="AZ853" s="329"/>
      <x:c r="BA853" s="329"/>
      <x:c r="BB853" s="329"/>
      <x:c r="BC853" s="329"/>
      <x:c r="BD853" s="329"/>
      <x:c r="BE853" s="329"/>
      <x:c r="BF853" s="329"/>
      <x:c r="BG853" s="329"/>
      <x:c r="BH853" s="329"/>
      <x:c r="BI853" s="329"/>
      <x:c r="BJ853" s="329"/>
      <x:c r="BK853" s="329"/>
      <x:c r="BL853" s="329"/>
      <x:c r="BM853" s="329"/>
      <x:c r="BN853" s="329"/>
      <x:c r="BO853" s="329"/>
      <x:c r="BP853" s="329"/>
      <x:c r="BQ853" s="329"/>
      <x:c r="BR853" s="329"/>
      <x:c r="BS853" s="329"/>
      <x:c r="BT853" s="329"/>
      <x:c r="BU853" s="329"/>
      <x:c r="BV853" s="329"/>
      <x:c r="BW853" s="329"/>
      <x:c r="BX853" s="329"/>
      <x:c r="BY853" s="329"/>
      <x:c r="BZ853" s="329"/>
      <x:c r="CA853" s="329"/>
      <x:c r="CB853" s="329"/>
      <x:c r="CC853" s="329"/>
      <x:c r="CD853" s="329"/>
      <x:c r="CE853" s="329"/>
      <x:c r="CF853" s="329"/>
      <x:c r="CG853" s="329"/>
      <x:c r="CH853" s="329"/>
      <x:c r="CI853" s="329"/>
      <x:c r="CJ853" s="329"/>
      <x:c r="CK853" s="329"/>
      <x:c r="CL853" s="329"/>
      <x:c r="CM853" s="329"/>
      <x:c r="CN853" s="329"/>
      <x:c r="CO853" s="329"/>
      <x:c r="CP853" s="329"/>
      <x:c r="CQ853" s="329"/>
      <x:c r="CR853" s="329"/>
      <x:c r="CS853" s="329"/>
      <x:c r="CT853" s="329"/>
      <x:c r="CU853" s="329"/>
      <x:c r="CV853" s="329"/>
      <x:c r="CW853" s="329"/>
      <x:c r="CX853" s="329"/>
      <x:c r="CY853" s="329"/>
      <x:c r="CZ853" s="329"/>
      <x:c r="DA853" s="329"/>
      <x:c r="DB853" s="329"/>
      <x:c r="DC853" s="329"/>
      <x:c r="DD853" s="329"/>
      <x:c r="DE853" s="329"/>
      <x:c r="DF853" s="329"/>
      <x:c r="DG853" s="329"/>
      <x:c r="DH853" s="329"/>
      <x:c r="DI853" s="329"/>
      <x:c r="DJ853" s="329"/>
      <x:c r="DK853" s="329"/>
      <x:c r="DL853" s="329"/>
      <x:c r="DM853" s="329"/>
      <x:c r="DN853" s="329"/>
      <x:c r="DO853" s="329"/>
      <x:c r="DP853" s="329"/>
      <x:c r="DQ853" s="329"/>
      <x:c r="DR853" s="329"/>
      <x:c r="DS853" s="329"/>
    </x:row>
    <x:row r="854" spans="1:123" s="273" customFormat="1" hidden="1" customHeight="1">
      <x:c r="A854" s="630" t="s">
        <x:v>38</x:v>
      </x:c>
      <x:c r="B854" s="631" t="s">
        <x:v>791</x:v>
      </x:c>
      <x:c r="C854" s="632" t="s">
        <x:v>4883</x:v>
      </x:c>
      <x:c r="D854" s="448">
        <x:f t="shared" si="46"/>
        <x:v>1999</x:v>
      </x:c>
      <x:c r="E854" s="633" t="s">
        <x:v>7208</x:v>
      </x:c>
      <x:c r="F854" s="633" t="s">
        <x:v>7208</x:v>
      </x:c>
      <x:c r="G854" s="633" t="s">
        <x:v>7208</x:v>
      </x:c>
      <x:c r="H854" s="317"/>
      <x:c r="I854" s="317"/>
      <x:c r="J854" s="637"/>
      <x:c r="K854" s="637">
        <x:v>1999</x:v>
      </x:c>
      <x:c r="L854" s="637"/>
      <x:c r="M854" s="637">
        <x:v>1999</x:v>
      </x:c>
      <x:c r="N854" s="637"/>
      <x:c r="O854" s="637"/>
      <x:c r="P854" s="637">
        <x:v>1999</x:v>
      </x:c>
      <x:c r="Q854" s="637"/>
      <x:c r="R854" s="635" t="s">
        <x:v>586</x:v>
      </x:c>
      <x:c r="S854" s="299"/>
      <x:c r="T854" s="329"/>
      <x:c r="U854" s="329"/>
      <x:c r="V854" s="329"/>
      <x:c r="W854" s="329"/>
      <x:c r="X854" s="329"/>
      <x:c r="Y854" s="329"/>
      <x:c r="Z854" s="329"/>
      <x:c r="AA854" s="329"/>
      <x:c r="AB854" s="329"/>
      <x:c r="AC854" s="329"/>
      <x:c r="AD854" s="329"/>
      <x:c r="AE854" s="329"/>
      <x:c r="AF854" s="329"/>
      <x:c r="AG854" s="329"/>
      <x:c r="AH854" s="329"/>
      <x:c r="AI854" s="329"/>
      <x:c r="AJ854" s="329"/>
      <x:c r="AK854" s="329"/>
      <x:c r="AL854" s="329"/>
      <x:c r="AM854" s="329"/>
      <x:c r="AN854" s="329"/>
      <x:c r="AO854" s="329"/>
      <x:c r="AP854" s="329"/>
      <x:c r="AQ854" s="329"/>
      <x:c r="AR854" s="329"/>
      <x:c r="AS854" s="329"/>
      <x:c r="AT854" s="329"/>
      <x:c r="AU854" s="329"/>
      <x:c r="AV854" s="329"/>
      <x:c r="AW854" s="329"/>
      <x:c r="AX854" s="329"/>
      <x:c r="AY854" s="329"/>
      <x:c r="AZ854" s="329"/>
      <x:c r="BA854" s="329"/>
      <x:c r="BB854" s="329"/>
      <x:c r="BC854" s="329"/>
      <x:c r="BD854" s="329"/>
      <x:c r="BE854" s="329"/>
      <x:c r="BF854" s="329"/>
      <x:c r="BG854" s="329"/>
      <x:c r="BH854" s="329"/>
      <x:c r="BI854" s="329"/>
      <x:c r="BJ854" s="329"/>
      <x:c r="BK854" s="329"/>
      <x:c r="BL854" s="329"/>
      <x:c r="BM854" s="329"/>
      <x:c r="BN854" s="329"/>
      <x:c r="BO854" s="329"/>
      <x:c r="BP854" s="329"/>
      <x:c r="BQ854" s="329"/>
      <x:c r="BR854" s="329"/>
      <x:c r="BS854" s="329"/>
      <x:c r="BT854" s="329"/>
      <x:c r="BU854" s="329"/>
      <x:c r="BV854" s="329"/>
      <x:c r="BW854" s="329"/>
      <x:c r="BX854" s="329"/>
      <x:c r="BY854" s="329"/>
      <x:c r="BZ854" s="329"/>
      <x:c r="CA854" s="329"/>
      <x:c r="CB854" s="329"/>
      <x:c r="CC854" s="329"/>
      <x:c r="CD854" s="329"/>
      <x:c r="CE854" s="329"/>
      <x:c r="CF854" s="329"/>
      <x:c r="CG854" s="329"/>
      <x:c r="CH854" s="329"/>
      <x:c r="CI854" s="329"/>
      <x:c r="CJ854" s="329"/>
      <x:c r="CK854" s="329"/>
      <x:c r="CL854" s="329"/>
      <x:c r="CM854" s="329"/>
      <x:c r="CN854" s="329"/>
      <x:c r="CO854" s="329"/>
      <x:c r="CP854" s="329"/>
      <x:c r="CQ854" s="329"/>
      <x:c r="CR854" s="329"/>
      <x:c r="CS854" s="329"/>
      <x:c r="CT854" s="329"/>
      <x:c r="CU854" s="329"/>
      <x:c r="CV854" s="329"/>
      <x:c r="CW854" s="329"/>
      <x:c r="CX854" s="329"/>
      <x:c r="CY854" s="329"/>
      <x:c r="CZ854" s="329"/>
      <x:c r="DA854" s="329"/>
      <x:c r="DB854" s="329"/>
      <x:c r="DC854" s="329"/>
      <x:c r="DD854" s="329"/>
      <x:c r="DE854" s="329"/>
      <x:c r="DF854" s="329"/>
      <x:c r="DG854" s="329"/>
      <x:c r="DH854" s="329"/>
      <x:c r="DI854" s="329"/>
      <x:c r="DJ854" s="329"/>
      <x:c r="DK854" s="329"/>
      <x:c r="DL854" s="329"/>
      <x:c r="DM854" s="329"/>
      <x:c r="DN854" s="329"/>
      <x:c r="DO854" s="329"/>
      <x:c r="DP854" s="329"/>
      <x:c r="DQ854" s="329"/>
      <x:c r="DR854" s="329"/>
      <x:c r="DS854" s="329"/>
    </x:row>
    <x:row r="855" spans="1:123" s="273" customFormat="1" hidden="1" customHeight="1">
      <x:c r="A855" s="630" t="s">
        <x:v>38</x:v>
      </x:c>
      <x:c r="B855" s="631" t="s">
        <x:v>2755</x:v>
      </x:c>
      <x:c r="C855" s="632" t="s">
        <x:v>4892</x:v>
      </x:c>
      <x:c r="D855" s="448">
        <x:f t="shared" si="45"/>
        <x:v>1764</x:v>
      </x:c>
      <x:c r="E855" s="633" t="s">
        <x:v>5774</x:v>
      </x:c>
      <x:c r="F855" s="633" t="s">
        <x:v>5775</x:v>
      </x:c>
      <x:c r="G855" s="633" t="s">
        <x:v>5774</x:v>
      </x:c>
      <x:c r="H855" s="633"/>
      <x:c r="I855" s="633"/>
      <x:c r="J855" s="637"/>
      <x:c r="K855" s="637">
        <x:v>1764</x:v>
      </x:c>
      <x:c r="L855" s="637"/>
      <x:c r="M855" s="637">
        <x:v>1764</x:v>
      </x:c>
      <x:c r="N855" s="637"/>
      <x:c r="O855" s="637"/>
      <x:c r="P855" s="637">
        <x:v>1764</x:v>
      </x:c>
      <x:c r="Q855" s="637"/>
      <x:c r="R855" s="635" t="s">
        <x:v>4561</x:v>
      </x:c>
      <x:c r="S855" s="299"/>
      <x:c r="T855" s="329"/>
      <x:c r="U855" s="329"/>
      <x:c r="V855" s="329"/>
      <x:c r="W855" s="329"/>
      <x:c r="X855" s="329"/>
      <x:c r="Y855" s="329"/>
      <x:c r="Z855" s="329"/>
      <x:c r="AA855" s="329"/>
      <x:c r="AB855" s="329"/>
      <x:c r="AC855" s="329"/>
      <x:c r="AD855" s="329"/>
      <x:c r="AE855" s="329"/>
      <x:c r="AF855" s="329"/>
      <x:c r="AG855" s="329"/>
      <x:c r="AH855" s="329"/>
      <x:c r="AI855" s="329"/>
      <x:c r="AJ855" s="329"/>
      <x:c r="AK855" s="329"/>
      <x:c r="AL855" s="329"/>
      <x:c r="AM855" s="329"/>
      <x:c r="AN855" s="329"/>
      <x:c r="AO855" s="329"/>
      <x:c r="AP855" s="329"/>
      <x:c r="AQ855" s="329"/>
      <x:c r="AR855" s="329"/>
      <x:c r="AS855" s="329"/>
      <x:c r="AT855" s="329"/>
      <x:c r="AU855" s="329"/>
      <x:c r="AV855" s="329"/>
      <x:c r="AW855" s="329"/>
      <x:c r="AX855" s="329"/>
      <x:c r="AY855" s="329"/>
      <x:c r="AZ855" s="329"/>
      <x:c r="BA855" s="329"/>
      <x:c r="BB855" s="329"/>
      <x:c r="BC855" s="329"/>
      <x:c r="BD855" s="329"/>
      <x:c r="BE855" s="329"/>
      <x:c r="BF855" s="329"/>
      <x:c r="BG855" s="329"/>
      <x:c r="BH855" s="329"/>
      <x:c r="BI855" s="329"/>
      <x:c r="BJ855" s="329"/>
      <x:c r="BK855" s="329"/>
      <x:c r="BL855" s="329"/>
      <x:c r="BM855" s="329"/>
      <x:c r="BN855" s="329"/>
      <x:c r="BO855" s="329"/>
      <x:c r="BP855" s="329"/>
      <x:c r="BQ855" s="329"/>
      <x:c r="BR855" s="329"/>
      <x:c r="BS855" s="329"/>
      <x:c r="BT855" s="329"/>
      <x:c r="BU855" s="329"/>
      <x:c r="BV855" s="329"/>
      <x:c r="BW855" s="329"/>
      <x:c r="BX855" s="329"/>
      <x:c r="BY855" s="329"/>
      <x:c r="BZ855" s="329"/>
      <x:c r="CA855" s="329"/>
      <x:c r="CB855" s="329"/>
      <x:c r="CC855" s="329"/>
      <x:c r="CD855" s="329"/>
      <x:c r="CE855" s="329"/>
      <x:c r="CF855" s="329"/>
      <x:c r="CG855" s="329"/>
      <x:c r="CH855" s="329"/>
      <x:c r="CI855" s="329"/>
      <x:c r="CJ855" s="329"/>
      <x:c r="CK855" s="329"/>
      <x:c r="CL855" s="329"/>
      <x:c r="CM855" s="329"/>
      <x:c r="CN855" s="329"/>
      <x:c r="CO855" s="329"/>
      <x:c r="CP855" s="329"/>
      <x:c r="CQ855" s="329"/>
      <x:c r="CR855" s="329"/>
      <x:c r="CS855" s="329"/>
      <x:c r="CT855" s="329"/>
      <x:c r="CU855" s="329"/>
      <x:c r="CV855" s="329"/>
      <x:c r="CW855" s="329"/>
      <x:c r="CX855" s="329"/>
      <x:c r="CY855" s="329"/>
      <x:c r="CZ855" s="329"/>
      <x:c r="DA855" s="329"/>
      <x:c r="DB855" s="329"/>
      <x:c r="DC855" s="329"/>
      <x:c r="DD855" s="329"/>
      <x:c r="DE855" s="329"/>
      <x:c r="DF855" s="329"/>
      <x:c r="DG855" s="329"/>
      <x:c r="DH855" s="329"/>
      <x:c r="DI855" s="329"/>
      <x:c r="DJ855" s="329"/>
      <x:c r="DK855" s="329"/>
      <x:c r="DL855" s="329"/>
      <x:c r="DM855" s="329"/>
      <x:c r="DN855" s="329"/>
      <x:c r="DO855" s="329"/>
      <x:c r="DP855" s="329"/>
      <x:c r="DQ855" s="329"/>
      <x:c r="DR855" s="329"/>
      <x:c r="DS855" s="329"/>
    </x:row>
    <x:row r="856" spans="1:123" s="273" customFormat="1" hidden="1" customHeight="1">
      <x:c r="A856" s="630" t="s">
        <x:v>38</x:v>
      </x:c>
      <x:c r="B856" s="631" t="s">
        <x:v>857</x:v>
      </x:c>
      <x:c r="C856" s="632" t="s">
        <x:v>4067</x:v>
      </x:c>
      <x:c r="D856" s="448">
        <x:f t="shared" si="45"/>
        <x:v>1854</x:v>
      </x:c>
      <x:c r="E856" s="633" t="s">
        <x:v>5774</x:v>
      </x:c>
      <x:c r="F856" s="633" t="s">
        <x:v>5774</x:v>
      </x:c>
      <x:c r="G856" s="633" t="s">
        <x:v>5774</x:v>
      </x:c>
      <x:c r="H856" s="633"/>
      <x:c r="I856" s="633"/>
      <x:c r="J856" s="637"/>
      <x:c r="K856" s="637">
        <x:v>1854</x:v>
      </x:c>
      <x:c r="L856" s="637"/>
      <x:c r="M856" s="637">
        <x:v>1854</x:v>
      </x:c>
      <x:c r="N856" s="637"/>
      <x:c r="O856" s="637"/>
      <x:c r="P856" s="637">
        <x:v>1854</x:v>
      </x:c>
      <x:c r="Q856" s="637"/>
      <x:c r="R856" s="635" t="s">
        <x:v>4561</x:v>
      </x:c>
      <x:c r="S856" s="299"/>
      <x:c r="T856" s="329"/>
      <x:c r="U856" s="329"/>
      <x:c r="V856" s="329"/>
      <x:c r="W856" s="329"/>
      <x:c r="X856" s="329"/>
      <x:c r="Y856" s="329"/>
      <x:c r="Z856" s="329"/>
      <x:c r="AA856" s="329"/>
      <x:c r="AB856" s="329"/>
      <x:c r="AC856" s="329"/>
      <x:c r="AD856" s="329"/>
      <x:c r="AE856" s="329"/>
      <x:c r="AF856" s="329"/>
      <x:c r="AG856" s="329"/>
      <x:c r="AH856" s="329"/>
      <x:c r="AI856" s="329"/>
      <x:c r="AJ856" s="329"/>
      <x:c r="AK856" s="329"/>
      <x:c r="AL856" s="329"/>
      <x:c r="AM856" s="329"/>
      <x:c r="AN856" s="329"/>
      <x:c r="AO856" s="329"/>
      <x:c r="AP856" s="329"/>
      <x:c r="AQ856" s="329"/>
      <x:c r="AR856" s="329"/>
      <x:c r="AS856" s="329"/>
      <x:c r="AT856" s="329"/>
      <x:c r="AU856" s="329"/>
      <x:c r="AV856" s="329"/>
      <x:c r="AW856" s="329"/>
      <x:c r="AX856" s="329"/>
      <x:c r="AY856" s="329"/>
      <x:c r="AZ856" s="329"/>
      <x:c r="BA856" s="329"/>
      <x:c r="BB856" s="329"/>
      <x:c r="BC856" s="329"/>
      <x:c r="BD856" s="329"/>
      <x:c r="BE856" s="329"/>
      <x:c r="BF856" s="329"/>
      <x:c r="BG856" s="329"/>
      <x:c r="BH856" s="329"/>
      <x:c r="BI856" s="329"/>
      <x:c r="BJ856" s="329"/>
      <x:c r="BK856" s="329"/>
      <x:c r="BL856" s="329"/>
      <x:c r="BM856" s="329"/>
      <x:c r="BN856" s="329"/>
      <x:c r="BO856" s="329"/>
      <x:c r="BP856" s="329"/>
      <x:c r="BQ856" s="329"/>
      <x:c r="BR856" s="329"/>
      <x:c r="BS856" s="329"/>
      <x:c r="BT856" s="329"/>
      <x:c r="BU856" s="329"/>
      <x:c r="BV856" s="329"/>
      <x:c r="BW856" s="329"/>
      <x:c r="BX856" s="329"/>
      <x:c r="BY856" s="329"/>
      <x:c r="BZ856" s="329"/>
      <x:c r="CA856" s="329"/>
      <x:c r="CB856" s="329"/>
      <x:c r="CC856" s="329"/>
      <x:c r="CD856" s="329"/>
      <x:c r="CE856" s="329"/>
      <x:c r="CF856" s="329"/>
      <x:c r="CG856" s="329"/>
      <x:c r="CH856" s="329"/>
      <x:c r="CI856" s="329"/>
      <x:c r="CJ856" s="329"/>
      <x:c r="CK856" s="329"/>
      <x:c r="CL856" s="329"/>
      <x:c r="CM856" s="329"/>
      <x:c r="CN856" s="329"/>
      <x:c r="CO856" s="329"/>
      <x:c r="CP856" s="329"/>
      <x:c r="CQ856" s="329"/>
      <x:c r="CR856" s="329"/>
      <x:c r="CS856" s="329"/>
      <x:c r="CT856" s="329"/>
      <x:c r="CU856" s="329"/>
      <x:c r="CV856" s="329"/>
      <x:c r="CW856" s="329"/>
      <x:c r="CX856" s="329"/>
      <x:c r="CY856" s="329"/>
      <x:c r="CZ856" s="329"/>
      <x:c r="DA856" s="329"/>
      <x:c r="DB856" s="329"/>
      <x:c r="DC856" s="329"/>
      <x:c r="DD856" s="329"/>
      <x:c r="DE856" s="329"/>
      <x:c r="DF856" s="329"/>
      <x:c r="DG856" s="329"/>
      <x:c r="DH856" s="329"/>
      <x:c r="DI856" s="329"/>
      <x:c r="DJ856" s="329"/>
      <x:c r="DK856" s="329"/>
      <x:c r="DL856" s="329"/>
      <x:c r="DM856" s="329"/>
      <x:c r="DN856" s="329"/>
      <x:c r="DO856" s="329"/>
      <x:c r="DP856" s="329"/>
      <x:c r="DQ856" s="329"/>
      <x:c r="DR856" s="329"/>
      <x:c r="DS856" s="329"/>
    </x:row>
    <x:row r="857" spans="1:123" s="273" customFormat="1" hidden="1" customHeight="1">
      <x:c r="A857" s="630" t="s">
        <x:v>38</x:v>
      </x:c>
      <x:c r="B857" s="631" t="s">
        <x:v>2777</x:v>
      </x:c>
      <x:c r="C857" s="632" t="s">
        <x:v>4903</x:v>
      </x:c>
      <x:c r="D857" s="448">
        <x:f t="shared" si="45"/>
        <x:v>762</x:v>
      </x:c>
      <x:c r="E857" s="633" t="s">
        <x:v>5774</x:v>
      </x:c>
      <x:c r="F857" s="633" t="s">
        <x:v>5775</x:v>
      </x:c>
      <x:c r="G857" s="633" t="s">
        <x:v>5774</x:v>
      </x:c>
      <x:c r="H857" s="633"/>
      <x:c r="I857" s="633"/>
      <x:c r="J857" s="637"/>
      <x:c r="K857" s="637">
        <x:v>762</x:v>
      </x:c>
      <x:c r="L857" s="637"/>
      <x:c r="M857" s="637">
        <x:v>762</x:v>
      </x:c>
      <x:c r="N857" s="637"/>
      <x:c r="O857" s="637"/>
      <x:c r="P857" s="637">
        <x:v>762</x:v>
      </x:c>
      <x:c r="Q857" s="637"/>
      <x:c r="R857" s="635" t="s">
        <x:v>4561</x:v>
      </x:c>
      <x:c r="S857" s="299"/>
      <x:c r="T857" s="329"/>
      <x:c r="U857" s="329"/>
      <x:c r="V857" s="329"/>
      <x:c r="W857" s="329"/>
      <x:c r="X857" s="329"/>
      <x:c r="Y857" s="329"/>
      <x:c r="Z857" s="329"/>
      <x:c r="AA857" s="329"/>
      <x:c r="AB857" s="329"/>
      <x:c r="AC857" s="329"/>
      <x:c r="AD857" s="329"/>
      <x:c r="AE857" s="329"/>
      <x:c r="AF857" s="329"/>
      <x:c r="AG857" s="329"/>
      <x:c r="AH857" s="329"/>
      <x:c r="AI857" s="329"/>
      <x:c r="AJ857" s="329"/>
      <x:c r="AK857" s="329"/>
      <x:c r="AL857" s="329"/>
      <x:c r="AM857" s="329"/>
      <x:c r="AN857" s="329"/>
      <x:c r="AO857" s="329"/>
      <x:c r="AP857" s="329"/>
      <x:c r="AQ857" s="329"/>
      <x:c r="AR857" s="329"/>
      <x:c r="AS857" s="329"/>
      <x:c r="AT857" s="329"/>
      <x:c r="AU857" s="329"/>
      <x:c r="AV857" s="329"/>
      <x:c r="AW857" s="329"/>
      <x:c r="AX857" s="329"/>
      <x:c r="AY857" s="329"/>
      <x:c r="AZ857" s="329"/>
      <x:c r="BA857" s="329"/>
      <x:c r="BB857" s="329"/>
      <x:c r="BC857" s="329"/>
      <x:c r="BD857" s="329"/>
      <x:c r="BE857" s="329"/>
      <x:c r="BF857" s="329"/>
      <x:c r="BG857" s="329"/>
      <x:c r="BH857" s="329"/>
      <x:c r="BI857" s="329"/>
      <x:c r="BJ857" s="329"/>
      <x:c r="BK857" s="329"/>
      <x:c r="BL857" s="329"/>
      <x:c r="BM857" s="329"/>
      <x:c r="BN857" s="329"/>
      <x:c r="BO857" s="329"/>
      <x:c r="BP857" s="329"/>
      <x:c r="BQ857" s="329"/>
      <x:c r="BR857" s="329"/>
      <x:c r="BS857" s="329"/>
      <x:c r="BT857" s="329"/>
      <x:c r="BU857" s="329"/>
      <x:c r="BV857" s="329"/>
      <x:c r="BW857" s="329"/>
      <x:c r="BX857" s="329"/>
      <x:c r="BY857" s="329"/>
      <x:c r="BZ857" s="329"/>
      <x:c r="CA857" s="329"/>
      <x:c r="CB857" s="329"/>
      <x:c r="CC857" s="329"/>
      <x:c r="CD857" s="329"/>
      <x:c r="CE857" s="329"/>
      <x:c r="CF857" s="329"/>
      <x:c r="CG857" s="329"/>
      <x:c r="CH857" s="329"/>
      <x:c r="CI857" s="329"/>
      <x:c r="CJ857" s="329"/>
      <x:c r="CK857" s="329"/>
      <x:c r="CL857" s="329"/>
      <x:c r="CM857" s="329"/>
      <x:c r="CN857" s="329"/>
      <x:c r="CO857" s="329"/>
      <x:c r="CP857" s="329"/>
      <x:c r="CQ857" s="329"/>
      <x:c r="CR857" s="329"/>
      <x:c r="CS857" s="329"/>
      <x:c r="CT857" s="329"/>
      <x:c r="CU857" s="329"/>
      <x:c r="CV857" s="329"/>
      <x:c r="CW857" s="329"/>
      <x:c r="CX857" s="329"/>
      <x:c r="CY857" s="329"/>
      <x:c r="CZ857" s="329"/>
      <x:c r="DA857" s="329"/>
      <x:c r="DB857" s="329"/>
      <x:c r="DC857" s="329"/>
      <x:c r="DD857" s="329"/>
      <x:c r="DE857" s="329"/>
      <x:c r="DF857" s="329"/>
      <x:c r="DG857" s="329"/>
      <x:c r="DH857" s="329"/>
      <x:c r="DI857" s="329"/>
      <x:c r="DJ857" s="329"/>
      <x:c r="DK857" s="329"/>
      <x:c r="DL857" s="329"/>
      <x:c r="DM857" s="329"/>
      <x:c r="DN857" s="329"/>
      <x:c r="DO857" s="329"/>
      <x:c r="DP857" s="329"/>
      <x:c r="DQ857" s="329"/>
      <x:c r="DR857" s="329"/>
      <x:c r="DS857" s="329"/>
    </x:row>
    <x:row r="858" spans="1:123" s="273" customFormat="1" hidden="1" customHeight="1">
      <x:c r="A858" s="630" t="s">
        <x:v>38</x:v>
      </x:c>
      <x:c r="B858" s="631" t="s">
        <x:v>2718</x:v>
      </x:c>
      <x:c r="C858" s="632" t="s">
        <x:v>4621</x:v>
      </x:c>
      <x:c r="D858" s="448">
        <x:f t="shared" si="45"/>
        <x:v>465</x:v>
      </x:c>
      <x:c r="E858" s="633" t="s">
        <x:v>5774</x:v>
      </x:c>
      <x:c r="F858" s="633" t="s">
        <x:v>5775</x:v>
      </x:c>
      <x:c r="G858" s="633" t="s">
        <x:v>5774</x:v>
      </x:c>
      <x:c r="H858" s="633"/>
      <x:c r="I858" s="633"/>
      <x:c r="J858" s="637"/>
      <x:c r="K858" s="637">
        <x:v>465</x:v>
      </x:c>
      <x:c r="L858" s="637"/>
      <x:c r="M858" s="637">
        <x:v>465</x:v>
      </x:c>
      <x:c r="N858" s="637"/>
      <x:c r="O858" s="637"/>
      <x:c r="P858" s="637">
        <x:v>465</x:v>
      </x:c>
      <x:c r="Q858" s="637"/>
      <x:c r="R858" s="635" t="s">
        <x:v>4561</x:v>
      </x:c>
      <x:c r="S858" s="299"/>
      <x:c r="T858" s="329"/>
      <x:c r="U858" s="329"/>
      <x:c r="V858" s="329"/>
      <x:c r="W858" s="329"/>
      <x:c r="X858" s="329"/>
      <x:c r="Y858" s="329"/>
      <x:c r="Z858" s="329"/>
      <x:c r="AA858" s="329"/>
      <x:c r="AB858" s="329"/>
      <x:c r="AC858" s="329"/>
      <x:c r="AD858" s="329"/>
      <x:c r="AE858" s="329"/>
      <x:c r="AF858" s="329"/>
      <x:c r="AG858" s="329"/>
      <x:c r="AH858" s="329"/>
      <x:c r="AI858" s="329"/>
      <x:c r="AJ858" s="329"/>
      <x:c r="AK858" s="329"/>
      <x:c r="AL858" s="329"/>
      <x:c r="AM858" s="329"/>
      <x:c r="AN858" s="329"/>
      <x:c r="AO858" s="329"/>
      <x:c r="AP858" s="329"/>
      <x:c r="AQ858" s="329"/>
      <x:c r="AR858" s="329"/>
      <x:c r="AS858" s="329"/>
      <x:c r="AT858" s="329"/>
      <x:c r="AU858" s="329"/>
      <x:c r="AV858" s="329"/>
      <x:c r="AW858" s="329"/>
      <x:c r="AX858" s="329"/>
      <x:c r="AY858" s="329"/>
      <x:c r="AZ858" s="329"/>
      <x:c r="BA858" s="329"/>
      <x:c r="BB858" s="329"/>
      <x:c r="BC858" s="329"/>
      <x:c r="BD858" s="329"/>
      <x:c r="BE858" s="329"/>
      <x:c r="BF858" s="329"/>
      <x:c r="BG858" s="329"/>
      <x:c r="BH858" s="329"/>
      <x:c r="BI858" s="329"/>
      <x:c r="BJ858" s="329"/>
      <x:c r="BK858" s="329"/>
      <x:c r="BL858" s="329"/>
      <x:c r="BM858" s="329"/>
      <x:c r="BN858" s="329"/>
      <x:c r="BO858" s="329"/>
      <x:c r="BP858" s="329"/>
      <x:c r="BQ858" s="329"/>
      <x:c r="BR858" s="329"/>
      <x:c r="BS858" s="329"/>
      <x:c r="BT858" s="329"/>
      <x:c r="BU858" s="329"/>
      <x:c r="BV858" s="329"/>
      <x:c r="BW858" s="329"/>
      <x:c r="BX858" s="329"/>
      <x:c r="BY858" s="329"/>
      <x:c r="BZ858" s="329"/>
      <x:c r="CA858" s="329"/>
      <x:c r="CB858" s="329"/>
      <x:c r="CC858" s="329"/>
      <x:c r="CD858" s="329"/>
      <x:c r="CE858" s="329"/>
      <x:c r="CF858" s="329"/>
      <x:c r="CG858" s="329"/>
      <x:c r="CH858" s="329"/>
      <x:c r="CI858" s="329"/>
      <x:c r="CJ858" s="329"/>
      <x:c r="CK858" s="329"/>
      <x:c r="CL858" s="329"/>
      <x:c r="CM858" s="329"/>
      <x:c r="CN858" s="329"/>
      <x:c r="CO858" s="329"/>
      <x:c r="CP858" s="329"/>
      <x:c r="CQ858" s="329"/>
      <x:c r="CR858" s="329"/>
      <x:c r="CS858" s="329"/>
      <x:c r="CT858" s="329"/>
      <x:c r="CU858" s="329"/>
      <x:c r="CV858" s="329"/>
      <x:c r="CW858" s="329"/>
      <x:c r="CX858" s="329"/>
      <x:c r="CY858" s="329"/>
      <x:c r="CZ858" s="329"/>
      <x:c r="DA858" s="329"/>
      <x:c r="DB858" s="329"/>
      <x:c r="DC858" s="329"/>
      <x:c r="DD858" s="329"/>
      <x:c r="DE858" s="329"/>
      <x:c r="DF858" s="329"/>
      <x:c r="DG858" s="329"/>
      <x:c r="DH858" s="329"/>
      <x:c r="DI858" s="329"/>
      <x:c r="DJ858" s="329"/>
      <x:c r="DK858" s="329"/>
      <x:c r="DL858" s="329"/>
      <x:c r="DM858" s="329"/>
      <x:c r="DN858" s="329"/>
      <x:c r="DO858" s="329"/>
      <x:c r="DP858" s="329"/>
      <x:c r="DQ858" s="329"/>
      <x:c r="DR858" s="329"/>
      <x:c r="DS858" s="329"/>
    </x:row>
    <x:row r="859" spans="1:123" s="273" customFormat="1" hidden="1" customHeight="1">
      <x:c r="A859" s="630" t="s">
        <x:v>38</x:v>
      </x:c>
      <x:c r="B859" s="631" t="s">
        <x:v>2773</x:v>
      </x:c>
      <x:c r="C859" s="632" t="s">
        <x:v>4884</x:v>
      </x:c>
      <x:c r="D859" s="448">
        <x:f t="shared" si="45"/>
        <x:v>848</x:v>
      </x:c>
      <x:c r="E859" s="633" t="s">
        <x:v>5774</x:v>
      </x:c>
      <x:c r="F859" s="633" t="s">
        <x:v>5775</x:v>
      </x:c>
      <x:c r="G859" s="633" t="s">
        <x:v>5774</x:v>
      </x:c>
      <x:c r="H859" s="633"/>
      <x:c r="I859" s="633"/>
      <x:c r="J859" s="637"/>
      <x:c r="K859" s="637">
        <x:v>848</x:v>
      </x:c>
      <x:c r="L859" s="637"/>
      <x:c r="M859" s="637">
        <x:v>848</x:v>
      </x:c>
      <x:c r="N859" s="637"/>
      <x:c r="O859" s="637"/>
      <x:c r="P859" s="637">
        <x:v>848</x:v>
      </x:c>
      <x:c r="Q859" s="637"/>
      <x:c r="R859" s="635" t="s">
        <x:v>4561</x:v>
      </x:c>
      <x:c r="S859" s="299"/>
      <x:c r="T859" s="329"/>
      <x:c r="U859" s="329"/>
      <x:c r="V859" s="329"/>
      <x:c r="W859" s="329"/>
      <x:c r="X859" s="329"/>
      <x:c r="Y859" s="329"/>
      <x:c r="Z859" s="329"/>
      <x:c r="AA859" s="329"/>
      <x:c r="AB859" s="329"/>
      <x:c r="AC859" s="329"/>
      <x:c r="AD859" s="329"/>
      <x:c r="AE859" s="329"/>
      <x:c r="AF859" s="329"/>
      <x:c r="AG859" s="329"/>
      <x:c r="AH859" s="329"/>
      <x:c r="AI859" s="329"/>
      <x:c r="AJ859" s="329"/>
      <x:c r="AK859" s="329"/>
      <x:c r="AL859" s="329"/>
      <x:c r="AM859" s="329"/>
      <x:c r="AN859" s="329"/>
      <x:c r="AO859" s="329"/>
      <x:c r="AP859" s="329"/>
      <x:c r="AQ859" s="329"/>
      <x:c r="AR859" s="329"/>
      <x:c r="AS859" s="329"/>
      <x:c r="AT859" s="329"/>
      <x:c r="AU859" s="329"/>
      <x:c r="AV859" s="329"/>
      <x:c r="AW859" s="329"/>
      <x:c r="AX859" s="329"/>
      <x:c r="AY859" s="329"/>
      <x:c r="AZ859" s="329"/>
      <x:c r="BA859" s="329"/>
      <x:c r="BB859" s="329"/>
      <x:c r="BC859" s="329"/>
      <x:c r="BD859" s="329"/>
      <x:c r="BE859" s="329"/>
      <x:c r="BF859" s="329"/>
      <x:c r="BG859" s="329"/>
      <x:c r="BH859" s="329"/>
      <x:c r="BI859" s="329"/>
      <x:c r="BJ859" s="329"/>
      <x:c r="BK859" s="329"/>
      <x:c r="BL859" s="329"/>
      <x:c r="BM859" s="329"/>
      <x:c r="BN859" s="329"/>
      <x:c r="BO859" s="329"/>
      <x:c r="BP859" s="329"/>
      <x:c r="BQ859" s="329"/>
      <x:c r="BR859" s="329"/>
      <x:c r="BS859" s="329"/>
      <x:c r="BT859" s="329"/>
      <x:c r="BU859" s="329"/>
      <x:c r="BV859" s="329"/>
      <x:c r="BW859" s="329"/>
      <x:c r="BX859" s="329"/>
      <x:c r="BY859" s="329"/>
      <x:c r="BZ859" s="329"/>
      <x:c r="CA859" s="329"/>
      <x:c r="CB859" s="329"/>
      <x:c r="CC859" s="329"/>
      <x:c r="CD859" s="329"/>
      <x:c r="CE859" s="329"/>
      <x:c r="CF859" s="329"/>
      <x:c r="CG859" s="329"/>
      <x:c r="CH859" s="329"/>
      <x:c r="CI859" s="329"/>
      <x:c r="CJ859" s="329"/>
      <x:c r="CK859" s="329"/>
      <x:c r="CL859" s="329"/>
      <x:c r="CM859" s="329"/>
      <x:c r="CN859" s="329"/>
      <x:c r="CO859" s="329"/>
      <x:c r="CP859" s="329"/>
      <x:c r="CQ859" s="329"/>
      <x:c r="CR859" s="329"/>
      <x:c r="CS859" s="329"/>
      <x:c r="CT859" s="329"/>
      <x:c r="CU859" s="329"/>
      <x:c r="CV859" s="329"/>
      <x:c r="CW859" s="329"/>
      <x:c r="CX859" s="329"/>
      <x:c r="CY859" s="329"/>
      <x:c r="CZ859" s="329"/>
      <x:c r="DA859" s="329"/>
      <x:c r="DB859" s="329"/>
      <x:c r="DC859" s="329"/>
      <x:c r="DD859" s="329"/>
      <x:c r="DE859" s="329"/>
      <x:c r="DF859" s="329"/>
      <x:c r="DG859" s="329"/>
      <x:c r="DH859" s="329"/>
      <x:c r="DI859" s="329"/>
      <x:c r="DJ859" s="329"/>
      <x:c r="DK859" s="329"/>
      <x:c r="DL859" s="329"/>
      <x:c r="DM859" s="329"/>
      <x:c r="DN859" s="329"/>
      <x:c r="DO859" s="329"/>
      <x:c r="DP859" s="329"/>
      <x:c r="DQ859" s="329"/>
      <x:c r="DR859" s="329"/>
      <x:c r="DS859" s="329"/>
    </x:row>
    <x:row r="860" spans="1:123" s="273" customFormat="1" hidden="1" customHeight="1">
      <x:c r="A860" s="630" t="s">
        <x:v>38</x:v>
      </x:c>
      <x:c r="B860" s="631" t="s">
        <x:v>2743</x:v>
      </x:c>
      <x:c r="C860" s="632" t="s">
        <x:v>4581</x:v>
      </x:c>
      <x:c r="D860" s="448">
        <x:f t="shared" si="45"/>
        <x:v>556</x:v>
      </x:c>
      <x:c r="E860" s="633" t="s">
        <x:v>5774</x:v>
      </x:c>
      <x:c r="F860" s="633" t="s">
        <x:v>5775</x:v>
      </x:c>
      <x:c r="G860" s="633" t="s">
        <x:v>5774</x:v>
      </x:c>
      <x:c r="H860" s="633"/>
      <x:c r="I860" s="633"/>
      <x:c r="J860" s="637"/>
      <x:c r="K860" s="637">
        <x:v>556</x:v>
      </x:c>
      <x:c r="L860" s="637"/>
      <x:c r="M860" s="637">
        <x:v>556</x:v>
      </x:c>
      <x:c r="N860" s="637"/>
      <x:c r="O860" s="637"/>
      <x:c r="P860" s="637">
        <x:v>556</x:v>
      </x:c>
      <x:c r="Q860" s="637"/>
      <x:c r="R860" s="635" t="s">
        <x:v>4561</x:v>
      </x:c>
      <x:c r="S860" s="299"/>
      <x:c r="T860" s="329"/>
      <x:c r="U860" s="329"/>
      <x:c r="V860" s="329"/>
      <x:c r="W860" s="329"/>
      <x:c r="X860" s="329"/>
      <x:c r="Y860" s="329"/>
      <x:c r="Z860" s="329"/>
      <x:c r="AA860" s="329"/>
      <x:c r="AB860" s="329"/>
      <x:c r="AC860" s="329"/>
      <x:c r="AD860" s="329"/>
      <x:c r="AE860" s="329"/>
      <x:c r="AF860" s="329"/>
      <x:c r="AG860" s="329"/>
      <x:c r="AH860" s="329"/>
      <x:c r="AI860" s="329"/>
      <x:c r="AJ860" s="329"/>
      <x:c r="AK860" s="329"/>
      <x:c r="AL860" s="329"/>
      <x:c r="AM860" s="329"/>
      <x:c r="AN860" s="329"/>
      <x:c r="AO860" s="329"/>
      <x:c r="AP860" s="329"/>
      <x:c r="AQ860" s="329"/>
      <x:c r="AR860" s="329"/>
      <x:c r="AS860" s="329"/>
      <x:c r="AT860" s="329"/>
      <x:c r="AU860" s="329"/>
      <x:c r="AV860" s="329"/>
      <x:c r="AW860" s="329"/>
      <x:c r="AX860" s="329"/>
      <x:c r="AY860" s="329"/>
      <x:c r="AZ860" s="329"/>
      <x:c r="BA860" s="329"/>
      <x:c r="BB860" s="329"/>
      <x:c r="BC860" s="329"/>
      <x:c r="BD860" s="329"/>
      <x:c r="BE860" s="329"/>
      <x:c r="BF860" s="329"/>
      <x:c r="BG860" s="329"/>
      <x:c r="BH860" s="329"/>
      <x:c r="BI860" s="329"/>
      <x:c r="BJ860" s="329"/>
      <x:c r="BK860" s="329"/>
      <x:c r="BL860" s="329"/>
      <x:c r="BM860" s="329"/>
      <x:c r="BN860" s="329"/>
      <x:c r="BO860" s="329"/>
      <x:c r="BP860" s="329"/>
      <x:c r="BQ860" s="329"/>
      <x:c r="BR860" s="329"/>
      <x:c r="BS860" s="329"/>
      <x:c r="BT860" s="329"/>
      <x:c r="BU860" s="329"/>
      <x:c r="BV860" s="329"/>
      <x:c r="BW860" s="329"/>
      <x:c r="BX860" s="329"/>
      <x:c r="BY860" s="329"/>
      <x:c r="BZ860" s="329"/>
      <x:c r="CA860" s="329"/>
      <x:c r="CB860" s="329"/>
      <x:c r="CC860" s="329"/>
      <x:c r="CD860" s="329"/>
      <x:c r="CE860" s="329"/>
      <x:c r="CF860" s="329"/>
      <x:c r="CG860" s="329"/>
      <x:c r="CH860" s="329"/>
      <x:c r="CI860" s="329"/>
      <x:c r="CJ860" s="329"/>
      <x:c r="CK860" s="329"/>
      <x:c r="CL860" s="329"/>
      <x:c r="CM860" s="329"/>
      <x:c r="CN860" s="329"/>
      <x:c r="CO860" s="329"/>
      <x:c r="CP860" s="329"/>
      <x:c r="CQ860" s="329"/>
      <x:c r="CR860" s="329"/>
      <x:c r="CS860" s="329"/>
      <x:c r="CT860" s="329"/>
      <x:c r="CU860" s="329"/>
      <x:c r="CV860" s="329"/>
      <x:c r="CW860" s="329"/>
      <x:c r="CX860" s="329"/>
      <x:c r="CY860" s="329"/>
      <x:c r="CZ860" s="329"/>
      <x:c r="DA860" s="329"/>
      <x:c r="DB860" s="329"/>
      <x:c r="DC860" s="329"/>
      <x:c r="DD860" s="329"/>
      <x:c r="DE860" s="329"/>
      <x:c r="DF860" s="329"/>
      <x:c r="DG860" s="329"/>
      <x:c r="DH860" s="329"/>
      <x:c r="DI860" s="329"/>
      <x:c r="DJ860" s="329"/>
      <x:c r="DK860" s="329"/>
      <x:c r="DL860" s="329"/>
      <x:c r="DM860" s="329"/>
      <x:c r="DN860" s="329"/>
      <x:c r="DO860" s="329"/>
      <x:c r="DP860" s="329"/>
      <x:c r="DQ860" s="329"/>
      <x:c r="DR860" s="329"/>
      <x:c r="DS860" s="329"/>
    </x:row>
    <x:row r="861" spans="1:123" s="273" customFormat="1" hidden="1" customHeight="1">
      <x:c r="A861" s="630" t="s">
        <x:v>38</x:v>
      </x:c>
      <x:c r="B861" s="631" t="s">
        <x:v>2760</x:v>
      </x:c>
      <x:c r="C861" s="632" t="s">
        <x:v>4849</x:v>
      </x:c>
      <x:c r="D861" s="448">
        <x:f t="shared" si="45"/>
        <x:v>1128</x:v>
      </x:c>
      <x:c r="E861" s="633" t="s">
        <x:v>5774</x:v>
      </x:c>
      <x:c r="F861" s="633" t="s">
        <x:v>5775</x:v>
      </x:c>
      <x:c r="G861" s="633" t="s">
        <x:v>5774</x:v>
      </x:c>
      <x:c r="H861" s="633"/>
      <x:c r="I861" s="633"/>
      <x:c r="J861" s="637"/>
      <x:c r="K861" s="637">
        <x:v>1128</x:v>
      </x:c>
      <x:c r="L861" s="637"/>
      <x:c r="M861" s="637">
        <x:v>1128</x:v>
      </x:c>
      <x:c r="N861" s="637"/>
      <x:c r="O861" s="637"/>
      <x:c r="P861" s="637">
        <x:v>1128</x:v>
      </x:c>
      <x:c r="Q861" s="637"/>
      <x:c r="R861" s="635" t="s">
        <x:v>4561</x:v>
      </x:c>
      <x:c r="S861" s="299"/>
      <x:c r="T861" s="329"/>
      <x:c r="U861" s="329"/>
      <x:c r="V861" s="329"/>
      <x:c r="W861" s="329"/>
      <x:c r="X861" s="329"/>
      <x:c r="Y861" s="329"/>
      <x:c r="Z861" s="329"/>
      <x:c r="AA861" s="329"/>
      <x:c r="AB861" s="329"/>
      <x:c r="AC861" s="329"/>
      <x:c r="AD861" s="329"/>
      <x:c r="AE861" s="329"/>
      <x:c r="AF861" s="329"/>
      <x:c r="AG861" s="329"/>
      <x:c r="AH861" s="329"/>
      <x:c r="AI861" s="329"/>
      <x:c r="AJ861" s="329"/>
      <x:c r="AK861" s="329"/>
      <x:c r="AL861" s="329"/>
      <x:c r="AM861" s="329"/>
      <x:c r="AN861" s="329"/>
      <x:c r="AO861" s="329"/>
      <x:c r="AP861" s="329"/>
      <x:c r="AQ861" s="329"/>
      <x:c r="AR861" s="329"/>
      <x:c r="AS861" s="329"/>
      <x:c r="AT861" s="329"/>
      <x:c r="AU861" s="329"/>
      <x:c r="AV861" s="329"/>
      <x:c r="AW861" s="329"/>
      <x:c r="AX861" s="329"/>
      <x:c r="AY861" s="329"/>
      <x:c r="AZ861" s="329"/>
      <x:c r="BA861" s="329"/>
      <x:c r="BB861" s="329"/>
      <x:c r="BC861" s="329"/>
      <x:c r="BD861" s="329"/>
      <x:c r="BE861" s="329"/>
      <x:c r="BF861" s="329"/>
      <x:c r="BG861" s="329"/>
      <x:c r="BH861" s="329"/>
      <x:c r="BI861" s="329"/>
      <x:c r="BJ861" s="329"/>
      <x:c r="BK861" s="329"/>
      <x:c r="BL861" s="329"/>
      <x:c r="BM861" s="329"/>
      <x:c r="BN861" s="329"/>
      <x:c r="BO861" s="329"/>
      <x:c r="BP861" s="329"/>
      <x:c r="BQ861" s="329"/>
      <x:c r="BR861" s="329"/>
      <x:c r="BS861" s="329"/>
      <x:c r="BT861" s="329"/>
      <x:c r="BU861" s="329"/>
      <x:c r="BV861" s="329"/>
      <x:c r="BW861" s="329"/>
      <x:c r="BX861" s="329"/>
      <x:c r="BY861" s="329"/>
      <x:c r="BZ861" s="329"/>
      <x:c r="CA861" s="329"/>
      <x:c r="CB861" s="329"/>
      <x:c r="CC861" s="329"/>
      <x:c r="CD861" s="329"/>
      <x:c r="CE861" s="329"/>
      <x:c r="CF861" s="329"/>
      <x:c r="CG861" s="329"/>
      <x:c r="CH861" s="329"/>
      <x:c r="CI861" s="329"/>
      <x:c r="CJ861" s="329"/>
      <x:c r="CK861" s="329"/>
      <x:c r="CL861" s="329"/>
      <x:c r="CM861" s="329"/>
      <x:c r="CN861" s="329"/>
      <x:c r="CO861" s="329"/>
      <x:c r="CP861" s="329"/>
      <x:c r="CQ861" s="329"/>
      <x:c r="CR861" s="329"/>
      <x:c r="CS861" s="329"/>
      <x:c r="CT861" s="329"/>
      <x:c r="CU861" s="329"/>
      <x:c r="CV861" s="329"/>
      <x:c r="CW861" s="329"/>
      <x:c r="CX861" s="329"/>
      <x:c r="CY861" s="329"/>
      <x:c r="CZ861" s="329"/>
      <x:c r="DA861" s="329"/>
      <x:c r="DB861" s="329"/>
      <x:c r="DC861" s="329"/>
      <x:c r="DD861" s="329"/>
      <x:c r="DE861" s="329"/>
      <x:c r="DF861" s="329"/>
      <x:c r="DG861" s="329"/>
      <x:c r="DH861" s="329"/>
      <x:c r="DI861" s="329"/>
      <x:c r="DJ861" s="329"/>
      <x:c r="DK861" s="329"/>
      <x:c r="DL861" s="329"/>
      <x:c r="DM861" s="329"/>
      <x:c r="DN861" s="329"/>
      <x:c r="DO861" s="329"/>
      <x:c r="DP861" s="329"/>
      <x:c r="DQ861" s="329"/>
      <x:c r="DR861" s="329"/>
      <x:c r="DS861" s="329"/>
    </x:row>
    <x:row r="862" spans="1:123" s="273" customFormat="1" hidden="1" customHeight="1">
      <x:c r="A862" s="630" t="s">
        <x:v>38</x:v>
      </x:c>
      <x:c r="B862" s="631" t="s">
        <x:v>804</x:v>
      </x:c>
      <x:c r="C862" s="632" t="s">
        <x:v>4898</x:v>
      </x:c>
      <x:c r="D862" s="448">
        <x:f t="shared" si="45"/>
        <x:v>816</x:v>
      </x:c>
      <x:c r="E862" s="633" t="s">
        <x:v>5774</x:v>
      </x:c>
      <x:c r="F862" s="633" t="s">
        <x:v>5775</x:v>
      </x:c>
      <x:c r="G862" s="633" t="s">
        <x:v>5774</x:v>
      </x:c>
      <x:c r="H862" s="633"/>
      <x:c r="I862" s="633"/>
      <x:c r="J862" s="637"/>
      <x:c r="K862" s="637">
        <x:v>816</x:v>
      </x:c>
      <x:c r="L862" s="637"/>
      <x:c r="M862" s="637">
        <x:v>816</x:v>
      </x:c>
      <x:c r="N862" s="637"/>
      <x:c r="O862" s="637"/>
      <x:c r="P862" s="637">
        <x:v>816</x:v>
      </x:c>
      <x:c r="Q862" s="637"/>
      <x:c r="R862" s="635" t="s">
        <x:v>4561</x:v>
      </x:c>
      <x:c r="S862" s="299"/>
      <x:c r="T862" s="329"/>
      <x:c r="U862" s="329"/>
      <x:c r="V862" s="329"/>
      <x:c r="W862" s="329"/>
      <x:c r="X862" s="329"/>
      <x:c r="Y862" s="329"/>
      <x:c r="Z862" s="329"/>
      <x:c r="AA862" s="329"/>
      <x:c r="AB862" s="329"/>
      <x:c r="AC862" s="329"/>
      <x:c r="AD862" s="329"/>
      <x:c r="AE862" s="329"/>
      <x:c r="AF862" s="329"/>
      <x:c r="AG862" s="329"/>
      <x:c r="AH862" s="329"/>
      <x:c r="AI862" s="329"/>
      <x:c r="AJ862" s="329"/>
      <x:c r="AK862" s="329"/>
      <x:c r="AL862" s="329"/>
      <x:c r="AM862" s="329"/>
      <x:c r="AN862" s="329"/>
      <x:c r="AO862" s="329"/>
      <x:c r="AP862" s="329"/>
      <x:c r="AQ862" s="329"/>
      <x:c r="AR862" s="329"/>
      <x:c r="AS862" s="329"/>
      <x:c r="AT862" s="329"/>
      <x:c r="AU862" s="329"/>
      <x:c r="AV862" s="329"/>
      <x:c r="AW862" s="329"/>
      <x:c r="AX862" s="329"/>
      <x:c r="AY862" s="329"/>
      <x:c r="AZ862" s="329"/>
      <x:c r="BA862" s="329"/>
      <x:c r="BB862" s="329"/>
      <x:c r="BC862" s="329"/>
      <x:c r="BD862" s="329"/>
      <x:c r="BE862" s="329"/>
      <x:c r="BF862" s="329"/>
      <x:c r="BG862" s="329"/>
      <x:c r="BH862" s="329"/>
      <x:c r="BI862" s="329"/>
      <x:c r="BJ862" s="329"/>
      <x:c r="BK862" s="329"/>
      <x:c r="BL862" s="329"/>
      <x:c r="BM862" s="329"/>
      <x:c r="BN862" s="329"/>
      <x:c r="BO862" s="329"/>
      <x:c r="BP862" s="329"/>
      <x:c r="BQ862" s="329"/>
      <x:c r="BR862" s="329"/>
      <x:c r="BS862" s="329"/>
      <x:c r="BT862" s="329"/>
      <x:c r="BU862" s="329"/>
      <x:c r="BV862" s="329"/>
      <x:c r="BW862" s="329"/>
      <x:c r="BX862" s="329"/>
      <x:c r="BY862" s="329"/>
      <x:c r="BZ862" s="329"/>
      <x:c r="CA862" s="329"/>
      <x:c r="CB862" s="329"/>
      <x:c r="CC862" s="329"/>
      <x:c r="CD862" s="329"/>
      <x:c r="CE862" s="329"/>
      <x:c r="CF862" s="329"/>
      <x:c r="CG862" s="329"/>
      <x:c r="CH862" s="329"/>
      <x:c r="CI862" s="329"/>
      <x:c r="CJ862" s="329"/>
      <x:c r="CK862" s="329"/>
      <x:c r="CL862" s="329"/>
      <x:c r="CM862" s="329"/>
      <x:c r="CN862" s="329"/>
      <x:c r="CO862" s="329"/>
      <x:c r="CP862" s="329"/>
      <x:c r="CQ862" s="329"/>
      <x:c r="CR862" s="329"/>
      <x:c r="CS862" s="329"/>
      <x:c r="CT862" s="329"/>
      <x:c r="CU862" s="329"/>
      <x:c r="CV862" s="329"/>
      <x:c r="CW862" s="329"/>
      <x:c r="CX862" s="329"/>
      <x:c r="CY862" s="329"/>
      <x:c r="CZ862" s="329"/>
      <x:c r="DA862" s="329"/>
      <x:c r="DB862" s="329"/>
      <x:c r="DC862" s="329"/>
      <x:c r="DD862" s="329"/>
      <x:c r="DE862" s="329"/>
      <x:c r="DF862" s="329"/>
      <x:c r="DG862" s="329"/>
      <x:c r="DH862" s="329"/>
      <x:c r="DI862" s="329"/>
      <x:c r="DJ862" s="329"/>
      <x:c r="DK862" s="329"/>
      <x:c r="DL862" s="329"/>
      <x:c r="DM862" s="329"/>
      <x:c r="DN862" s="329"/>
      <x:c r="DO862" s="329"/>
      <x:c r="DP862" s="329"/>
      <x:c r="DQ862" s="329"/>
      <x:c r="DR862" s="329"/>
      <x:c r="DS862" s="329"/>
    </x:row>
    <x:row r="863" spans="1:123" s="273" customFormat="1" hidden="1" customHeight="1">
      <x:c r="A863" s="630" t="s">
        <x:v>38</x:v>
      </x:c>
      <x:c r="B863" s="631" t="s">
        <x:v>864</x:v>
      </x:c>
      <x:c r="C863" s="632" t="s">
        <x:v>588</x:v>
      </x:c>
      <x:c r="D863" s="448">
        <x:f t="shared" si="45"/>
        <x:v>471</x:v>
      </x:c>
      <x:c r="E863" s="633" t="s">
        <x:v>5775</x:v>
      </x:c>
      <x:c r="F863" s="633" t="s">
        <x:v>5775</x:v>
      </x:c>
      <x:c r="G863" s="633" t="s">
        <x:v>5775</x:v>
      </x:c>
      <x:c r="H863" s="633"/>
      <x:c r="I863" s="633"/>
      <x:c r="J863" s="637"/>
      <x:c r="K863" s="637">
        <x:v>471</x:v>
      </x:c>
      <x:c r="L863" s="637"/>
      <x:c r="M863" s="637">
        <x:v>471</x:v>
      </x:c>
      <x:c r="N863" s="637"/>
      <x:c r="O863" s="637"/>
      <x:c r="P863" s="637">
        <x:v>471</x:v>
      </x:c>
      <x:c r="Q863" s="637"/>
      <x:c r="R863" s="635" t="s">
        <x:v>4561</x:v>
      </x:c>
      <x:c r="S863" s="299"/>
      <x:c r="T863" s="329"/>
      <x:c r="U863" s="329"/>
      <x:c r="V863" s="329"/>
      <x:c r="W863" s="329"/>
      <x:c r="X863" s="329"/>
      <x:c r="Y863" s="329"/>
      <x:c r="Z863" s="329"/>
      <x:c r="AA863" s="329"/>
      <x:c r="AB863" s="329"/>
      <x:c r="AC863" s="329"/>
      <x:c r="AD863" s="329"/>
      <x:c r="AE863" s="329"/>
      <x:c r="AF863" s="329"/>
      <x:c r="AG863" s="329"/>
      <x:c r="AH863" s="329"/>
      <x:c r="AI863" s="329"/>
      <x:c r="AJ863" s="329"/>
      <x:c r="AK863" s="329"/>
      <x:c r="AL863" s="329"/>
      <x:c r="AM863" s="329"/>
      <x:c r="AN863" s="329"/>
      <x:c r="AO863" s="329"/>
      <x:c r="AP863" s="329"/>
      <x:c r="AQ863" s="329"/>
      <x:c r="AR863" s="329"/>
      <x:c r="AS863" s="329"/>
      <x:c r="AT863" s="329"/>
      <x:c r="AU863" s="329"/>
      <x:c r="AV863" s="329"/>
      <x:c r="AW863" s="329"/>
      <x:c r="AX863" s="329"/>
      <x:c r="AY863" s="329"/>
      <x:c r="AZ863" s="329"/>
      <x:c r="BA863" s="329"/>
      <x:c r="BB863" s="329"/>
      <x:c r="BC863" s="329"/>
      <x:c r="BD863" s="329"/>
      <x:c r="BE863" s="329"/>
      <x:c r="BF863" s="329"/>
      <x:c r="BG863" s="329"/>
      <x:c r="BH863" s="329"/>
      <x:c r="BI863" s="329"/>
      <x:c r="BJ863" s="329"/>
      <x:c r="BK863" s="329"/>
      <x:c r="BL863" s="329"/>
      <x:c r="BM863" s="329"/>
      <x:c r="BN863" s="329"/>
      <x:c r="BO863" s="329"/>
      <x:c r="BP863" s="329"/>
      <x:c r="BQ863" s="329"/>
      <x:c r="BR863" s="329"/>
      <x:c r="BS863" s="329"/>
      <x:c r="BT863" s="329"/>
      <x:c r="BU863" s="329"/>
      <x:c r="BV863" s="329"/>
      <x:c r="BW863" s="329"/>
      <x:c r="BX863" s="329"/>
      <x:c r="BY863" s="329"/>
      <x:c r="BZ863" s="329"/>
      <x:c r="CA863" s="329"/>
      <x:c r="CB863" s="329"/>
      <x:c r="CC863" s="329"/>
      <x:c r="CD863" s="329"/>
      <x:c r="CE863" s="329"/>
      <x:c r="CF863" s="329"/>
      <x:c r="CG863" s="329"/>
      <x:c r="CH863" s="329"/>
      <x:c r="CI863" s="329"/>
      <x:c r="CJ863" s="329"/>
      <x:c r="CK863" s="329"/>
      <x:c r="CL863" s="329"/>
      <x:c r="CM863" s="329"/>
      <x:c r="CN863" s="329"/>
      <x:c r="CO863" s="329"/>
      <x:c r="CP863" s="329"/>
      <x:c r="CQ863" s="329"/>
      <x:c r="CR863" s="329"/>
      <x:c r="CS863" s="329"/>
      <x:c r="CT863" s="329"/>
      <x:c r="CU863" s="329"/>
      <x:c r="CV863" s="329"/>
      <x:c r="CW863" s="329"/>
      <x:c r="CX863" s="329"/>
      <x:c r="CY863" s="329"/>
      <x:c r="CZ863" s="329"/>
      <x:c r="DA863" s="329"/>
      <x:c r="DB863" s="329"/>
      <x:c r="DC863" s="329"/>
      <x:c r="DD863" s="329"/>
      <x:c r="DE863" s="329"/>
      <x:c r="DF863" s="329"/>
      <x:c r="DG863" s="329"/>
      <x:c r="DH863" s="329"/>
      <x:c r="DI863" s="329"/>
      <x:c r="DJ863" s="329"/>
      <x:c r="DK863" s="329"/>
      <x:c r="DL863" s="329"/>
      <x:c r="DM863" s="329"/>
      <x:c r="DN863" s="329"/>
      <x:c r="DO863" s="329"/>
      <x:c r="DP863" s="329"/>
      <x:c r="DQ863" s="329"/>
      <x:c r="DR863" s="329"/>
      <x:c r="DS863" s="329"/>
    </x:row>
    <x:row r="864" spans="1:123" s="273" customFormat="1" hidden="1" customHeight="1">
      <x:c r="A864" s="630" t="s">
        <x:v>38</x:v>
      </x:c>
      <x:c r="B864" s="638" t="s">
        <x:v>3770</x:v>
      </x:c>
      <x:c r="C864" s="632" t="s">
        <x:v>236</x:v>
      </x:c>
      <x:c r="D864" s="448">
        <x:f t="shared" si="45"/>
        <x:v>4154</x:v>
      </x:c>
      <x:c r="E864" s="317" t="s">
        <x:v>3702</x:v>
      </x:c>
      <x:c r="F864" s="507" t="s">
        <x:v>5183</x:v>
      </x:c>
      <x:c r="G864" s="317" t="s">
        <x:v>3702</x:v>
      </x:c>
      <x:c r="H864" s="317"/>
      <x:c r="I864" s="317"/>
      <x:c r="J864" s="636"/>
      <x:c r="K864" s="636">
        <x:v>4154</x:v>
      </x:c>
      <x:c r="L864" s="637"/>
      <x:c r="M864" s="637">
        <x:v>4154</x:v>
      </x:c>
      <x:c r="N864" s="636"/>
      <x:c r="O864" s="636"/>
      <x:c r="P864" s="637">
        <x:v>4154</x:v>
      </x:c>
      <x:c r="Q864" s="637"/>
      <x:c r="R864" s="639" t="s">
        <x:v>5043</x:v>
      </x:c>
      <x:c r="S864" s="299"/>
      <x:c r="T864" s="329"/>
      <x:c r="U864" s="329"/>
      <x:c r="V864" s="329"/>
      <x:c r="W864" s="329"/>
      <x:c r="X864" s="329"/>
      <x:c r="Y864" s="329"/>
      <x:c r="Z864" s="329"/>
      <x:c r="AA864" s="329"/>
      <x:c r="AB864" s="329"/>
      <x:c r="AC864" s="329"/>
      <x:c r="AD864" s="329"/>
      <x:c r="AE864" s="329"/>
      <x:c r="AF864" s="329"/>
      <x:c r="AG864" s="329"/>
      <x:c r="AH864" s="329"/>
      <x:c r="AI864" s="329"/>
      <x:c r="AJ864" s="329"/>
      <x:c r="AK864" s="329"/>
      <x:c r="AL864" s="329"/>
      <x:c r="AM864" s="329"/>
      <x:c r="AN864" s="329"/>
      <x:c r="AO864" s="329"/>
      <x:c r="AP864" s="329"/>
      <x:c r="AQ864" s="329"/>
      <x:c r="AR864" s="329"/>
      <x:c r="AS864" s="329"/>
      <x:c r="AT864" s="329"/>
      <x:c r="AU864" s="329"/>
      <x:c r="AV864" s="329"/>
      <x:c r="AW864" s="329"/>
      <x:c r="AX864" s="329"/>
      <x:c r="AY864" s="329"/>
      <x:c r="AZ864" s="329"/>
      <x:c r="BA864" s="329"/>
      <x:c r="BB864" s="329"/>
      <x:c r="BC864" s="329"/>
      <x:c r="BD864" s="329"/>
      <x:c r="BE864" s="329"/>
      <x:c r="BF864" s="329"/>
      <x:c r="BG864" s="329"/>
      <x:c r="BH864" s="329"/>
      <x:c r="BI864" s="329"/>
      <x:c r="BJ864" s="329"/>
      <x:c r="BK864" s="329"/>
      <x:c r="BL864" s="329"/>
      <x:c r="BM864" s="329"/>
      <x:c r="BN864" s="329"/>
      <x:c r="BO864" s="329"/>
      <x:c r="BP864" s="329"/>
      <x:c r="BQ864" s="329"/>
      <x:c r="BR864" s="329"/>
      <x:c r="BS864" s="329"/>
      <x:c r="BT864" s="329"/>
      <x:c r="BU864" s="329"/>
      <x:c r="BV864" s="329"/>
      <x:c r="BW864" s="329"/>
      <x:c r="BX864" s="329"/>
      <x:c r="BY864" s="329"/>
      <x:c r="BZ864" s="329"/>
      <x:c r="CA864" s="329"/>
      <x:c r="CB864" s="329"/>
      <x:c r="CC864" s="329"/>
      <x:c r="CD864" s="329"/>
      <x:c r="CE864" s="329"/>
      <x:c r="CF864" s="329"/>
      <x:c r="CG864" s="329"/>
      <x:c r="CH864" s="329"/>
      <x:c r="CI864" s="329"/>
      <x:c r="CJ864" s="329"/>
      <x:c r="CK864" s="329"/>
      <x:c r="CL864" s="329"/>
      <x:c r="CM864" s="329"/>
      <x:c r="CN864" s="329"/>
      <x:c r="CO864" s="329"/>
      <x:c r="CP864" s="329"/>
      <x:c r="CQ864" s="329"/>
      <x:c r="CR864" s="329"/>
      <x:c r="CS864" s="329"/>
      <x:c r="CT864" s="329"/>
      <x:c r="CU864" s="329"/>
      <x:c r="CV864" s="329"/>
      <x:c r="CW864" s="329"/>
      <x:c r="CX864" s="329"/>
      <x:c r="CY864" s="329"/>
      <x:c r="CZ864" s="329"/>
      <x:c r="DA864" s="329"/>
      <x:c r="DB864" s="329"/>
      <x:c r="DC864" s="329"/>
      <x:c r="DD864" s="329"/>
      <x:c r="DE864" s="329"/>
      <x:c r="DF864" s="329"/>
      <x:c r="DG864" s="329"/>
      <x:c r="DH864" s="329"/>
      <x:c r="DI864" s="329"/>
      <x:c r="DJ864" s="329"/>
      <x:c r="DK864" s="329"/>
      <x:c r="DL864" s="329"/>
      <x:c r="DM864" s="329"/>
      <x:c r="DN864" s="329"/>
      <x:c r="DO864" s="329"/>
      <x:c r="DP864" s="329"/>
      <x:c r="DQ864" s="329"/>
      <x:c r="DR864" s="329"/>
      <x:c r="DS864" s="329"/>
    </x:row>
    <x:row r="865" spans="1:123" s="273" customFormat="1" hidden="1" customHeight="1">
      <x:c r="A865" s="630" t="s">
        <x:v>38</x:v>
      </x:c>
      <x:c r="B865" s="295" t="s">
        <x:v>4056</x:v>
      </x:c>
      <x:c r="C865" s="632" t="s">
        <x:v>4615</x:v>
      </x:c>
      <x:c r="D865" s="448">
        <x:f t="shared" ref="D865:D889" si="47">IF(SUM(I865:K865)=SUM(L865:M865),SUM(I865:K865),"오답")</x:f>
        <x:v>11642</x:v>
      </x:c>
      <x:c r="E865" s="317" t="s">
        <x:v>3403</x:v>
      </x:c>
      <x:c r="F865" s="317" t="s">
        <x:v>3403</x:v>
      </x:c>
      <x:c r="G865" s="317" t="s">
        <x:v>3403</x:v>
      </x:c>
      <x:c r="H865" s="507"/>
      <x:c r="I865" s="507"/>
      <x:c r="J865" s="636"/>
      <x:c r="K865" s="636">
        <x:v>11642</x:v>
      </x:c>
      <x:c r="L865" s="637"/>
      <x:c r="M865" s="636">
        <x:v>11642</x:v>
      </x:c>
      <x:c r="N865" s="636"/>
      <x:c r="O865" s="636"/>
      <x:c r="P865" s="636">
        <x:v>11642</x:v>
      </x:c>
      <x:c r="Q865" s="636"/>
      <x:c r="R865" s="217" t="s">
        <x:v>4907</x:v>
      </x:c>
      <x:c r="S865" s="299"/>
      <x:c r="T865" s="329"/>
      <x:c r="U865" s="329"/>
      <x:c r="V865" s="329"/>
      <x:c r="W865" s="329"/>
      <x:c r="X865" s="329"/>
      <x:c r="Y865" s="329"/>
      <x:c r="Z865" s="329"/>
      <x:c r="AA865" s="329"/>
      <x:c r="AB865" s="329"/>
      <x:c r="AC865" s="329"/>
      <x:c r="AD865" s="329"/>
      <x:c r="AE865" s="329"/>
      <x:c r="AF865" s="329"/>
      <x:c r="AG865" s="329"/>
      <x:c r="AH865" s="329"/>
      <x:c r="AI865" s="329"/>
      <x:c r="AJ865" s="329"/>
      <x:c r="AK865" s="329"/>
      <x:c r="AL865" s="329"/>
      <x:c r="AM865" s="329"/>
      <x:c r="AN865" s="329"/>
      <x:c r="AO865" s="329"/>
      <x:c r="AP865" s="329"/>
      <x:c r="AQ865" s="329"/>
      <x:c r="AR865" s="329"/>
      <x:c r="AS865" s="329"/>
      <x:c r="AT865" s="329"/>
      <x:c r="AU865" s="329"/>
      <x:c r="AV865" s="329"/>
      <x:c r="AW865" s="329"/>
      <x:c r="AX865" s="329"/>
      <x:c r="AY865" s="329"/>
      <x:c r="AZ865" s="329"/>
      <x:c r="BA865" s="329"/>
      <x:c r="BB865" s="329"/>
      <x:c r="BC865" s="329"/>
      <x:c r="BD865" s="329"/>
      <x:c r="BE865" s="329"/>
      <x:c r="BF865" s="329"/>
      <x:c r="BG865" s="329"/>
      <x:c r="BH865" s="329"/>
      <x:c r="BI865" s="329"/>
      <x:c r="BJ865" s="329"/>
      <x:c r="BK865" s="329"/>
      <x:c r="BL865" s="329"/>
      <x:c r="BM865" s="329"/>
      <x:c r="BN865" s="329"/>
      <x:c r="BO865" s="329"/>
      <x:c r="BP865" s="329"/>
      <x:c r="BQ865" s="329"/>
      <x:c r="BR865" s="329"/>
      <x:c r="BS865" s="329"/>
      <x:c r="BT865" s="329"/>
      <x:c r="BU865" s="329"/>
      <x:c r="BV865" s="329"/>
      <x:c r="BW865" s="329"/>
      <x:c r="BX865" s="329"/>
      <x:c r="BY865" s="329"/>
      <x:c r="BZ865" s="329"/>
      <x:c r="CA865" s="329"/>
      <x:c r="CB865" s="329"/>
      <x:c r="CC865" s="329"/>
      <x:c r="CD865" s="329"/>
      <x:c r="CE865" s="329"/>
      <x:c r="CF865" s="329"/>
      <x:c r="CG865" s="329"/>
      <x:c r="CH865" s="329"/>
      <x:c r="CI865" s="329"/>
      <x:c r="CJ865" s="329"/>
      <x:c r="CK865" s="329"/>
      <x:c r="CL865" s="329"/>
      <x:c r="CM865" s="329"/>
      <x:c r="CN865" s="329"/>
      <x:c r="CO865" s="329"/>
      <x:c r="CP865" s="329"/>
      <x:c r="CQ865" s="329"/>
      <x:c r="CR865" s="329"/>
      <x:c r="CS865" s="329"/>
      <x:c r="CT865" s="329"/>
      <x:c r="CU865" s="329"/>
      <x:c r="CV865" s="329"/>
      <x:c r="CW865" s="329"/>
      <x:c r="CX865" s="329"/>
      <x:c r="CY865" s="329"/>
      <x:c r="CZ865" s="329"/>
      <x:c r="DA865" s="329"/>
      <x:c r="DB865" s="329"/>
      <x:c r="DC865" s="329"/>
      <x:c r="DD865" s="329"/>
      <x:c r="DE865" s="329"/>
      <x:c r="DF865" s="329"/>
      <x:c r="DG865" s="329"/>
      <x:c r="DH865" s="329"/>
      <x:c r="DI865" s="329"/>
      <x:c r="DJ865" s="329"/>
      <x:c r="DK865" s="329"/>
      <x:c r="DL865" s="329"/>
      <x:c r="DM865" s="329"/>
      <x:c r="DN865" s="329"/>
      <x:c r="DO865" s="329"/>
      <x:c r="DP865" s="329"/>
      <x:c r="DQ865" s="329"/>
      <x:c r="DR865" s="329"/>
      <x:c r="DS865" s="329"/>
    </x:row>
    <x:row r="866" spans="1:123" s="273" customFormat="1" hidden="1" customHeight="1">
      <x:c r="A866" s="630" t="s">
        <x:v>38</x:v>
      </x:c>
      <x:c r="B866" s="295" t="s">
        <x:v>4082</x:v>
      </x:c>
      <x:c r="C866" s="632" t="s">
        <x:v>582</x:v>
      </x:c>
      <x:c r="D866" s="448">
        <x:f t="shared" si="47"/>
        <x:v>20472</x:v>
      </x:c>
      <x:c r="E866" s="317" t="s">
        <x:v>3403</x:v>
      </x:c>
      <x:c r="F866" s="507" t="s">
        <x:v>3448</x:v>
      </x:c>
      <x:c r="G866" s="317" t="s">
        <x:v>3403</x:v>
      </x:c>
      <x:c r="H866" s="507"/>
      <x:c r="I866" s="507"/>
      <x:c r="J866" s="636"/>
      <x:c r="K866" s="636">
        <x:v>20472</x:v>
      </x:c>
      <x:c r="L866" s="637"/>
      <x:c r="M866" s="636">
        <x:v>20472</x:v>
      </x:c>
      <x:c r="N866" s="636"/>
      <x:c r="O866" s="636"/>
      <x:c r="P866" s="636">
        <x:v>20472</x:v>
      </x:c>
      <x:c r="Q866" s="636"/>
      <x:c r="R866" s="217" t="s">
        <x:v>4907</x:v>
      </x:c>
      <x:c r="S866" s="299"/>
      <x:c r="T866" s="329"/>
      <x:c r="U866" s="329"/>
      <x:c r="V866" s="329"/>
      <x:c r="W866" s="329"/>
      <x:c r="X866" s="329"/>
      <x:c r="Y866" s="329"/>
      <x:c r="Z866" s="329"/>
      <x:c r="AA866" s="329"/>
      <x:c r="AB866" s="329"/>
      <x:c r="AC866" s="329"/>
      <x:c r="AD866" s="329"/>
      <x:c r="AE866" s="329"/>
      <x:c r="AF866" s="329"/>
      <x:c r="AG866" s="329"/>
      <x:c r="AH866" s="329"/>
      <x:c r="AI866" s="329"/>
      <x:c r="AJ866" s="329"/>
      <x:c r="AK866" s="329"/>
      <x:c r="AL866" s="329"/>
      <x:c r="AM866" s="329"/>
      <x:c r="AN866" s="329"/>
      <x:c r="AO866" s="329"/>
      <x:c r="AP866" s="329"/>
      <x:c r="AQ866" s="329"/>
      <x:c r="AR866" s="329"/>
      <x:c r="AS866" s="329"/>
      <x:c r="AT866" s="329"/>
      <x:c r="AU866" s="329"/>
      <x:c r="AV866" s="329"/>
      <x:c r="AW866" s="329"/>
      <x:c r="AX866" s="329"/>
      <x:c r="AY866" s="329"/>
      <x:c r="AZ866" s="329"/>
      <x:c r="BA866" s="329"/>
      <x:c r="BB866" s="329"/>
      <x:c r="BC866" s="329"/>
      <x:c r="BD866" s="329"/>
      <x:c r="BE866" s="329"/>
      <x:c r="BF866" s="329"/>
      <x:c r="BG866" s="329"/>
      <x:c r="BH866" s="329"/>
      <x:c r="BI866" s="329"/>
      <x:c r="BJ866" s="329"/>
      <x:c r="BK866" s="329"/>
      <x:c r="BL866" s="329"/>
      <x:c r="BM866" s="329"/>
      <x:c r="BN866" s="329"/>
      <x:c r="BO866" s="329"/>
      <x:c r="BP866" s="329"/>
      <x:c r="BQ866" s="329"/>
      <x:c r="BR866" s="329"/>
      <x:c r="BS866" s="329"/>
      <x:c r="BT866" s="329"/>
      <x:c r="BU866" s="329"/>
      <x:c r="BV866" s="329"/>
      <x:c r="BW866" s="329"/>
      <x:c r="BX866" s="329"/>
      <x:c r="BY866" s="329"/>
      <x:c r="BZ866" s="329"/>
      <x:c r="CA866" s="329"/>
      <x:c r="CB866" s="329"/>
      <x:c r="CC866" s="329"/>
      <x:c r="CD866" s="329"/>
      <x:c r="CE866" s="329"/>
      <x:c r="CF866" s="329"/>
      <x:c r="CG866" s="329"/>
      <x:c r="CH866" s="329"/>
      <x:c r="CI866" s="329"/>
      <x:c r="CJ866" s="329"/>
      <x:c r="CK866" s="329"/>
      <x:c r="CL866" s="329"/>
      <x:c r="CM866" s="329"/>
      <x:c r="CN866" s="329"/>
      <x:c r="CO866" s="329"/>
      <x:c r="CP866" s="329"/>
      <x:c r="CQ866" s="329"/>
      <x:c r="CR866" s="329"/>
      <x:c r="CS866" s="329"/>
      <x:c r="CT866" s="329"/>
      <x:c r="CU866" s="329"/>
      <x:c r="CV866" s="329"/>
      <x:c r="CW866" s="329"/>
      <x:c r="CX866" s="329"/>
      <x:c r="CY866" s="329"/>
      <x:c r="CZ866" s="329"/>
      <x:c r="DA866" s="329"/>
      <x:c r="DB866" s="329"/>
      <x:c r="DC866" s="329"/>
      <x:c r="DD866" s="329"/>
      <x:c r="DE866" s="329"/>
      <x:c r="DF866" s="329"/>
      <x:c r="DG866" s="329"/>
      <x:c r="DH866" s="329"/>
      <x:c r="DI866" s="329"/>
      <x:c r="DJ866" s="329"/>
      <x:c r="DK866" s="329"/>
      <x:c r="DL866" s="329"/>
      <x:c r="DM866" s="329"/>
      <x:c r="DN866" s="329"/>
      <x:c r="DO866" s="329"/>
      <x:c r="DP866" s="329"/>
      <x:c r="DQ866" s="329"/>
      <x:c r="DR866" s="329"/>
      <x:c r="DS866" s="329"/>
    </x:row>
    <x:row r="867" spans="1:123" s="273" customFormat="1" hidden="1" customHeight="1">
      <x:c r="A867" s="630" t="s">
        <x:v>38</x:v>
      </x:c>
      <x:c r="B867" s="295" t="s">
        <x:v>4111</x:v>
      </x:c>
      <x:c r="C867" s="632" t="s">
        <x:v>4600</x:v>
      </x:c>
      <x:c r="D867" s="448">
        <x:f t="shared" si="47"/>
        <x:v>3389</x:v>
      </x:c>
      <x:c r="E867" s="317" t="s">
        <x:v>3403</x:v>
      </x:c>
      <x:c r="F867" s="507" t="s">
        <x:v>3117</x:v>
      </x:c>
      <x:c r="G867" s="317" t="s">
        <x:v>3403</x:v>
      </x:c>
      <x:c r="H867" s="507"/>
      <x:c r="I867" s="507"/>
      <x:c r="J867" s="636"/>
      <x:c r="K867" s="636">
        <x:v>3389</x:v>
      </x:c>
      <x:c r="L867" s="637"/>
      <x:c r="M867" s="636">
        <x:v>3389</x:v>
      </x:c>
      <x:c r="N867" s="636"/>
      <x:c r="O867" s="636"/>
      <x:c r="P867" s="636">
        <x:v>3389</x:v>
      </x:c>
      <x:c r="Q867" s="636"/>
      <x:c r="R867" s="217" t="s">
        <x:v>4907</x:v>
      </x:c>
      <x:c r="S867" s="299"/>
      <x:c r="T867" s="329"/>
      <x:c r="U867" s="329"/>
      <x:c r="V867" s="329"/>
      <x:c r="W867" s="329"/>
      <x:c r="X867" s="329"/>
      <x:c r="Y867" s="329"/>
      <x:c r="Z867" s="329"/>
      <x:c r="AA867" s="329"/>
      <x:c r="AB867" s="329"/>
      <x:c r="AC867" s="329"/>
      <x:c r="AD867" s="329"/>
      <x:c r="AE867" s="329"/>
      <x:c r="AF867" s="329"/>
      <x:c r="AG867" s="329"/>
      <x:c r="AH867" s="329"/>
      <x:c r="AI867" s="329"/>
      <x:c r="AJ867" s="329"/>
      <x:c r="AK867" s="329"/>
      <x:c r="AL867" s="329"/>
      <x:c r="AM867" s="329"/>
      <x:c r="AN867" s="329"/>
      <x:c r="AO867" s="329"/>
      <x:c r="AP867" s="329"/>
      <x:c r="AQ867" s="329"/>
      <x:c r="AR867" s="329"/>
      <x:c r="AS867" s="329"/>
      <x:c r="AT867" s="329"/>
      <x:c r="AU867" s="329"/>
      <x:c r="AV867" s="329"/>
      <x:c r="AW867" s="329"/>
      <x:c r="AX867" s="329"/>
      <x:c r="AY867" s="329"/>
      <x:c r="AZ867" s="329"/>
      <x:c r="BA867" s="329"/>
      <x:c r="BB867" s="329"/>
      <x:c r="BC867" s="329"/>
      <x:c r="BD867" s="329"/>
      <x:c r="BE867" s="329"/>
      <x:c r="BF867" s="329"/>
      <x:c r="BG867" s="329"/>
      <x:c r="BH867" s="329"/>
      <x:c r="BI867" s="329"/>
      <x:c r="BJ867" s="329"/>
      <x:c r="BK867" s="329"/>
      <x:c r="BL867" s="329"/>
      <x:c r="BM867" s="329"/>
      <x:c r="BN867" s="329"/>
      <x:c r="BO867" s="329"/>
      <x:c r="BP867" s="329"/>
      <x:c r="BQ867" s="329"/>
      <x:c r="BR867" s="329"/>
      <x:c r="BS867" s="329"/>
      <x:c r="BT867" s="329"/>
      <x:c r="BU867" s="329"/>
      <x:c r="BV867" s="329"/>
      <x:c r="BW867" s="329"/>
      <x:c r="BX867" s="329"/>
      <x:c r="BY867" s="329"/>
      <x:c r="BZ867" s="329"/>
      <x:c r="CA867" s="329"/>
      <x:c r="CB867" s="329"/>
      <x:c r="CC867" s="329"/>
      <x:c r="CD867" s="329"/>
      <x:c r="CE867" s="329"/>
      <x:c r="CF867" s="329"/>
      <x:c r="CG867" s="329"/>
      <x:c r="CH867" s="329"/>
      <x:c r="CI867" s="329"/>
      <x:c r="CJ867" s="329"/>
      <x:c r="CK867" s="329"/>
      <x:c r="CL867" s="329"/>
      <x:c r="CM867" s="329"/>
      <x:c r="CN867" s="329"/>
      <x:c r="CO867" s="329"/>
      <x:c r="CP867" s="329"/>
      <x:c r="CQ867" s="329"/>
      <x:c r="CR867" s="329"/>
      <x:c r="CS867" s="329"/>
      <x:c r="CT867" s="329"/>
      <x:c r="CU867" s="329"/>
      <x:c r="CV867" s="329"/>
      <x:c r="CW867" s="329"/>
      <x:c r="CX867" s="329"/>
      <x:c r="CY867" s="329"/>
      <x:c r="CZ867" s="329"/>
      <x:c r="DA867" s="329"/>
      <x:c r="DB867" s="329"/>
      <x:c r="DC867" s="329"/>
      <x:c r="DD867" s="329"/>
      <x:c r="DE867" s="329"/>
      <x:c r="DF867" s="329"/>
      <x:c r="DG867" s="329"/>
      <x:c r="DH867" s="329"/>
      <x:c r="DI867" s="329"/>
      <x:c r="DJ867" s="329"/>
      <x:c r="DK867" s="329"/>
      <x:c r="DL867" s="329"/>
      <x:c r="DM867" s="329"/>
      <x:c r="DN867" s="329"/>
      <x:c r="DO867" s="329"/>
      <x:c r="DP867" s="329"/>
      <x:c r="DQ867" s="329"/>
      <x:c r="DR867" s="329"/>
      <x:c r="DS867" s="329"/>
    </x:row>
    <x:row r="868" spans="1:123" s="273" customFormat="1" hidden="1" customHeight="1">
      <x:c r="A868" s="630" t="s">
        <x:v>38</x:v>
      </x:c>
      <x:c r="B868" s="295" t="s">
        <x:v>4055</x:v>
      </x:c>
      <x:c r="C868" s="632" t="s">
        <x:v>4078</x:v>
      </x:c>
      <x:c r="D868" s="448">
        <x:f t="shared" si="47"/>
        <x:v>3623</x:v>
      </x:c>
      <x:c r="E868" s="317" t="s">
        <x:v>3403</x:v>
      </x:c>
      <x:c r="F868" s="317" t="s">
        <x:v>3403</x:v>
      </x:c>
      <x:c r="G868" s="317" t="s">
        <x:v>3403</x:v>
      </x:c>
      <x:c r="H868" s="507"/>
      <x:c r="I868" s="507"/>
      <x:c r="J868" s="636"/>
      <x:c r="K868" s="636">
        <x:v>3623</x:v>
      </x:c>
      <x:c r="L868" s="637"/>
      <x:c r="M868" s="636">
        <x:v>3623</x:v>
      </x:c>
      <x:c r="N868" s="636"/>
      <x:c r="O868" s="636"/>
      <x:c r="P868" s="636">
        <x:v>3623</x:v>
      </x:c>
      <x:c r="Q868" s="636"/>
      <x:c r="R868" s="217" t="s">
        <x:v>4907</x:v>
      </x:c>
      <x:c r="S868" s="299"/>
      <x:c r="T868" s="329"/>
      <x:c r="U868" s="329"/>
      <x:c r="V868" s="329"/>
      <x:c r="W868" s="329"/>
      <x:c r="X868" s="329"/>
      <x:c r="Y868" s="329"/>
      <x:c r="Z868" s="329"/>
      <x:c r="AA868" s="329"/>
      <x:c r="AB868" s="329"/>
      <x:c r="AC868" s="329"/>
      <x:c r="AD868" s="329"/>
      <x:c r="AE868" s="329"/>
      <x:c r="AF868" s="329"/>
      <x:c r="AG868" s="329"/>
      <x:c r="AH868" s="329"/>
      <x:c r="AI868" s="329"/>
      <x:c r="AJ868" s="329"/>
      <x:c r="AK868" s="329"/>
      <x:c r="AL868" s="329"/>
      <x:c r="AM868" s="329"/>
      <x:c r="AN868" s="329"/>
      <x:c r="AO868" s="329"/>
      <x:c r="AP868" s="329"/>
      <x:c r="AQ868" s="329"/>
      <x:c r="AR868" s="329"/>
      <x:c r="AS868" s="329"/>
      <x:c r="AT868" s="329"/>
      <x:c r="AU868" s="329"/>
      <x:c r="AV868" s="329"/>
      <x:c r="AW868" s="329"/>
      <x:c r="AX868" s="329"/>
      <x:c r="AY868" s="329"/>
      <x:c r="AZ868" s="329"/>
      <x:c r="BA868" s="329"/>
      <x:c r="BB868" s="329"/>
      <x:c r="BC868" s="329"/>
      <x:c r="BD868" s="329"/>
      <x:c r="BE868" s="329"/>
      <x:c r="BF868" s="329"/>
      <x:c r="BG868" s="329"/>
      <x:c r="BH868" s="329"/>
      <x:c r="BI868" s="329"/>
      <x:c r="BJ868" s="329"/>
      <x:c r="BK868" s="329"/>
      <x:c r="BL868" s="329"/>
      <x:c r="BM868" s="329"/>
      <x:c r="BN868" s="329"/>
      <x:c r="BO868" s="329"/>
      <x:c r="BP868" s="329"/>
      <x:c r="BQ868" s="329"/>
      <x:c r="BR868" s="329"/>
      <x:c r="BS868" s="329"/>
      <x:c r="BT868" s="329"/>
      <x:c r="BU868" s="329"/>
      <x:c r="BV868" s="329"/>
      <x:c r="BW868" s="329"/>
      <x:c r="BX868" s="329"/>
      <x:c r="BY868" s="329"/>
      <x:c r="BZ868" s="329"/>
      <x:c r="CA868" s="329"/>
      <x:c r="CB868" s="329"/>
      <x:c r="CC868" s="329"/>
      <x:c r="CD868" s="329"/>
      <x:c r="CE868" s="329"/>
      <x:c r="CF868" s="329"/>
      <x:c r="CG868" s="329"/>
      <x:c r="CH868" s="329"/>
      <x:c r="CI868" s="329"/>
      <x:c r="CJ868" s="329"/>
      <x:c r="CK868" s="329"/>
      <x:c r="CL868" s="329"/>
      <x:c r="CM868" s="329"/>
      <x:c r="CN868" s="329"/>
      <x:c r="CO868" s="329"/>
      <x:c r="CP868" s="329"/>
      <x:c r="CQ868" s="329"/>
      <x:c r="CR868" s="329"/>
      <x:c r="CS868" s="329"/>
      <x:c r="CT868" s="329"/>
      <x:c r="CU868" s="329"/>
      <x:c r="CV868" s="329"/>
      <x:c r="CW868" s="329"/>
      <x:c r="CX868" s="329"/>
      <x:c r="CY868" s="329"/>
      <x:c r="CZ868" s="329"/>
      <x:c r="DA868" s="329"/>
      <x:c r="DB868" s="329"/>
      <x:c r="DC868" s="329"/>
      <x:c r="DD868" s="329"/>
      <x:c r="DE868" s="329"/>
      <x:c r="DF868" s="329"/>
      <x:c r="DG868" s="329"/>
      <x:c r="DH868" s="329"/>
      <x:c r="DI868" s="329"/>
      <x:c r="DJ868" s="329"/>
      <x:c r="DK868" s="329"/>
      <x:c r="DL868" s="329"/>
      <x:c r="DM868" s="329"/>
      <x:c r="DN868" s="329"/>
      <x:c r="DO868" s="329"/>
      <x:c r="DP868" s="329"/>
      <x:c r="DQ868" s="329"/>
      <x:c r="DR868" s="329"/>
      <x:c r="DS868" s="329"/>
    </x:row>
    <x:row r="869" spans="1:123" s="273" customFormat="1" hidden="1" customHeight="1">
      <x:c r="A869" s="630" t="s">
        <x:v>38</x:v>
      </x:c>
      <x:c r="B869" s="295" t="s">
        <x:v>4059</x:v>
      </x:c>
      <x:c r="C869" s="632" t="s">
        <x:v>4081</x:v>
      </x:c>
      <x:c r="D869" s="448">
        <x:f t="shared" si="47"/>
        <x:v>1958</x:v>
      </x:c>
      <x:c r="E869" s="317" t="s">
        <x:v>3403</x:v>
      </x:c>
      <x:c r="F869" s="317" t="s">
        <x:v>3403</x:v>
      </x:c>
      <x:c r="G869" s="317" t="s">
        <x:v>3403</x:v>
      </x:c>
      <x:c r="H869" s="507"/>
      <x:c r="I869" s="507"/>
      <x:c r="J869" s="636"/>
      <x:c r="K869" s="636">
        <x:v>1958</x:v>
      </x:c>
      <x:c r="L869" s="637"/>
      <x:c r="M869" s="636">
        <x:v>1958</x:v>
      </x:c>
      <x:c r="N869" s="636"/>
      <x:c r="O869" s="636"/>
      <x:c r="P869" s="636">
        <x:v>1958</x:v>
      </x:c>
      <x:c r="Q869" s="636"/>
      <x:c r="R869" s="217" t="s">
        <x:v>4907</x:v>
      </x:c>
      <x:c r="S869" s="299"/>
      <x:c r="T869" s="329"/>
      <x:c r="U869" s="329"/>
      <x:c r="V869" s="329"/>
      <x:c r="W869" s="329"/>
      <x:c r="X869" s="329"/>
      <x:c r="Y869" s="329"/>
      <x:c r="Z869" s="329"/>
      <x:c r="AA869" s="329"/>
      <x:c r="AB869" s="329"/>
      <x:c r="AC869" s="329"/>
      <x:c r="AD869" s="329"/>
      <x:c r="AE869" s="329"/>
      <x:c r="AF869" s="329"/>
      <x:c r="AG869" s="329"/>
      <x:c r="AH869" s="329"/>
      <x:c r="AI869" s="329"/>
      <x:c r="AJ869" s="329"/>
      <x:c r="AK869" s="329"/>
      <x:c r="AL869" s="329"/>
      <x:c r="AM869" s="329"/>
      <x:c r="AN869" s="329"/>
      <x:c r="AO869" s="329"/>
      <x:c r="AP869" s="329"/>
      <x:c r="AQ869" s="329"/>
      <x:c r="AR869" s="329"/>
      <x:c r="AS869" s="329"/>
      <x:c r="AT869" s="329"/>
      <x:c r="AU869" s="329"/>
      <x:c r="AV869" s="329"/>
      <x:c r="AW869" s="329"/>
      <x:c r="AX869" s="329"/>
      <x:c r="AY869" s="329"/>
      <x:c r="AZ869" s="329"/>
      <x:c r="BA869" s="329"/>
      <x:c r="BB869" s="329"/>
      <x:c r="BC869" s="329"/>
      <x:c r="BD869" s="329"/>
      <x:c r="BE869" s="329"/>
      <x:c r="BF869" s="329"/>
      <x:c r="BG869" s="329"/>
      <x:c r="BH869" s="329"/>
      <x:c r="BI869" s="329"/>
      <x:c r="BJ869" s="329"/>
      <x:c r="BK869" s="329"/>
      <x:c r="BL869" s="329"/>
      <x:c r="BM869" s="329"/>
      <x:c r="BN869" s="329"/>
      <x:c r="BO869" s="329"/>
      <x:c r="BP869" s="329"/>
      <x:c r="BQ869" s="329"/>
      <x:c r="BR869" s="329"/>
      <x:c r="BS869" s="329"/>
      <x:c r="BT869" s="329"/>
      <x:c r="BU869" s="329"/>
      <x:c r="BV869" s="329"/>
      <x:c r="BW869" s="329"/>
      <x:c r="BX869" s="329"/>
      <x:c r="BY869" s="329"/>
      <x:c r="BZ869" s="329"/>
      <x:c r="CA869" s="329"/>
      <x:c r="CB869" s="329"/>
      <x:c r="CC869" s="329"/>
      <x:c r="CD869" s="329"/>
      <x:c r="CE869" s="329"/>
      <x:c r="CF869" s="329"/>
      <x:c r="CG869" s="329"/>
      <x:c r="CH869" s="329"/>
      <x:c r="CI869" s="329"/>
      <x:c r="CJ869" s="329"/>
      <x:c r="CK869" s="329"/>
      <x:c r="CL869" s="329"/>
      <x:c r="CM869" s="329"/>
      <x:c r="CN869" s="329"/>
      <x:c r="CO869" s="329"/>
      <x:c r="CP869" s="329"/>
      <x:c r="CQ869" s="329"/>
      <x:c r="CR869" s="329"/>
      <x:c r="CS869" s="329"/>
      <x:c r="CT869" s="329"/>
      <x:c r="CU869" s="329"/>
      <x:c r="CV869" s="329"/>
      <x:c r="CW869" s="329"/>
      <x:c r="CX869" s="329"/>
      <x:c r="CY869" s="329"/>
      <x:c r="CZ869" s="329"/>
      <x:c r="DA869" s="329"/>
      <x:c r="DB869" s="329"/>
      <x:c r="DC869" s="329"/>
      <x:c r="DD869" s="329"/>
      <x:c r="DE869" s="329"/>
      <x:c r="DF869" s="329"/>
      <x:c r="DG869" s="329"/>
      <x:c r="DH869" s="329"/>
      <x:c r="DI869" s="329"/>
      <x:c r="DJ869" s="329"/>
      <x:c r="DK869" s="329"/>
      <x:c r="DL869" s="329"/>
      <x:c r="DM869" s="329"/>
      <x:c r="DN869" s="329"/>
      <x:c r="DO869" s="329"/>
      <x:c r="DP869" s="329"/>
      <x:c r="DQ869" s="329"/>
      <x:c r="DR869" s="329"/>
      <x:c r="DS869" s="329"/>
    </x:row>
    <x:row r="870" spans="1:123" s="273" customFormat="1" hidden="1" customHeight="1">
      <x:c r="A870" s="630" t="s">
        <x:v>38</x:v>
      </x:c>
      <x:c r="B870" s="295" t="s">
        <x:v>4085</x:v>
      </x:c>
      <x:c r="C870" s="632" t="s">
        <x:v>4079</x:v>
      </x:c>
      <x:c r="D870" s="448">
        <x:f t="shared" si="47"/>
        <x:v>7322</x:v>
      </x:c>
      <x:c r="E870" s="317" t="s">
        <x:v>3403</x:v>
      </x:c>
      <x:c r="F870" s="507" t="s">
        <x:v>3448</x:v>
      </x:c>
      <x:c r="G870" s="317" t="s">
        <x:v>3403</x:v>
      </x:c>
      <x:c r="H870" s="507"/>
      <x:c r="I870" s="507"/>
      <x:c r="J870" s="636"/>
      <x:c r="K870" s="636">
        <x:v>7322</x:v>
      </x:c>
      <x:c r="L870" s="637"/>
      <x:c r="M870" s="636">
        <x:v>7322</x:v>
      </x:c>
      <x:c r="N870" s="636"/>
      <x:c r="O870" s="636"/>
      <x:c r="P870" s="636">
        <x:v>7322</x:v>
      </x:c>
      <x:c r="Q870" s="636"/>
      <x:c r="R870" s="217" t="s">
        <x:v>4907</x:v>
      </x:c>
      <x:c r="S870" s="299"/>
      <x:c r="T870" s="329"/>
      <x:c r="U870" s="329"/>
      <x:c r="V870" s="329"/>
      <x:c r="W870" s="329"/>
      <x:c r="X870" s="329"/>
      <x:c r="Y870" s="329"/>
      <x:c r="Z870" s="329"/>
      <x:c r="AA870" s="329"/>
      <x:c r="AB870" s="329"/>
      <x:c r="AC870" s="329"/>
      <x:c r="AD870" s="329"/>
      <x:c r="AE870" s="329"/>
      <x:c r="AF870" s="329"/>
      <x:c r="AG870" s="329"/>
      <x:c r="AH870" s="329"/>
      <x:c r="AI870" s="329"/>
      <x:c r="AJ870" s="329"/>
      <x:c r="AK870" s="329"/>
      <x:c r="AL870" s="329"/>
      <x:c r="AM870" s="329"/>
      <x:c r="AN870" s="329"/>
      <x:c r="AO870" s="329"/>
      <x:c r="AP870" s="329"/>
      <x:c r="AQ870" s="329"/>
      <x:c r="AR870" s="329"/>
      <x:c r="AS870" s="329"/>
      <x:c r="AT870" s="329"/>
      <x:c r="AU870" s="329"/>
      <x:c r="AV870" s="329"/>
      <x:c r="AW870" s="329"/>
      <x:c r="AX870" s="329"/>
      <x:c r="AY870" s="329"/>
      <x:c r="AZ870" s="329"/>
      <x:c r="BA870" s="329"/>
      <x:c r="BB870" s="329"/>
      <x:c r="BC870" s="329"/>
      <x:c r="BD870" s="329"/>
      <x:c r="BE870" s="329"/>
      <x:c r="BF870" s="329"/>
      <x:c r="BG870" s="329"/>
      <x:c r="BH870" s="329"/>
      <x:c r="BI870" s="329"/>
      <x:c r="BJ870" s="329"/>
      <x:c r="BK870" s="329"/>
      <x:c r="BL870" s="329"/>
      <x:c r="BM870" s="329"/>
      <x:c r="BN870" s="329"/>
      <x:c r="BO870" s="329"/>
      <x:c r="BP870" s="329"/>
      <x:c r="BQ870" s="329"/>
      <x:c r="BR870" s="329"/>
      <x:c r="BS870" s="329"/>
      <x:c r="BT870" s="329"/>
      <x:c r="BU870" s="329"/>
      <x:c r="BV870" s="329"/>
      <x:c r="BW870" s="329"/>
      <x:c r="BX870" s="329"/>
      <x:c r="BY870" s="329"/>
      <x:c r="BZ870" s="329"/>
      <x:c r="CA870" s="329"/>
      <x:c r="CB870" s="329"/>
      <x:c r="CC870" s="329"/>
      <x:c r="CD870" s="329"/>
      <x:c r="CE870" s="329"/>
      <x:c r="CF870" s="329"/>
      <x:c r="CG870" s="329"/>
      <x:c r="CH870" s="329"/>
      <x:c r="CI870" s="329"/>
      <x:c r="CJ870" s="329"/>
      <x:c r="CK870" s="329"/>
      <x:c r="CL870" s="329"/>
      <x:c r="CM870" s="329"/>
      <x:c r="CN870" s="329"/>
      <x:c r="CO870" s="329"/>
      <x:c r="CP870" s="329"/>
      <x:c r="CQ870" s="329"/>
      <x:c r="CR870" s="329"/>
      <x:c r="CS870" s="329"/>
      <x:c r="CT870" s="329"/>
      <x:c r="CU870" s="329"/>
      <x:c r="CV870" s="329"/>
      <x:c r="CW870" s="329"/>
      <x:c r="CX870" s="329"/>
      <x:c r="CY870" s="329"/>
      <x:c r="CZ870" s="329"/>
      <x:c r="DA870" s="329"/>
      <x:c r="DB870" s="329"/>
      <x:c r="DC870" s="329"/>
      <x:c r="DD870" s="329"/>
      <x:c r="DE870" s="329"/>
      <x:c r="DF870" s="329"/>
      <x:c r="DG870" s="329"/>
      <x:c r="DH870" s="329"/>
      <x:c r="DI870" s="329"/>
      <x:c r="DJ870" s="329"/>
      <x:c r="DK870" s="329"/>
      <x:c r="DL870" s="329"/>
      <x:c r="DM870" s="329"/>
      <x:c r="DN870" s="329"/>
      <x:c r="DO870" s="329"/>
      <x:c r="DP870" s="329"/>
      <x:c r="DQ870" s="329"/>
      <x:c r="DR870" s="329"/>
      <x:c r="DS870" s="329"/>
    </x:row>
    <x:row r="871" spans="1:123" s="273" customFormat="1" hidden="1" customHeight="1">
      <x:c r="A871" s="630" t="s">
        <x:v>38</x:v>
      </x:c>
      <x:c r="B871" s="295" t="s">
        <x:v>4601</x:v>
      </x:c>
      <x:c r="C871" s="632" t="s">
        <x:v>4607</x:v>
      </x:c>
      <x:c r="D871" s="448">
        <x:f t="shared" si="47"/>
        <x:v>9036</x:v>
      </x:c>
      <x:c r="E871" s="317" t="s">
        <x:v>3403</x:v>
      </x:c>
      <x:c r="F871" s="507" t="s">
        <x:v>3448</x:v>
      </x:c>
      <x:c r="G871" s="317" t="s">
        <x:v>3403</x:v>
      </x:c>
      <x:c r="H871" s="507"/>
      <x:c r="I871" s="507"/>
      <x:c r="J871" s="636"/>
      <x:c r="K871" s="636">
        <x:v>9036</x:v>
      </x:c>
      <x:c r="L871" s="637"/>
      <x:c r="M871" s="636">
        <x:v>9036</x:v>
      </x:c>
      <x:c r="N871" s="636"/>
      <x:c r="O871" s="636"/>
      <x:c r="P871" s="636">
        <x:v>9036</x:v>
      </x:c>
      <x:c r="Q871" s="636"/>
      <x:c r="R871" s="217" t="s">
        <x:v>4907</x:v>
      </x:c>
      <x:c r="S871" s="299"/>
      <x:c r="T871" s="329"/>
      <x:c r="U871" s="329"/>
      <x:c r="V871" s="329"/>
      <x:c r="W871" s="329"/>
      <x:c r="X871" s="329"/>
      <x:c r="Y871" s="329"/>
      <x:c r="Z871" s="329"/>
      <x:c r="AA871" s="329"/>
      <x:c r="AB871" s="329"/>
      <x:c r="AC871" s="329"/>
      <x:c r="AD871" s="329"/>
      <x:c r="AE871" s="329"/>
      <x:c r="AF871" s="329"/>
      <x:c r="AG871" s="329"/>
      <x:c r="AH871" s="329"/>
      <x:c r="AI871" s="329"/>
      <x:c r="AJ871" s="329"/>
      <x:c r="AK871" s="329"/>
      <x:c r="AL871" s="329"/>
      <x:c r="AM871" s="329"/>
      <x:c r="AN871" s="329"/>
      <x:c r="AO871" s="329"/>
      <x:c r="AP871" s="329"/>
      <x:c r="AQ871" s="329"/>
      <x:c r="AR871" s="329"/>
      <x:c r="AS871" s="329"/>
      <x:c r="AT871" s="329"/>
      <x:c r="AU871" s="329"/>
      <x:c r="AV871" s="329"/>
      <x:c r="AW871" s="329"/>
      <x:c r="AX871" s="329"/>
      <x:c r="AY871" s="329"/>
      <x:c r="AZ871" s="329"/>
      <x:c r="BA871" s="329"/>
      <x:c r="BB871" s="329"/>
      <x:c r="BC871" s="329"/>
      <x:c r="BD871" s="329"/>
      <x:c r="BE871" s="329"/>
      <x:c r="BF871" s="329"/>
      <x:c r="BG871" s="329"/>
      <x:c r="BH871" s="329"/>
      <x:c r="BI871" s="329"/>
      <x:c r="BJ871" s="329"/>
      <x:c r="BK871" s="329"/>
      <x:c r="BL871" s="329"/>
      <x:c r="BM871" s="329"/>
      <x:c r="BN871" s="329"/>
      <x:c r="BO871" s="329"/>
      <x:c r="BP871" s="329"/>
      <x:c r="BQ871" s="329"/>
      <x:c r="BR871" s="329"/>
      <x:c r="BS871" s="329"/>
      <x:c r="BT871" s="329"/>
      <x:c r="BU871" s="329"/>
      <x:c r="BV871" s="329"/>
      <x:c r="BW871" s="329"/>
      <x:c r="BX871" s="329"/>
      <x:c r="BY871" s="329"/>
      <x:c r="BZ871" s="329"/>
      <x:c r="CA871" s="329"/>
      <x:c r="CB871" s="329"/>
      <x:c r="CC871" s="329"/>
      <x:c r="CD871" s="329"/>
      <x:c r="CE871" s="329"/>
      <x:c r="CF871" s="329"/>
      <x:c r="CG871" s="329"/>
      <x:c r="CH871" s="329"/>
      <x:c r="CI871" s="329"/>
      <x:c r="CJ871" s="329"/>
      <x:c r="CK871" s="329"/>
      <x:c r="CL871" s="329"/>
      <x:c r="CM871" s="329"/>
      <x:c r="CN871" s="329"/>
      <x:c r="CO871" s="329"/>
      <x:c r="CP871" s="329"/>
      <x:c r="CQ871" s="329"/>
      <x:c r="CR871" s="329"/>
      <x:c r="CS871" s="329"/>
      <x:c r="CT871" s="329"/>
      <x:c r="CU871" s="329"/>
      <x:c r="CV871" s="329"/>
      <x:c r="CW871" s="329"/>
      <x:c r="CX871" s="329"/>
      <x:c r="CY871" s="329"/>
      <x:c r="CZ871" s="329"/>
      <x:c r="DA871" s="329"/>
      <x:c r="DB871" s="329"/>
      <x:c r="DC871" s="329"/>
      <x:c r="DD871" s="329"/>
      <x:c r="DE871" s="329"/>
      <x:c r="DF871" s="329"/>
      <x:c r="DG871" s="329"/>
      <x:c r="DH871" s="329"/>
      <x:c r="DI871" s="329"/>
      <x:c r="DJ871" s="329"/>
      <x:c r="DK871" s="329"/>
      <x:c r="DL871" s="329"/>
      <x:c r="DM871" s="329"/>
      <x:c r="DN871" s="329"/>
      <x:c r="DO871" s="329"/>
      <x:c r="DP871" s="329"/>
      <x:c r="DQ871" s="329"/>
      <x:c r="DR871" s="329"/>
      <x:c r="DS871" s="329"/>
    </x:row>
    <x:row r="872" spans="1:123" s="273" customFormat="1" hidden="1" customHeight="1">
      <x:c r="A872" s="630" t="s">
        <x:v>38</x:v>
      </x:c>
      <x:c r="B872" s="295" t="s">
        <x:v>4072</x:v>
      </x:c>
      <x:c r="C872" s="632" t="s">
        <x:v>4069</x:v>
      </x:c>
      <x:c r="D872" s="448">
        <x:f t="shared" si="47"/>
        <x:v>3015</x:v>
      </x:c>
      <x:c r="E872" s="317" t="s">
        <x:v>3403</x:v>
      </x:c>
      <x:c r="F872" s="507" t="s">
        <x:v>3117</x:v>
      </x:c>
      <x:c r="G872" s="317" t="s">
        <x:v>3403</x:v>
      </x:c>
      <x:c r="H872" s="507"/>
      <x:c r="I872" s="507"/>
      <x:c r="J872" s="636"/>
      <x:c r="K872" s="636">
        <x:v>3015</x:v>
      </x:c>
      <x:c r="L872" s="637"/>
      <x:c r="M872" s="636">
        <x:v>3015</x:v>
      </x:c>
      <x:c r="N872" s="636"/>
      <x:c r="O872" s="636"/>
      <x:c r="P872" s="636">
        <x:v>3015</x:v>
      </x:c>
      <x:c r="Q872" s="636"/>
      <x:c r="R872" s="217" t="s">
        <x:v>4907</x:v>
      </x:c>
      <x:c r="S872" s="299"/>
      <x:c r="T872" s="329"/>
      <x:c r="U872" s="329"/>
      <x:c r="V872" s="329"/>
      <x:c r="W872" s="329"/>
      <x:c r="X872" s="329"/>
      <x:c r="Y872" s="329"/>
      <x:c r="Z872" s="329"/>
      <x:c r="AA872" s="329"/>
      <x:c r="AB872" s="329"/>
      <x:c r="AC872" s="329"/>
      <x:c r="AD872" s="329"/>
      <x:c r="AE872" s="329"/>
      <x:c r="AF872" s="329"/>
      <x:c r="AG872" s="329"/>
      <x:c r="AH872" s="329"/>
      <x:c r="AI872" s="329"/>
      <x:c r="AJ872" s="329"/>
      <x:c r="AK872" s="329"/>
      <x:c r="AL872" s="329"/>
      <x:c r="AM872" s="329"/>
      <x:c r="AN872" s="329"/>
      <x:c r="AO872" s="329"/>
      <x:c r="AP872" s="329"/>
      <x:c r="AQ872" s="329"/>
      <x:c r="AR872" s="329"/>
      <x:c r="AS872" s="329"/>
      <x:c r="AT872" s="329"/>
      <x:c r="AU872" s="329"/>
      <x:c r="AV872" s="329"/>
      <x:c r="AW872" s="329"/>
      <x:c r="AX872" s="329"/>
      <x:c r="AY872" s="329"/>
      <x:c r="AZ872" s="329"/>
      <x:c r="BA872" s="329"/>
      <x:c r="BB872" s="329"/>
      <x:c r="BC872" s="329"/>
      <x:c r="BD872" s="329"/>
      <x:c r="BE872" s="329"/>
      <x:c r="BF872" s="329"/>
      <x:c r="BG872" s="329"/>
      <x:c r="BH872" s="329"/>
      <x:c r="BI872" s="329"/>
      <x:c r="BJ872" s="329"/>
      <x:c r="BK872" s="329"/>
      <x:c r="BL872" s="329"/>
      <x:c r="BM872" s="329"/>
      <x:c r="BN872" s="329"/>
      <x:c r="BO872" s="329"/>
      <x:c r="BP872" s="329"/>
      <x:c r="BQ872" s="329"/>
      <x:c r="BR872" s="329"/>
      <x:c r="BS872" s="329"/>
      <x:c r="BT872" s="329"/>
      <x:c r="BU872" s="329"/>
      <x:c r="BV872" s="329"/>
      <x:c r="BW872" s="329"/>
      <x:c r="BX872" s="329"/>
      <x:c r="BY872" s="329"/>
      <x:c r="BZ872" s="329"/>
      <x:c r="CA872" s="329"/>
      <x:c r="CB872" s="329"/>
      <x:c r="CC872" s="329"/>
      <x:c r="CD872" s="329"/>
      <x:c r="CE872" s="329"/>
      <x:c r="CF872" s="329"/>
      <x:c r="CG872" s="329"/>
      <x:c r="CH872" s="329"/>
      <x:c r="CI872" s="329"/>
      <x:c r="CJ872" s="329"/>
      <x:c r="CK872" s="329"/>
      <x:c r="CL872" s="329"/>
      <x:c r="CM872" s="329"/>
      <x:c r="CN872" s="329"/>
      <x:c r="CO872" s="329"/>
      <x:c r="CP872" s="329"/>
      <x:c r="CQ872" s="329"/>
      <x:c r="CR872" s="329"/>
      <x:c r="CS872" s="329"/>
      <x:c r="CT872" s="329"/>
      <x:c r="CU872" s="329"/>
      <x:c r="CV872" s="329"/>
      <x:c r="CW872" s="329"/>
      <x:c r="CX872" s="329"/>
      <x:c r="CY872" s="329"/>
      <x:c r="CZ872" s="329"/>
      <x:c r="DA872" s="329"/>
      <x:c r="DB872" s="329"/>
      <x:c r="DC872" s="329"/>
      <x:c r="DD872" s="329"/>
      <x:c r="DE872" s="329"/>
      <x:c r="DF872" s="329"/>
      <x:c r="DG872" s="329"/>
      <x:c r="DH872" s="329"/>
      <x:c r="DI872" s="329"/>
      <x:c r="DJ872" s="329"/>
      <x:c r="DK872" s="329"/>
      <x:c r="DL872" s="329"/>
      <x:c r="DM872" s="329"/>
      <x:c r="DN872" s="329"/>
      <x:c r="DO872" s="329"/>
      <x:c r="DP872" s="329"/>
      <x:c r="DQ872" s="329"/>
      <x:c r="DR872" s="329"/>
      <x:c r="DS872" s="329"/>
    </x:row>
    <x:row r="873" spans="1:123" s="273" customFormat="1" hidden="1" customHeight="1">
      <x:c r="A873" s="630" t="s">
        <x:v>38</x:v>
      </x:c>
      <x:c r="B873" s="295" t="s">
        <x:v>4071</x:v>
      </x:c>
      <x:c r="C873" s="632" t="s">
        <x:v>2326</x:v>
      </x:c>
      <x:c r="D873" s="448">
        <x:f t="shared" si="47"/>
        <x:v>6524</x:v>
      </x:c>
      <x:c r="E873" s="317" t="s">
        <x:v>3403</x:v>
      </x:c>
      <x:c r="F873" s="317" t="s">
        <x:v>3403</x:v>
      </x:c>
      <x:c r="G873" s="317" t="s">
        <x:v>3403</x:v>
      </x:c>
      <x:c r="H873" s="507"/>
      <x:c r="I873" s="507"/>
      <x:c r="J873" s="636"/>
      <x:c r="K873" s="636">
        <x:v>6524</x:v>
      </x:c>
      <x:c r="L873" s="637"/>
      <x:c r="M873" s="636">
        <x:v>6524</x:v>
      </x:c>
      <x:c r="N873" s="636"/>
      <x:c r="O873" s="636"/>
      <x:c r="P873" s="636">
        <x:v>6524</x:v>
      </x:c>
      <x:c r="Q873" s="636"/>
      <x:c r="R873" s="217" t="s">
        <x:v>4907</x:v>
      </x:c>
      <x:c r="S873" s="299"/>
      <x:c r="T873" s="329"/>
      <x:c r="U873" s="329"/>
      <x:c r="V873" s="329"/>
      <x:c r="W873" s="329"/>
      <x:c r="X873" s="329"/>
      <x:c r="Y873" s="329"/>
      <x:c r="Z873" s="329"/>
      <x:c r="AA873" s="329"/>
      <x:c r="AB873" s="329"/>
      <x:c r="AC873" s="329"/>
      <x:c r="AD873" s="329"/>
      <x:c r="AE873" s="329"/>
      <x:c r="AF873" s="329"/>
      <x:c r="AG873" s="329"/>
      <x:c r="AH873" s="329"/>
      <x:c r="AI873" s="329"/>
      <x:c r="AJ873" s="329"/>
      <x:c r="AK873" s="329"/>
      <x:c r="AL873" s="329"/>
      <x:c r="AM873" s="329"/>
      <x:c r="AN873" s="329"/>
      <x:c r="AO873" s="329"/>
      <x:c r="AP873" s="329"/>
      <x:c r="AQ873" s="329"/>
      <x:c r="AR873" s="329"/>
      <x:c r="AS873" s="329"/>
      <x:c r="AT873" s="329"/>
      <x:c r="AU873" s="329"/>
      <x:c r="AV873" s="329"/>
      <x:c r="AW873" s="329"/>
      <x:c r="AX873" s="329"/>
      <x:c r="AY873" s="329"/>
      <x:c r="AZ873" s="329"/>
      <x:c r="BA873" s="329"/>
      <x:c r="BB873" s="329"/>
      <x:c r="BC873" s="329"/>
      <x:c r="BD873" s="329"/>
      <x:c r="BE873" s="329"/>
      <x:c r="BF873" s="329"/>
      <x:c r="BG873" s="329"/>
      <x:c r="BH873" s="329"/>
      <x:c r="BI873" s="329"/>
      <x:c r="BJ873" s="329"/>
      <x:c r="BK873" s="329"/>
      <x:c r="BL873" s="329"/>
      <x:c r="BM873" s="329"/>
      <x:c r="BN873" s="329"/>
      <x:c r="BO873" s="329"/>
      <x:c r="BP873" s="329"/>
      <x:c r="BQ873" s="329"/>
      <x:c r="BR873" s="329"/>
      <x:c r="BS873" s="329"/>
      <x:c r="BT873" s="329"/>
      <x:c r="BU873" s="329"/>
      <x:c r="BV873" s="329"/>
      <x:c r="BW873" s="329"/>
      <x:c r="BX873" s="329"/>
      <x:c r="BY873" s="329"/>
      <x:c r="BZ873" s="329"/>
      <x:c r="CA873" s="329"/>
      <x:c r="CB873" s="329"/>
      <x:c r="CC873" s="329"/>
      <x:c r="CD873" s="329"/>
      <x:c r="CE873" s="329"/>
      <x:c r="CF873" s="329"/>
      <x:c r="CG873" s="329"/>
      <x:c r="CH873" s="329"/>
      <x:c r="CI873" s="329"/>
      <x:c r="CJ873" s="329"/>
      <x:c r="CK873" s="329"/>
      <x:c r="CL873" s="329"/>
      <x:c r="CM873" s="329"/>
      <x:c r="CN873" s="329"/>
      <x:c r="CO873" s="329"/>
      <x:c r="CP873" s="329"/>
      <x:c r="CQ873" s="329"/>
      <x:c r="CR873" s="329"/>
      <x:c r="CS873" s="329"/>
      <x:c r="CT873" s="329"/>
      <x:c r="CU873" s="329"/>
      <x:c r="CV873" s="329"/>
      <x:c r="CW873" s="329"/>
      <x:c r="CX873" s="329"/>
      <x:c r="CY873" s="329"/>
      <x:c r="CZ873" s="329"/>
      <x:c r="DA873" s="329"/>
      <x:c r="DB873" s="329"/>
      <x:c r="DC873" s="329"/>
      <x:c r="DD873" s="329"/>
      <x:c r="DE873" s="329"/>
      <x:c r="DF873" s="329"/>
      <x:c r="DG873" s="329"/>
      <x:c r="DH873" s="329"/>
      <x:c r="DI873" s="329"/>
      <x:c r="DJ873" s="329"/>
      <x:c r="DK873" s="329"/>
      <x:c r="DL873" s="329"/>
      <x:c r="DM873" s="329"/>
      <x:c r="DN873" s="329"/>
      <x:c r="DO873" s="329"/>
      <x:c r="DP873" s="329"/>
      <x:c r="DQ873" s="329"/>
      <x:c r="DR873" s="329"/>
      <x:c r="DS873" s="329"/>
    </x:row>
    <x:row r="874" spans="1:123" s="273" customFormat="1" hidden="1" customHeight="1">
      <x:c r="A874" s="630" t="s">
        <x:v>38</x:v>
      </x:c>
      <x:c r="B874" s="295" t="s">
        <x:v>4052</x:v>
      </x:c>
      <x:c r="C874" s="632" t="s">
        <x:v>2328</x:v>
      </x:c>
      <x:c r="D874" s="448">
        <x:f t="shared" si="47"/>
        <x:v>6307</x:v>
      </x:c>
      <x:c r="E874" s="317" t="s">
        <x:v>3403</x:v>
      </x:c>
      <x:c r="F874" s="507" t="s">
        <x:v>3117</x:v>
      </x:c>
      <x:c r="G874" s="317" t="s">
        <x:v>3403</x:v>
      </x:c>
      <x:c r="H874" s="507"/>
      <x:c r="I874" s="507"/>
      <x:c r="J874" s="636"/>
      <x:c r="K874" s="636">
        <x:v>6307</x:v>
      </x:c>
      <x:c r="L874" s="637"/>
      <x:c r="M874" s="636">
        <x:v>6307</x:v>
      </x:c>
      <x:c r="N874" s="636"/>
      <x:c r="O874" s="636"/>
      <x:c r="P874" s="636">
        <x:v>6307</x:v>
      </x:c>
      <x:c r="Q874" s="636"/>
      <x:c r="R874" s="217" t="s">
        <x:v>4907</x:v>
      </x:c>
      <x:c r="S874" s="299"/>
      <x:c r="T874" s="329"/>
      <x:c r="U874" s="329"/>
      <x:c r="V874" s="329"/>
      <x:c r="W874" s="329"/>
      <x:c r="X874" s="329"/>
      <x:c r="Y874" s="329"/>
      <x:c r="Z874" s="329"/>
      <x:c r="AA874" s="329"/>
      <x:c r="AB874" s="329"/>
      <x:c r="AC874" s="329"/>
      <x:c r="AD874" s="329"/>
      <x:c r="AE874" s="329"/>
      <x:c r="AF874" s="329"/>
      <x:c r="AG874" s="329"/>
      <x:c r="AH874" s="329"/>
      <x:c r="AI874" s="329"/>
      <x:c r="AJ874" s="329"/>
      <x:c r="AK874" s="329"/>
      <x:c r="AL874" s="329"/>
      <x:c r="AM874" s="329"/>
      <x:c r="AN874" s="329"/>
      <x:c r="AO874" s="329"/>
      <x:c r="AP874" s="329"/>
      <x:c r="AQ874" s="329"/>
      <x:c r="AR874" s="329"/>
      <x:c r="AS874" s="329"/>
      <x:c r="AT874" s="329"/>
      <x:c r="AU874" s="329"/>
      <x:c r="AV874" s="329"/>
      <x:c r="AW874" s="329"/>
      <x:c r="AX874" s="329"/>
      <x:c r="AY874" s="329"/>
      <x:c r="AZ874" s="329"/>
      <x:c r="BA874" s="329"/>
      <x:c r="BB874" s="329"/>
      <x:c r="BC874" s="329"/>
      <x:c r="BD874" s="329"/>
      <x:c r="BE874" s="329"/>
      <x:c r="BF874" s="329"/>
      <x:c r="BG874" s="329"/>
      <x:c r="BH874" s="329"/>
      <x:c r="BI874" s="329"/>
      <x:c r="BJ874" s="329"/>
      <x:c r="BK874" s="329"/>
      <x:c r="BL874" s="329"/>
      <x:c r="BM874" s="329"/>
      <x:c r="BN874" s="329"/>
      <x:c r="BO874" s="329"/>
      <x:c r="BP874" s="329"/>
      <x:c r="BQ874" s="329"/>
      <x:c r="BR874" s="329"/>
      <x:c r="BS874" s="329"/>
      <x:c r="BT874" s="329"/>
      <x:c r="BU874" s="329"/>
      <x:c r="BV874" s="329"/>
      <x:c r="BW874" s="329"/>
      <x:c r="BX874" s="329"/>
      <x:c r="BY874" s="329"/>
      <x:c r="BZ874" s="329"/>
      <x:c r="CA874" s="329"/>
      <x:c r="CB874" s="329"/>
      <x:c r="CC874" s="329"/>
      <x:c r="CD874" s="329"/>
      <x:c r="CE874" s="329"/>
      <x:c r="CF874" s="329"/>
      <x:c r="CG874" s="329"/>
      <x:c r="CH874" s="329"/>
      <x:c r="CI874" s="329"/>
      <x:c r="CJ874" s="329"/>
      <x:c r="CK874" s="329"/>
      <x:c r="CL874" s="329"/>
      <x:c r="CM874" s="329"/>
      <x:c r="CN874" s="329"/>
      <x:c r="CO874" s="329"/>
      <x:c r="CP874" s="329"/>
      <x:c r="CQ874" s="329"/>
      <x:c r="CR874" s="329"/>
      <x:c r="CS874" s="329"/>
      <x:c r="CT874" s="329"/>
      <x:c r="CU874" s="329"/>
      <x:c r="CV874" s="329"/>
      <x:c r="CW874" s="329"/>
      <x:c r="CX874" s="329"/>
      <x:c r="CY874" s="329"/>
      <x:c r="CZ874" s="329"/>
      <x:c r="DA874" s="329"/>
      <x:c r="DB874" s="329"/>
      <x:c r="DC874" s="329"/>
      <x:c r="DD874" s="329"/>
      <x:c r="DE874" s="329"/>
      <x:c r="DF874" s="329"/>
      <x:c r="DG874" s="329"/>
      <x:c r="DH874" s="329"/>
      <x:c r="DI874" s="329"/>
      <x:c r="DJ874" s="329"/>
      <x:c r="DK874" s="329"/>
      <x:c r="DL874" s="329"/>
      <x:c r="DM874" s="329"/>
      <x:c r="DN874" s="329"/>
      <x:c r="DO874" s="329"/>
      <x:c r="DP874" s="329"/>
      <x:c r="DQ874" s="329"/>
      <x:c r="DR874" s="329"/>
      <x:c r="DS874" s="329"/>
    </x:row>
    <x:row r="875" spans="1:123" s="273" customFormat="1" hidden="1" customHeight="1">
      <x:c r="A875" s="630" t="s">
        <x:v>38</x:v>
      </x:c>
      <x:c r="B875" s="295" t="s">
        <x:v>4100</x:v>
      </x:c>
      <x:c r="C875" s="632" t="s">
        <x:v>585</x:v>
      </x:c>
      <x:c r="D875" s="448">
        <x:f t="shared" si="47"/>
        <x:v>7617</x:v>
      </x:c>
      <x:c r="E875" s="317" t="s">
        <x:v>3403</x:v>
      </x:c>
      <x:c r="F875" s="317" t="s">
        <x:v>3403</x:v>
      </x:c>
      <x:c r="G875" s="317" t="s">
        <x:v>3403</x:v>
      </x:c>
      <x:c r="H875" s="507"/>
      <x:c r="I875" s="507"/>
      <x:c r="J875" s="636"/>
      <x:c r="K875" s="636">
        <x:v>7617</x:v>
      </x:c>
      <x:c r="L875" s="637"/>
      <x:c r="M875" s="636">
        <x:v>7617</x:v>
      </x:c>
      <x:c r="N875" s="636"/>
      <x:c r="O875" s="636"/>
      <x:c r="P875" s="636">
        <x:v>7617</x:v>
      </x:c>
      <x:c r="Q875" s="636"/>
      <x:c r="R875" s="217" t="s">
        <x:v>4907</x:v>
      </x:c>
      <x:c r="S875" s="299"/>
      <x:c r="T875" s="329"/>
      <x:c r="U875" s="329"/>
      <x:c r="V875" s="329"/>
      <x:c r="W875" s="329"/>
      <x:c r="X875" s="329"/>
      <x:c r="Y875" s="329"/>
      <x:c r="Z875" s="329"/>
      <x:c r="AA875" s="329"/>
      <x:c r="AB875" s="329"/>
      <x:c r="AC875" s="329"/>
      <x:c r="AD875" s="329"/>
      <x:c r="AE875" s="329"/>
      <x:c r="AF875" s="329"/>
      <x:c r="AG875" s="329"/>
      <x:c r="AH875" s="329"/>
      <x:c r="AI875" s="329"/>
      <x:c r="AJ875" s="329"/>
      <x:c r="AK875" s="329"/>
      <x:c r="AL875" s="329"/>
      <x:c r="AM875" s="329"/>
      <x:c r="AN875" s="329"/>
      <x:c r="AO875" s="329"/>
      <x:c r="AP875" s="329"/>
      <x:c r="AQ875" s="329"/>
      <x:c r="AR875" s="329"/>
      <x:c r="AS875" s="329"/>
      <x:c r="AT875" s="329"/>
      <x:c r="AU875" s="329"/>
      <x:c r="AV875" s="329"/>
      <x:c r="AW875" s="329"/>
      <x:c r="AX875" s="329"/>
      <x:c r="AY875" s="329"/>
      <x:c r="AZ875" s="329"/>
      <x:c r="BA875" s="329"/>
      <x:c r="BB875" s="329"/>
      <x:c r="BC875" s="329"/>
      <x:c r="BD875" s="329"/>
      <x:c r="BE875" s="329"/>
      <x:c r="BF875" s="329"/>
      <x:c r="BG875" s="329"/>
      <x:c r="BH875" s="329"/>
      <x:c r="BI875" s="329"/>
      <x:c r="BJ875" s="329"/>
      <x:c r="BK875" s="329"/>
      <x:c r="BL875" s="329"/>
      <x:c r="BM875" s="329"/>
      <x:c r="BN875" s="329"/>
      <x:c r="BO875" s="329"/>
      <x:c r="BP875" s="329"/>
      <x:c r="BQ875" s="329"/>
      <x:c r="BR875" s="329"/>
      <x:c r="BS875" s="329"/>
      <x:c r="BT875" s="329"/>
      <x:c r="BU875" s="329"/>
      <x:c r="BV875" s="329"/>
      <x:c r="BW875" s="329"/>
      <x:c r="BX875" s="329"/>
      <x:c r="BY875" s="329"/>
      <x:c r="BZ875" s="329"/>
      <x:c r="CA875" s="329"/>
      <x:c r="CB875" s="329"/>
      <x:c r="CC875" s="329"/>
      <x:c r="CD875" s="329"/>
      <x:c r="CE875" s="329"/>
      <x:c r="CF875" s="329"/>
      <x:c r="CG875" s="329"/>
      <x:c r="CH875" s="329"/>
      <x:c r="CI875" s="329"/>
      <x:c r="CJ875" s="329"/>
      <x:c r="CK875" s="329"/>
      <x:c r="CL875" s="329"/>
      <x:c r="CM875" s="329"/>
      <x:c r="CN875" s="329"/>
      <x:c r="CO875" s="329"/>
      <x:c r="CP875" s="329"/>
      <x:c r="CQ875" s="329"/>
      <x:c r="CR875" s="329"/>
      <x:c r="CS875" s="329"/>
      <x:c r="CT875" s="329"/>
      <x:c r="CU875" s="329"/>
      <x:c r="CV875" s="329"/>
      <x:c r="CW875" s="329"/>
      <x:c r="CX875" s="329"/>
      <x:c r="CY875" s="329"/>
      <x:c r="CZ875" s="329"/>
      <x:c r="DA875" s="329"/>
      <x:c r="DB875" s="329"/>
      <x:c r="DC875" s="329"/>
      <x:c r="DD875" s="329"/>
      <x:c r="DE875" s="329"/>
      <x:c r="DF875" s="329"/>
      <x:c r="DG875" s="329"/>
      <x:c r="DH875" s="329"/>
      <x:c r="DI875" s="329"/>
      <x:c r="DJ875" s="329"/>
      <x:c r="DK875" s="329"/>
      <x:c r="DL875" s="329"/>
      <x:c r="DM875" s="329"/>
      <x:c r="DN875" s="329"/>
      <x:c r="DO875" s="329"/>
      <x:c r="DP875" s="329"/>
      <x:c r="DQ875" s="329"/>
      <x:c r="DR875" s="329"/>
      <x:c r="DS875" s="329"/>
    </x:row>
    <x:row r="876" spans="1:123" s="273" customFormat="1" hidden="1" customHeight="1">
      <x:c r="A876" s="630" t="s">
        <x:v>38</x:v>
      </x:c>
      <x:c r="B876" s="295" t="s">
        <x:v>4606</x:v>
      </x:c>
      <x:c r="C876" s="632" t="s">
        <x:v>4603</x:v>
      </x:c>
      <x:c r="D876" s="448">
        <x:f t="shared" si="47"/>
        <x:v>3508</x:v>
      </x:c>
      <x:c r="E876" s="317" t="s">
        <x:v>3403</x:v>
      </x:c>
      <x:c r="F876" s="317" t="s">
        <x:v>3403</x:v>
      </x:c>
      <x:c r="G876" s="317" t="s">
        <x:v>3403</x:v>
      </x:c>
      <x:c r="H876" s="507"/>
      <x:c r="I876" s="507"/>
      <x:c r="J876" s="636"/>
      <x:c r="K876" s="636">
        <x:v>3508</x:v>
      </x:c>
      <x:c r="L876" s="637"/>
      <x:c r="M876" s="636">
        <x:v>3508</x:v>
      </x:c>
      <x:c r="N876" s="636"/>
      <x:c r="O876" s="636"/>
      <x:c r="P876" s="636">
        <x:v>3508</x:v>
      </x:c>
      <x:c r="Q876" s="636"/>
      <x:c r="R876" s="217" t="s">
        <x:v>4907</x:v>
      </x:c>
      <x:c r="S876" s="299"/>
      <x:c r="T876" s="329"/>
      <x:c r="U876" s="329"/>
      <x:c r="V876" s="329"/>
      <x:c r="W876" s="329"/>
      <x:c r="X876" s="329"/>
      <x:c r="Y876" s="329"/>
      <x:c r="Z876" s="329"/>
      <x:c r="AA876" s="329"/>
      <x:c r="AB876" s="329"/>
      <x:c r="AC876" s="329"/>
      <x:c r="AD876" s="329"/>
      <x:c r="AE876" s="329"/>
      <x:c r="AF876" s="329"/>
      <x:c r="AG876" s="329"/>
      <x:c r="AH876" s="329"/>
      <x:c r="AI876" s="329"/>
      <x:c r="AJ876" s="329"/>
      <x:c r="AK876" s="329"/>
      <x:c r="AL876" s="329"/>
      <x:c r="AM876" s="329"/>
      <x:c r="AN876" s="329"/>
      <x:c r="AO876" s="329"/>
      <x:c r="AP876" s="329"/>
      <x:c r="AQ876" s="329"/>
      <x:c r="AR876" s="329"/>
      <x:c r="AS876" s="329"/>
      <x:c r="AT876" s="329"/>
      <x:c r="AU876" s="329"/>
      <x:c r="AV876" s="329"/>
      <x:c r="AW876" s="329"/>
      <x:c r="AX876" s="329"/>
      <x:c r="AY876" s="329"/>
      <x:c r="AZ876" s="329"/>
      <x:c r="BA876" s="329"/>
      <x:c r="BB876" s="329"/>
      <x:c r="BC876" s="329"/>
      <x:c r="BD876" s="329"/>
      <x:c r="BE876" s="329"/>
      <x:c r="BF876" s="329"/>
      <x:c r="BG876" s="329"/>
      <x:c r="BH876" s="329"/>
      <x:c r="BI876" s="329"/>
      <x:c r="BJ876" s="329"/>
      <x:c r="BK876" s="329"/>
      <x:c r="BL876" s="329"/>
      <x:c r="BM876" s="329"/>
      <x:c r="BN876" s="329"/>
      <x:c r="BO876" s="329"/>
      <x:c r="BP876" s="329"/>
      <x:c r="BQ876" s="329"/>
      <x:c r="BR876" s="329"/>
      <x:c r="BS876" s="329"/>
      <x:c r="BT876" s="329"/>
      <x:c r="BU876" s="329"/>
      <x:c r="BV876" s="329"/>
      <x:c r="BW876" s="329"/>
      <x:c r="BX876" s="329"/>
      <x:c r="BY876" s="329"/>
      <x:c r="BZ876" s="329"/>
      <x:c r="CA876" s="329"/>
      <x:c r="CB876" s="329"/>
      <x:c r="CC876" s="329"/>
      <x:c r="CD876" s="329"/>
      <x:c r="CE876" s="329"/>
      <x:c r="CF876" s="329"/>
      <x:c r="CG876" s="329"/>
      <x:c r="CH876" s="329"/>
      <x:c r="CI876" s="329"/>
      <x:c r="CJ876" s="329"/>
      <x:c r="CK876" s="329"/>
      <x:c r="CL876" s="329"/>
      <x:c r="CM876" s="329"/>
      <x:c r="CN876" s="329"/>
      <x:c r="CO876" s="329"/>
      <x:c r="CP876" s="329"/>
      <x:c r="CQ876" s="329"/>
      <x:c r="CR876" s="329"/>
      <x:c r="CS876" s="329"/>
      <x:c r="CT876" s="329"/>
      <x:c r="CU876" s="329"/>
      <x:c r="CV876" s="329"/>
      <x:c r="CW876" s="329"/>
      <x:c r="CX876" s="329"/>
      <x:c r="CY876" s="329"/>
      <x:c r="CZ876" s="329"/>
      <x:c r="DA876" s="329"/>
      <x:c r="DB876" s="329"/>
      <x:c r="DC876" s="329"/>
      <x:c r="DD876" s="329"/>
      <x:c r="DE876" s="329"/>
      <x:c r="DF876" s="329"/>
      <x:c r="DG876" s="329"/>
      <x:c r="DH876" s="329"/>
      <x:c r="DI876" s="329"/>
      <x:c r="DJ876" s="329"/>
      <x:c r="DK876" s="329"/>
      <x:c r="DL876" s="329"/>
      <x:c r="DM876" s="329"/>
      <x:c r="DN876" s="329"/>
      <x:c r="DO876" s="329"/>
      <x:c r="DP876" s="329"/>
      <x:c r="DQ876" s="329"/>
      <x:c r="DR876" s="329"/>
      <x:c r="DS876" s="329"/>
    </x:row>
    <x:row r="877" spans="1:123" s="273" customFormat="1" hidden="1" customHeight="1">
      <x:c r="A877" s="630" t="s">
        <x:v>38</x:v>
      </x:c>
      <x:c r="B877" s="295" t="s">
        <x:v>4105</x:v>
      </x:c>
      <x:c r="C877" s="632" t="s">
        <x:v>4073</x:v>
      </x:c>
      <x:c r="D877" s="448">
        <x:f t="shared" si="47"/>
        <x:v>3837</x:v>
      </x:c>
      <x:c r="E877" s="317" t="s">
        <x:v>3403</x:v>
      </x:c>
      <x:c r="F877" s="317" t="s">
        <x:v>3403</x:v>
      </x:c>
      <x:c r="G877" s="317" t="s">
        <x:v>3403</x:v>
      </x:c>
      <x:c r="H877" s="507"/>
      <x:c r="I877" s="507"/>
      <x:c r="J877" s="636"/>
      <x:c r="K877" s="636">
        <x:v>3837</x:v>
      </x:c>
      <x:c r="L877" s="637"/>
      <x:c r="M877" s="636">
        <x:v>3837</x:v>
      </x:c>
      <x:c r="N877" s="636"/>
      <x:c r="O877" s="636"/>
      <x:c r="P877" s="636">
        <x:v>3837</x:v>
      </x:c>
      <x:c r="Q877" s="636"/>
      <x:c r="R877" s="217" t="s">
        <x:v>4907</x:v>
      </x:c>
      <x:c r="S877" s="299"/>
      <x:c r="T877" s="329"/>
      <x:c r="U877" s="329"/>
      <x:c r="V877" s="329"/>
      <x:c r="W877" s="329"/>
      <x:c r="X877" s="329"/>
      <x:c r="Y877" s="329"/>
      <x:c r="Z877" s="329"/>
      <x:c r="AA877" s="329"/>
      <x:c r="AB877" s="329"/>
      <x:c r="AC877" s="329"/>
      <x:c r="AD877" s="329"/>
      <x:c r="AE877" s="329"/>
      <x:c r="AF877" s="329"/>
      <x:c r="AG877" s="329"/>
      <x:c r="AH877" s="329"/>
      <x:c r="AI877" s="329"/>
      <x:c r="AJ877" s="329"/>
      <x:c r="AK877" s="329"/>
      <x:c r="AL877" s="329"/>
      <x:c r="AM877" s="329"/>
      <x:c r="AN877" s="329"/>
      <x:c r="AO877" s="329"/>
      <x:c r="AP877" s="329"/>
      <x:c r="AQ877" s="329"/>
      <x:c r="AR877" s="329"/>
      <x:c r="AS877" s="329"/>
      <x:c r="AT877" s="329"/>
      <x:c r="AU877" s="329"/>
      <x:c r="AV877" s="329"/>
      <x:c r="AW877" s="329"/>
      <x:c r="AX877" s="329"/>
      <x:c r="AY877" s="329"/>
      <x:c r="AZ877" s="329"/>
      <x:c r="BA877" s="329"/>
      <x:c r="BB877" s="329"/>
      <x:c r="BC877" s="329"/>
      <x:c r="BD877" s="329"/>
      <x:c r="BE877" s="329"/>
      <x:c r="BF877" s="329"/>
      <x:c r="BG877" s="329"/>
      <x:c r="BH877" s="329"/>
      <x:c r="BI877" s="329"/>
      <x:c r="BJ877" s="329"/>
      <x:c r="BK877" s="329"/>
      <x:c r="BL877" s="329"/>
      <x:c r="BM877" s="329"/>
      <x:c r="BN877" s="329"/>
      <x:c r="BO877" s="329"/>
      <x:c r="BP877" s="329"/>
      <x:c r="BQ877" s="329"/>
      <x:c r="BR877" s="329"/>
      <x:c r="BS877" s="329"/>
      <x:c r="BT877" s="329"/>
      <x:c r="BU877" s="329"/>
      <x:c r="BV877" s="329"/>
      <x:c r="BW877" s="329"/>
      <x:c r="BX877" s="329"/>
      <x:c r="BY877" s="329"/>
      <x:c r="BZ877" s="329"/>
      <x:c r="CA877" s="329"/>
      <x:c r="CB877" s="329"/>
      <x:c r="CC877" s="329"/>
      <x:c r="CD877" s="329"/>
      <x:c r="CE877" s="329"/>
      <x:c r="CF877" s="329"/>
      <x:c r="CG877" s="329"/>
      <x:c r="CH877" s="329"/>
      <x:c r="CI877" s="329"/>
      <x:c r="CJ877" s="329"/>
      <x:c r="CK877" s="329"/>
      <x:c r="CL877" s="329"/>
      <x:c r="CM877" s="329"/>
      <x:c r="CN877" s="329"/>
      <x:c r="CO877" s="329"/>
      <x:c r="CP877" s="329"/>
      <x:c r="CQ877" s="329"/>
      <x:c r="CR877" s="329"/>
      <x:c r="CS877" s="329"/>
      <x:c r="CT877" s="329"/>
      <x:c r="CU877" s="329"/>
      <x:c r="CV877" s="329"/>
      <x:c r="CW877" s="329"/>
      <x:c r="CX877" s="329"/>
      <x:c r="CY877" s="329"/>
      <x:c r="CZ877" s="329"/>
      <x:c r="DA877" s="329"/>
      <x:c r="DB877" s="329"/>
      <x:c r="DC877" s="329"/>
      <x:c r="DD877" s="329"/>
      <x:c r="DE877" s="329"/>
      <x:c r="DF877" s="329"/>
      <x:c r="DG877" s="329"/>
      <x:c r="DH877" s="329"/>
      <x:c r="DI877" s="329"/>
      <x:c r="DJ877" s="329"/>
      <x:c r="DK877" s="329"/>
      <x:c r="DL877" s="329"/>
      <x:c r="DM877" s="329"/>
      <x:c r="DN877" s="329"/>
      <x:c r="DO877" s="329"/>
      <x:c r="DP877" s="329"/>
      <x:c r="DQ877" s="329"/>
      <x:c r="DR877" s="329"/>
      <x:c r="DS877" s="329"/>
    </x:row>
    <x:row r="878" spans="1:123" s="273" customFormat="1" hidden="1" customHeight="1">
      <x:c r="A878" s="630" t="s">
        <x:v>38</x:v>
      </x:c>
      <x:c r="B878" s="295" t="s">
        <x:v>4077</x:v>
      </x:c>
      <x:c r="C878" s="632" t="s">
        <x:v>4620</x:v>
      </x:c>
      <x:c r="D878" s="448">
        <x:f t="shared" si="47"/>
        <x:v>7696</x:v>
      </x:c>
      <x:c r="E878" s="317" t="s">
        <x:v>3403</x:v>
      </x:c>
      <x:c r="F878" s="507" t="s">
        <x:v>3448</x:v>
      </x:c>
      <x:c r="G878" s="317" t="s">
        <x:v>3403</x:v>
      </x:c>
      <x:c r="H878" s="507"/>
      <x:c r="I878" s="507"/>
      <x:c r="J878" s="636"/>
      <x:c r="K878" s="636">
        <x:v>7696</x:v>
      </x:c>
      <x:c r="L878" s="637"/>
      <x:c r="M878" s="636">
        <x:v>7696</x:v>
      </x:c>
      <x:c r="N878" s="636"/>
      <x:c r="O878" s="636"/>
      <x:c r="P878" s="636">
        <x:v>7696</x:v>
      </x:c>
      <x:c r="Q878" s="636"/>
      <x:c r="R878" s="217" t="s">
        <x:v>4907</x:v>
      </x:c>
      <x:c r="S878" s="299"/>
      <x:c r="T878" s="329"/>
      <x:c r="U878" s="329"/>
      <x:c r="V878" s="329"/>
      <x:c r="W878" s="329"/>
      <x:c r="X878" s="329"/>
      <x:c r="Y878" s="329"/>
      <x:c r="Z878" s="329"/>
      <x:c r="AA878" s="329"/>
      <x:c r="AB878" s="329"/>
      <x:c r="AC878" s="329"/>
      <x:c r="AD878" s="329"/>
      <x:c r="AE878" s="329"/>
      <x:c r="AF878" s="329"/>
      <x:c r="AG878" s="329"/>
      <x:c r="AH878" s="329"/>
      <x:c r="AI878" s="329"/>
      <x:c r="AJ878" s="329"/>
      <x:c r="AK878" s="329"/>
      <x:c r="AL878" s="329"/>
      <x:c r="AM878" s="329"/>
      <x:c r="AN878" s="329"/>
      <x:c r="AO878" s="329"/>
      <x:c r="AP878" s="329"/>
      <x:c r="AQ878" s="329"/>
      <x:c r="AR878" s="329"/>
      <x:c r="AS878" s="329"/>
      <x:c r="AT878" s="329"/>
      <x:c r="AU878" s="329"/>
      <x:c r="AV878" s="329"/>
      <x:c r="AW878" s="329"/>
      <x:c r="AX878" s="329"/>
      <x:c r="AY878" s="329"/>
      <x:c r="AZ878" s="329"/>
      <x:c r="BA878" s="329"/>
      <x:c r="BB878" s="329"/>
      <x:c r="BC878" s="329"/>
      <x:c r="BD878" s="329"/>
      <x:c r="BE878" s="329"/>
      <x:c r="BF878" s="329"/>
      <x:c r="BG878" s="329"/>
      <x:c r="BH878" s="329"/>
      <x:c r="BI878" s="329"/>
      <x:c r="BJ878" s="329"/>
      <x:c r="BK878" s="329"/>
      <x:c r="BL878" s="329"/>
      <x:c r="BM878" s="329"/>
      <x:c r="BN878" s="329"/>
      <x:c r="BO878" s="329"/>
      <x:c r="BP878" s="329"/>
      <x:c r="BQ878" s="329"/>
      <x:c r="BR878" s="329"/>
      <x:c r="BS878" s="329"/>
      <x:c r="BT878" s="329"/>
      <x:c r="BU878" s="329"/>
      <x:c r="BV878" s="329"/>
      <x:c r="BW878" s="329"/>
      <x:c r="BX878" s="329"/>
      <x:c r="BY878" s="329"/>
      <x:c r="BZ878" s="329"/>
      <x:c r="CA878" s="329"/>
      <x:c r="CB878" s="329"/>
      <x:c r="CC878" s="329"/>
      <x:c r="CD878" s="329"/>
      <x:c r="CE878" s="329"/>
      <x:c r="CF878" s="329"/>
      <x:c r="CG878" s="329"/>
      <x:c r="CH878" s="329"/>
      <x:c r="CI878" s="329"/>
      <x:c r="CJ878" s="329"/>
      <x:c r="CK878" s="329"/>
      <x:c r="CL878" s="329"/>
      <x:c r="CM878" s="329"/>
      <x:c r="CN878" s="329"/>
      <x:c r="CO878" s="329"/>
      <x:c r="CP878" s="329"/>
      <x:c r="CQ878" s="329"/>
      <x:c r="CR878" s="329"/>
      <x:c r="CS878" s="329"/>
      <x:c r="CT878" s="329"/>
      <x:c r="CU878" s="329"/>
      <x:c r="CV878" s="329"/>
      <x:c r="CW878" s="329"/>
      <x:c r="CX878" s="329"/>
      <x:c r="CY878" s="329"/>
      <x:c r="CZ878" s="329"/>
      <x:c r="DA878" s="329"/>
      <x:c r="DB878" s="329"/>
      <x:c r="DC878" s="329"/>
      <x:c r="DD878" s="329"/>
      <x:c r="DE878" s="329"/>
      <x:c r="DF878" s="329"/>
      <x:c r="DG878" s="329"/>
      <x:c r="DH878" s="329"/>
      <x:c r="DI878" s="329"/>
      <x:c r="DJ878" s="329"/>
      <x:c r="DK878" s="329"/>
      <x:c r="DL878" s="329"/>
      <x:c r="DM878" s="329"/>
      <x:c r="DN878" s="329"/>
      <x:c r="DO878" s="329"/>
      <x:c r="DP878" s="329"/>
      <x:c r="DQ878" s="329"/>
      <x:c r="DR878" s="329"/>
      <x:c r="DS878" s="329"/>
    </x:row>
    <x:row r="879" spans="1:123" s="273" customFormat="1" hidden="1" customHeight="1">
      <x:c r="A879" s="630" t="s">
        <x:v>38</x:v>
      </x:c>
      <x:c r="B879" s="295" t="s">
        <x:v>455</x:v>
      </x:c>
      <x:c r="C879" s="632" t="s">
        <x:v>4097</x:v>
      </x:c>
      <x:c r="D879" s="448">
        <x:f t="shared" si="47"/>
        <x:v>4745</x:v>
      </x:c>
      <x:c r="E879" s="317" t="s">
        <x:v>3403</x:v>
      </x:c>
      <x:c r="F879" s="317" t="s">
        <x:v>3403</x:v>
      </x:c>
      <x:c r="G879" s="317" t="s">
        <x:v>3403</x:v>
      </x:c>
      <x:c r="H879" s="507"/>
      <x:c r="I879" s="507"/>
      <x:c r="J879" s="636"/>
      <x:c r="K879" s="636">
        <x:v>4745</x:v>
      </x:c>
      <x:c r="L879" s="637"/>
      <x:c r="M879" s="636">
        <x:v>4745</x:v>
      </x:c>
      <x:c r="N879" s="636"/>
      <x:c r="O879" s="636"/>
      <x:c r="P879" s="636">
        <x:v>4745</x:v>
      </x:c>
      <x:c r="Q879" s="636"/>
      <x:c r="R879" s="217" t="s">
        <x:v>4907</x:v>
      </x:c>
      <x:c r="S879" s="299"/>
      <x:c r="T879" s="329"/>
      <x:c r="U879" s="329"/>
      <x:c r="V879" s="329"/>
      <x:c r="W879" s="329"/>
      <x:c r="X879" s="329"/>
      <x:c r="Y879" s="329"/>
      <x:c r="Z879" s="329"/>
      <x:c r="AA879" s="329"/>
      <x:c r="AB879" s="329"/>
      <x:c r="AC879" s="329"/>
      <x:c r="AD879" s="329"/>
      <x:c r="AE879" s="329"/>
      <x:c r="AF879" s="329"/>
      <x:c r="AG879" s="329"/>
      <x:c r="AH879" s="329"/>
      <x:c r="AI879" s="329"/>
      <x:c r="AJ879" s="329"/>
      <x:c r="AK879" s="329"/>
      <x:c r="AL879" s="329"/>
      <x:c r="AM879" s="329"/>
      <x:c r="AN879" s="329"/>
      <x:c r="AO879" s="329"/>
      <x:c r="AP879" s="329"/>
      <x:c r="AQ879" s="329"/>
      <x:c r="AR879" s="329"/>
      <x:c r="AS879" s="329"/>
      <x:c r="AT879" s="329"/>
      <x:c r="AU879" s="329"/>
      <x:c r="AV879" s="329"/>
      <x:c r="AW879" s="329"/>
      <x:c r="AX879" s="329"/>
      <x:c r="AY879" s="329"/>
      <x:c r="AZ879" s="329"/>
      <x:c r="BA879" s="329"/>
      <x:c r="BB879" s="329"/>
      <x:c r="BC879" s="329"/>
      <x:c r="BD879" s="329"/>
      <x:c r="BE879" s="329"/>
      <x:c r="BF879" s="329"/>
      <x:c r="BG879" s="329"/>
      <x:c r="BH879" s="329"/>
      <x:c r="BI879" s="329"/>
      <x:c r="BJ879" s="329"/>
      <x:c r="BK879" s="329"/>
      <x:c r="BL879" s="329"/>
      <x:c r="BM879" s="329"/>
      <x:c r="BN879" s="329"/>
      <x:c r="BO879" s="329"/>
      <x:c r="BP879" s="329"/>
      <x:c r="BQ879" s="329"/>
      <x:c r="BR879" s="329"/>
      <x:c r="BS879" s="329"/>
      <x:c r="BT879" s="329"/>
      <x:c r="BU879" s="329"/>
      <x:c r="BV879" s="329"/>
      <x:c r="BW879" s="329"/>
      <x:c r="BX879" s="329"/>
      <x:c r="BY879" s="329"/>
      <x:c r="BZ879" s="329"/>
      <x:c r="CA879" s="329"/>
      <x:c r="CB879" s="329"/>
      <x:c r="CC879" s="329"/>
      <x:c r="CD879" s="329"/>
      <x:c r="CE879" s="329"/>
      <x:c r="CF879" s="329"/>
      <x:c r="CG879" s="329"/>
      <x:c r="CH879" s="329"/>
      <x:c r="CI879" s="329"/>
      <x:c r="CJ879" s="329"/>
      <x:c r="CK879" s="329"/>
      <x:c r="CL879" s="329"/>
      <x:c r="CM879" s="329"/>
      <x:c r="CN879" s="329"/>
      <x:c r="CO879" s="329"/>
      <x:c r="CP879" s="329"/>
      <x:c r="CQ879" s="329"/>
      <x:c r="CR879" s="329"/>
      <x:c r="CS879" s="329"/>
      <x:c r="CT879" s="329"/>
      <x:c r="CU879" s="329"/>
      <x:c r="CV879" s="329"/>
      <x:c r="CW879" s="329"/>
      <x:c r="CX879" s="329"/>
      <x:c r="CY879" s="329"/>
      <x:c r="CZ879" s="329"/>
      <x:c r="DA879" s="329"/>
      <x:c r="DB879" s="329"/>
      <x:c r="DC879" s="329"/>
      <x:c r="DD879" s="329"/>
      <x:c r="DE879" s="329"/>
      <x:c r="DF879" s="329"/>
      <x:c r="DG879" s="329"/>
      <x:c r="DH879" s="329"/>
      <x:c r="DI879" s="329"/>
      <x:c r="DJ879" s="329"/>
      <x:c r="DK879" s="329"/>
      <x:c r="DL879" s="329"/>
      <x:c r="DM879" s="329"/>
      <x:c r="DN879" s="329"/>
      <x:c r="DO879" s="329"/>
      <x:c r="DP879" s="329"/>
      <x:c r="DQ879" s="329"/>
      <x:c r="DR879" s="329"/>
      <x:c r="DS879" s="329"/>
    </x:row>
    <x:row r="880" spans="1:123" s="273" customFormat="1" hidden="1" customHeight="1">
      <x:c r="A880" s="630" t="s">
        <x:v>38</x:v>
      </x:c>
      <x:c r="B880" s="295" t="s">
        <x:v>4095</x:v>
      </x:c>
      <x:c r="C880" s="632" t="s">
        <x:v>4075</x:v>
      </x:c>
      <x:c r="D880" s="448">
        <x:f t="shared" si="47"/>
        <x:v>3837</x:v>
      </x:c>
      <x:c r="E880" s="317" t="s">
        <x:v>3403</x:v>
      </x:c>
      <x:c r="F880" s="317" t="s">
        <x:v>3403</x:v>
      </x:c>
      <x:c r="G880" s="317" t="s">
        <x:v>3403</x:v>
      </x:c>
      <x:c r="H880" s="507"/>
      <x:c r="I880" s="507"/>
      <x:c r="J880" s="636"/>
      <x:c r="K880" s="636">
        <x:v>3837</x:v>
      </x:c>
      <x:c r="L880" s="637"/>
      <x:c r="M880" s="636">
        <x:v>3837</x:v>
      </x:c>
      <x:c r="N880" s="636"/>
      <x:c r="O880" s="636"/>
      <x:c r="P880" s="636">
        <x:v>3837</x:v>
      </x:c>
      <x:c r="Q880" s="636"/>
      <x:c r="R880" s="217" t="s">
        <x:v>4907</x:v>
      </x:c>
      <x:c r="S880" s="299"/>
      <x:c r="T880" s="329"/>
      <x:c r="U880" s="329"/>
      <x:c r="V880" s="329"/>
      <x:c r="W880" s="329"/>
      <x:c r="X880" s="329"/>
      <x:c r="Y880" s="329"/>
      <x:c r="Z880" s="329"/>
      <x:c r="AA880" s="329"/>
      <x:c r="AB880" s="329"/>
      <x:c r="AC880" s="329"/>
      <x:c r="AD880" s="329"/>
      <x:c r="AE880" s="329"/>
      <x:c r="AF880" s="329"/>
      <x:c r="AG880" s="329"/>
      <x:c r="AH880" s="329"/>
      <x:c r="AI880" s="329"/>
      <x:c r="AJ880" s="329"/>
      <x:c r="AK880" s="329"/>
      <x:c r="AL880" s="329"/>
      <x:c r="AM880" s="329"/>
      <x:c r="AN880" s="329"/>
      <x:c r="AO880" s="329"/>
      <x:c r="AP880" s="329"/>
      <x:c r="AQ880" s="329"/>
      <x:c r="AR880" s="329"/>
      <x:c r="AS880" s="329"/>
      <x:c r="AT880" s="329"/>
      <x:c r="AU880" s="329"/>
      <x:c r="AV880" s="329"/>
      <x:c r="AW880" s="329"/>
      <x:c r="AX880" s="329"/>
      <x:c r="AY880" s="329"/>
      <x:c r="AZ880" s="329"/>
      <x:c r="BA880" s="329"/>
      <x:c r="BB880" s="329"/>
      <x:c r="BC880" s="329"/>
      <x:c r="BD880" s="329"/>
      <x:c r="BE880" s="329"/>
      <x:c r="BF880" s="329"/>
      <x:c r="BG880" s="329"/>
      <x:c r="BH880" s="329"/>
      <x:c r="BI880" s="329"/>
      <x:c r="BJ880" s="329"/>
      <x:c r="BK880" s="329"/>
      <x:c r="BL880" s="329"/>
      <x:c r="BM880" s="329"/>
      <x:c r="BN880" s="329"/>
      <x:c r="BO880" s="329"/>
      <x:c r="BP880" s="329"/>
      <x:c r="BQ880" s="329"/>
      <x:c r="BR880" s="329"/>
      <x:c r="BS880" s="329"/>
      <x:c r="BT880" s="329"/>
      <x:c r="BU880" s="329"/>
      <x:c r="BV880" s="329"/>
      <x:c r="BW880" s="329"/>
      <x:c r="BX880" s="329"/>
      <x:c r="BY880" s="329"/>
      <x:c r="BZ880" s="329"/>
      <x:c r="CA880" s="329"/>
      <x:c r="CB880" s="329"/>
      <x:c r="CC880" s="329"/>
      <x:c r="CD880" s="329"/>
      <x:c r="CE880" s="329"/>
      <x:c r="CF880" s="329"/>
      <x:c r="CG880" s="329"/>
      <x:c r="CH880" s="329"/>
      <x:c r="CI880" s="329"/>
      <x:c r="CJ880" s="329"/>
      <x:c r="CK880" s="329"/>
      <x:c r="CL880" s="329"/>
      <x:c r="CM880" s="329"/>
      <x:c r="CN880" s="329"/>
      <x:c r="CO880" s="329"/>
      <x:c r="CP880" s="329"/>
      <x:c r="CQ880" s="329"/>
      <x:c r="CR880" s="329"/>
      <x:c r="CS880" s="329"/>
      <x:c r="CT880" s="329"/>
      <x:c r="CU880" s="329"/>
      <x:c r="CV880" s="329"/>
      <x:c r="CW880" s="329"/>
      <x:c r="CX880" s="329"/>
      <x:c r="CY880" s="329"/>
      <x:c r="CZ880" s="329"/>
      <x:c r="DA880" s="329"/>
      <x:c r="DB880" s="329"/>
      <x:c r="DC880" s="329"/>
      <x:c r="DD880" s="329"/>
      <x:c r="DE880" s="329"/>
      <x:c r="DF880" s="329"/>
      <x:c r="DG880" s="329"/>
      <x:c r="DH880" s="329"/>
      <x:c r="DI880" s="329"/>
      <x:c r="DJ880" s="329"/>
      <x:c r="DK880" s="329"/>
      <x:c r="DL880" s="329"/>
      <x:c r="DM880" s="329"/>
      <x:c r="DN880" s="329"/>
      <x:c r="DO880" s="329"/>
      <x:c r="DP880" s="329"/>
      <x:c r="DQ880" s="329"/>
      <x:c r="DR880" s="329"/>
      <x:c r="DS880" s="329"/>
    </x:row>
    <x:row r="881" spans="1:123" s="273" customFormat="1" hidden="1" customHeight="1">
      <x:c r="A881" s="630" t="s">
        <x:v>38</x:v>
      </x:c>
      <x:c r="B881" s="295" t="s">
        <x:v>4066</x:v>
      </x:c>
      <x:c r="C881" s="632" t="s">
        <x:v>4074</x:v>
      </x:c>
      <x:c r="D881" s="448">
        <x:f t="shared" si="47"/>
        <x:v>4021</x:v>
      </x:c>
      <x:c r="E881" s="317" t="s">
        <x:v>3403</x:v>
      </x:c>
      <x:c r="F881" s="317" t="s">
        <x:v>3403</x:v>
      </x:c>
      <x:c r="G881" s="317" t="s">
        <x:v>3403</x:v>
      </x:c>
      <x:c r="H881" s="507"/>
      <x:c r="I881" s="507"/>
      <x:c r="J881" s="636"/>
      <x:c r="K881" s="636">
        <x:v>4021</x:v>
      </x:c>
      <x:c r="L881" s="637"/>
      <x:c r="M881" s="636">
        <x:v>4021</x:v>
      </x:c>
      <x:c r="N881" s="636"/>
      <x:c r="O881" s="636"/>
      <x:c r="P881" s="636">
        <x:v>4021</x:v>
      </x:c>
      <x:c r="Q881" s="636"/>
      <x:c r="R881" s="217" t="s">
        <x:v>4907</x:v>
      </x:c>
      <x:c r="S881" s="299"/>
      <x:c r="T881" s="329"/>
      <x:c r="U881" s="329"/>
      <x:c r="V881" s="329"/>
      <x:c r="W881" s="329"/>
      <x:c r="X881" s="329"/>
      <x:c r="Y881" s="329"/>
      <x:c r="Z881" s="329"/>
      <x:c r="AA881" s="329"/>
      <x:c r="AB881" s="329"/>
      <x:c r="AC881" s="329"/>
      <x:c r="AD881" s="329"/>
      <x:c r="AE881" s="329"/>
      <x:c r="AF881" s="329"/>
      <x:c r="AG881" s="329"/>
      <x:c r="AH881" s="329"/>
      <x:c r="AI881" s="329"/>
      <x:c r="AJ881" s="329"/>
      <x:c r="AK881" s="329"/>
      <x:c r="AL881" s="329"/>
      <x:c r="AM881" s="329"/>
      <x:c r="AN881" s="329"/>
      <x:c r="AO881" s="329"/>
      <x:c r="AP881" s="329"/>
      <x:c r="AQ881" s="329"/>
      <x:c r="AR881" s="329"/>
      <x:c r="AS881" s="329"/>
      <x:c r="AT881" s="329"/>
      <x:c r="AU881" s="329"/>
      <x:c r="AV881" s="329"/>
      <x:c r="AW881" s="329"/>
      <x:c r="AX881" s="329"/>
      <x:c r="AY881" s="329"/>
      <x:c r="AZ881" s="329"/>
      <x:c r="BA881" s="329"/>
      <x:c r="BB881" s="329"/>
      <x:c r="BC881" s="329"/>
      <x:c r="BD881" s="329"/>
      <x:c r="BE881" s="329"/>
      <x:c r="BF881" s="329"/>
      <x:c r="BG881" s="329"/>
      <x:c r="BH881" s="329"/>
      <x:c r="BI881" s="329"/>
      <x:c r="BJ881" s="329"/>
      <x:c r="BK881" s="329"/>
      <x:c r="BL881" s="329"/>
      <x:c r="BM881" s="329"/>
      <x:c r="BN881" s="329"/>
      <x:c r="BO881" s="329"/>
      <x:c r="BP881" s="329"/>
      <x:c r="BQ881" s="329"/>
      <x:c r="BR881" s="329"/>
      <x:c r="BS881" s="329"/>
      <x:c r="BT881" s="329"/>
      <x:c r="BU881" s="329"/>
      <x:c r="BV881" s="329"/>
      <x:c r="BW881" s="329"/>
      <x:c r="BX881" s="329"/>
      <x:c r="BY881" s="329"/>
      <x:c r="BZ881" s="329"/>
      <x:c r="CA881" s="329"/>
      <x:c r="CB881" s="329"/>
      <x:c r="CC881" s="329"/>
      <x:c r="CD881" s="329"/>
      <x:c r="CE881" s="329"/>
      <x:c r="CF881" s="329"/>
      <x:c r="CG881" s="329"/>
      <x:c r="CH881" s="329"/>
      <x:c r="CI881" s="329"/>
      <x:c r="CJ881" s="329"/>
      <x:c r="CK881" s="329"/>
      <x:c r="CL881" s="329"/>
      <x:c r="CM881" s="329"/>
      <x:c r="CN881" s="329"/>
      <x:c r="CO881" s="329"/>
      <x:c r="CP881" s="329"/>
      <x:c r="CQ881" s="329"/>
      <x:c r="CR881" s="329"/>
      <x:c r="CS881" s="329"/>
      <x:c r="CT881" s="329"/>
      <x:c r="CU881" s="329"/>
      <x:c r="CV881" s="329"/>
      <x:c r="CW881" s="329"/>
      <x:c r="CX881" s="329"/>
      <x:c r="CY881" s="329"/>
      <x:c r="CZ881" s="329"/>
      <x:c r="DA881" s="329"/>
      <x:c r="DB881" s="329"/>
      <x:c r="DC881" s="329"/>
      <x:c r="DD881" s="329"/>
      <x:c r="DE881" s="329"/>
      <x:c r="DF881" s="329"/>
      <x:c r="DG881" s="329"/>
      <x:c r="DH881" s="329"/>
      <x:c r="DI881" s="329"/>
      <x:c r="DJ881" s="329"/>
      <x:c r="DK881" s="329"/>
      <x:c r="DL881" s="329"/>
      <x:c r="DM881" s="329"/>
      <x:c r="DN881" s="329"/>
      <x:c r="DO881" s="329"/>
      <x:c r="DP881" s="329"/>
      <x:c r="DQ881" s="329"/>
      <x:c r="DR881" s="329"/>
      <x:c r="DS881" s="329"/>
    </x:row>
    <x:row r="882" spans="1:123" s="273" customFormat="1" hidden="1" customHeight="1">
      <x:c r="A882" s="630" t="s">
        <x:v>38</x:v>
      </x:c>
      <x:c r="B882" s="295" t="s">
        <x:v>4597</x:v>
      </x:c>
      <x:c r="C882" s="632" t="s">
        <x:v>4061</x:v>
      </x:c>
      <x:c r="D882" s="448">
        <x:f t="shared" si="47"/>
        <x:v>1496</x:v>
      </x:c>
      <x:c r="E882" s="317" t="s">
        <x:v>3403</x:v>
      </x:c>
      <x:c r="F882" s="317" t="s">
        <x:v>3403</x:v>
      </x:c>
      <x:c r="G882" s="317" t="s">
        <x:v>3403</x:v>
      </x:c>
      <x:c r="H882" s="507"/>
      <x:c r="I882" s="507"/>
      <x:c r="J882" s="636"/>
      <x:c r="K882" s="636">
        <x:v>1496</x:v>
      </x:c>
      <x:c r="L882" s="637"/>
      <x:c r="M882" s="636">
        <x:v>1496</x:v>
      </x:c>
      <x:c r="N882" s="636"/>
      <x:c r="O882" s="636"/>
      <x:c r="P882" s="636">
        <x:v>1496</x:v>
      </x:c>
      <x:c r="Q882" s="636"/>
      <x:c r="R882" s="217" t="s">
        <x:v>4907</x:v>
      </x:c>
      <x:c r="S882" s="299"/>
      <x:c r="T882" s="329"/>
      <x:c r="U882" s="329"/>
      <x:c r="V882" s="329"/>
      <x:c r="W882" s="329"/>
      <x:c r="X882" s="329"/>
      <x:c r="Y882" s="329"/>
      <x:c r="Z882" s="329"/>
      <x:c r="AA882" s="329"/>
      <x:c r="AB882" s="329"/>
      <x:c r="AC882" s="329"/>
      <x:c r="AD882" s="329"/>
      <x:c r="AE882" s="329"/>
      <x:c r="AF882" s="329"/>
      <x:c r="AG882" s="329"/>
      <x:c r="AH882" s="329"/>
      <x:c r="AI882" s="329"/>
      <x:c r="AJ882" s="329"/>
      <x:c r="AK882" s="329"/>
      <x:c r="AL882" s="329"/>
      <x:c r="AM882" s="329"/>
      <x:c r="AN882" s="329"/>
      <x:c r="AO882" s="329"/>
      <x:c r="AP882" s="329"/>
      <x:c r="AQ882" s="329"/>
      <x:c r="AR882" s="329"/>
      <x:c r="AS882" s="329"/>
      <x:c r="AT882" s="329"/>
      <x:c r="AU882" s="329"/>
      <x:c r="AV882" s="329"/>
      <x:c r="AW882" s="329"/>
      <x:c r="AX882" s="329"/>
      <x:c r="AY882" s="329"/>
      <x:c r="AZ882" s="329"/>
      <x:c r="BA882" s="329"/>
      <x:c r="BB882" s="329"/>
      <x:c r="BC882" s="329"/>
      <x:c r="BD882" s="329"/>
      <x:c r="BE882" s="329"/>
      <x:c r="BF882" s="329"/>
      <x:c r="BG882" s="329"/>
      <x:c r="BH882" s="329"/>
      <x:c r="BI882" s="329"/>
      <x:c r="BJ882" s="329"/>
      <x:c r="BK882" s="329"/>
      <x:c r="BL882" s="329"/>
      <x:c r="BM882" s="329"/>
      <x:c r="BN882" s="329"/>
      <x:c r="BO882" s="329"/>
      <x:c r="BP882" s="329"/>
      <x:c r="BQ882" s="329"/>
      <x:c r="BR882" s="329"/>
      <x:c r="BS882" s="329"/>
      <x:c r="BT882" s="329"/>
      <x:c r="BU882" s="329"/>
      <x:c r="BV882" s="329"/>
      <x:c r="BW882" s="329"/>
      <x:c r="BX882" s="329"/>
      <x:c r="BY882" s="329"/>
      <x:c r="BZ882" s="329"/>
      <x:c r="CA882" s="329"/>
      <x:c r="CB882" s="329"/>
      <x:c r="CC882" s="329"/>
      <x:c r="CD882" s="329"/>
      <x:c r="CE882" s="329"/>
      <x:c r="CF882" s="329"/>
      <x:c r="CG882" s="329"/>
      <x:c r="CH882" s="329"/>
      <x:c r="CI882" s="329"/>
      <x:c r="CJ882" s="329"/>
      <x:c r="CK882" s="329"/>
      <x:c r="CL882" s="329"/>
      <x:c r="CM882" s="329"/>
      <x:c r="CN882" s="329"/>
      <x:c r="CO882" s="329"/>
      <x:c r="CP882" s="329"/>
      <x:c r="CQ882" s="329"/>
      <x:c r="CR882" s="329"/>
      <x:c r="CS882" s="329"/>
      <x:c r="CT882" s="329"/>
      <x:c r="CU882" s="329"/>
      <x:c r="CV882" s="329"/>
      <x:c r="CW882" s="329"/>
      <x:c r="CX882" s="329"/>
      <x:c r="CY882" s="329"/>
      <x:c r="CZ882" s="329"/>
      <x:c r="DA882" s="329"/>
      <x:c r="DB882" s="329"/>
      <x:c r="DC882" s="329"/>
      <x:c r="DD882" s="329"/>
      <x:c r="DE882" s="329"/>
      <x:c r="DF882" s="329"/>
      <x:c r="DG882" s="329"/>
      <x:c r="DH882" s="329"/>
      <x:c r="DI882" s="329"/>
      <x:c r="DJ882" s="329"/>
      <x:c r="DK882" s="329"/>
      <x:c r="DL882" s="329"/>
      <x:c r="DM882" s="329"/>
      <x:c r="DN882" s="329"/>
      <x:c r="DO882" s="329"/>
      <x:c r="DP882" s="329"/>
      <x:c r="DQ882" s="329"/>
      <x:c r="DR882" s="329"/>
      <x:c r="DS882" s="329"/>
    </x:row>
    <x:row r="883" spans="1:123" s="273" customFormat="1" hidden="1" customHeight="1">
      <x:c r="A883" s="630" t="s">
        <x:v>38</x:v>
      </x:c>
      <x:c r="B883" s="295" t="s">
        <x:v>4057</x:v>
      </x:c>
      <x:c r="C883" s="632" t="s">
        <x:v>4614</x:v>
      </x:c>
      <x:c r="D883" s="448">
        <x:f t="shared" si="47"/>
        <x:v>4706</x:v>
      </x:c>
      <x:c r="E883" s="317" t="s">
        <x:v>3403</x:v>
      </x:c>
      <x:c r="F883" s="317" t="s">
        <x:v>3403</x:v>
      </x:c>
      <x:c r="G883" s="317" t="s">
        <x:v>3403</x:v>
      </x:c>
      <x:c r="H883" s="507"/>
      <x:c r="I883" s="507"/>
      <x:c r="J883" s="636"/>
      <x:c r="K883" s="636">
        <x:v>4706</x:v>
      </x:c>
      <x:c r="L883" s="637"/>
      <x:c r="M883" s="636">
        <x:v>4706</x:v>
      </x:c>
      <x:c r="N883" s="636"/>
      <x:c r="O883" s="636"/>
      <x:c r="P883" s="636">
        <x:v>4706</x:v>
      </x:c>
      <x:c r="Q883" s="636"/>
      <x:c r="R883" s="217" t="s">
        <x:v>4907</x:v>
      </x:c>
      <x:c r="S883" s="299"/>
      <x:c r="T883" s="329"/>
      <x:c r="U883" s="329"/>
      <x:c r="V883" s="329"/>
      <x:c r="W883" s="329"/>
      <x:c r="X883" s="329"/>
      <x:c r="Y883" s="329"/>
      <x:c r="Z883" s="329"/>
      <x:c r="AA883" s="329"/>
      <x:c r="AB883" s="329"/>
      <x:c r="AC883" s="329"/>
      <x:c r="AD883" s="329"/>
      <x:c r="AE883" s="329"/>
      <x:c r="AF883" s="329"/>
      <x:c r="AG883" s="329"/>
      <x:c r="AH883" s="329"/>
      <x:c r="AI883" s="329"/>
      <x:c r="AJ883" s="329"/>
      <x:c r="AK883" s="329"/>
      <x:c r="AL883" s="329"/>
      <x:c r="AM883" s="329"/>
      <x:c r="AN883" s="329"/>
      <x:c r="AO883" s="329"/>
      <x:c r="AP883" s="329"/>
      <x:c r="AQ883" s="329"/>
      <x:c r="AR883" s="329"/>
      <x:c r="AS883" s="329"/>
      <x:c r="AT883" s="329"/>
      <x:c r="AU883" s="329"/>
      <x:c r="AV883" s="329"/>
      <x:c r="AW883" s="329"/>
      <x:c r="AX883" s="329"/>
      <x:c r="AY883" s="329"/>
      <x:c r="AZ883" s="329"/>
      <x:c r="BA883" s="329"/>
      <x:c r="BB883" s="329"/>
      <x:c r="BC883" s="329"/>
      <x:c r="BD883" s="329"/>
      <x:c r="BE883" s="329"/>
      <x:c r="BF883" s="329"/>
      <x:c r="BG883" s="329"/>
      <x:c r="BH883" s="329"/>
      <x:c r="BI883" s="329"/>
      <x:c r="BJ883" s="329"/>
      <x:c r="BK883" s="329"/>
      <x:c r="BL883" s="329"/>
      <x:c r="BM883" s="329"/>
      <x:c r="BN883" s="329"/>
      <x:c r="BO883" s="329"/>
      <x:c r="BP883" s="329"/>
      <x:c r="BQ883" s="329"/>
      <x:c r="BR883" s="329"/>
      <x:c r="BS883" s="329"/>
      <x:c r="BT883" s="329"/>
      <x:c r="BU883" s="329"/>
      <x:c r="BV883" s="329"/>
      <x:c r="BW883" s="329"/>
      <x:c r="BX883" s="329"/>
      <x:c r="BY883" s="329"/>
      <x:c r="BZ883" s="329"/>
      <x:c r="CA883" s="329"/>
      <x:c r="CB883" s="329"/>
      <x:c r="CC883" s="329"/>
      <x:c r="CD883" s="329"/>
      <x:c r="CE883" s="329"/>
      <x:c r="CF883" s="329"/>
      <x:c r="CG883" s="329"/>
      <x:c r="CH883" s="329"/>
      <x:c r="CI883" s="329"/>
      <x:c r="CJ883" s="329"/>
      <x:c r="CK883" s="329"/>
      <x:c r="CL883" s="329"/>
      <x:c r="CM883" s="329"/>
      <x:c r="CN883" s="329"/>
      <x:c r="CO883" s="329"/>
      <x:c r="CP883" s="329"/>
      <x:c r="CQ883" s="329"/>
      <x:c r="CR883" s="329"/>
      <x:c r="CS883" s="329"/>
      <x:c r="CT883" s="329"/>
      <x:c r="CU883" s="329"/>
      <x:c r="CV883" s="329"/>
      <x:c r="CW883" s="329"/>
      <x:c r="CX883" s="329"/>
      <x:c r="CY883" s="329"/>
      <x:c r="CZ883" s="329"/>
      <x:c r="DA883" s="329"/>
      <x:c r="DB883" s="329"/>
      <x:c r="DC883" s="329"/>
      <x:c r="DD883" s="329"/>
      <x:c r="DE883" s="329"/>
      <x:c r="DF883" s="329"/>
      <x:c r="DG883" s="329"/>
      <x:c r="DH883" s="329"/>
      <x:c r="DI883" s="329"/>
      <x:c r="DJ883" s="329"/>
      <x:c r="DK883" s="329"/>
      <x:c r="DL883" s="329"/>
      <x:c r="DM883" s="329"/>
      <x:c r="DN883" s="329"/>
      <x:c r="DO883" s="329"/>
      <x:c r="DP883" s="329"/>
      <x:c r="DQ883" s="329"/>
      <x:c r="DR883" s="329"/>
      <x:c r="DS883" s="329"/>
    </x:row>
    <x:row r="884" spans="1:123" s="273" customFormat="1" hidden="1" customHeight="1">
      <x:c r="A884" s="630" t="s">
        <x:v>38</x:v>
      </x:c>
      <x:c r="B884" s="295" t="s">
        <x:v>4113</x:v>
      </x:c>
      <x:c r="C884" s="632" t="s">
        <x:v>4083</x:v>
      </x:c>
      <x:c r="D884" s="448">
        <x:f t="shared" si="47"/>
        <x:v>18940</x:v>
      </x:c>
      <x:c r="E884" s="317" t="s">
        <x:v>3403</x:v>
      </x:c>
      <x:c r="F884" s="507" t="s">
        <x:v>3117</x:v>
      </x:c>
      <x:c r="G884" s="317" t="s">
        <x:v>3403</x:v>
      </x:c>
      <x:c r="H884" s="507"/>
      <x:c r="I884" s="507"/>
      <x:c r="J884" s="636"/>
      <x:c r="K884" s="636">
        <x:v>18940</x:v>
      </x:c>
      <x:c r="L884" s="637"/>
      <x:c r="M884" s="636">
        <x:v>18940</x:v>
      </x:c>
      <x:c r="N884" s="636"/>
      <x:c r="O884" s="636"/>
      <x:c r="P884" s="636">
        <x:v>18940</x:v>
      </x:c>
      <x:c r="Q884" s="636"/>
      <x:c r="R884" s="217" t="s">
        <x:v>4907</x:v>
      </x:c>
      <x:c r="S884" s="299"/>
      <x:c r="T884" s="329"/>
      <x:c r="U884" s="329"/>
      <x:c r="V884" s="329"/>
      <x:c r="W884" s="329"/>
      <x:c r="X884" s="329"/>
      <x:c r="Y884" s="329"/>
      <x:c r="Z884" s="329"/>
      <x:c r="AA884" s="329"/>
      <x:c r="AB884" s="329"/>
      <x:c r="AC884" s="329"/>
      <x:c r="AD884" s="329"/>
      <x:c r="AE884" s="329"/>
      <x:c r="AF884" s="329"/>
      <x:c r="AG884" s="329"/>
      <x:c r="AH884" s="329"/>
      <x:c r="AI884" s="329"/>
      <x:c r="AJ884" s="329"/>
      <x:c r="AK884" s="329"/>
      <x:c r="AL884" s="329"/>
      <x:c r="AM884" s="329"/>
      <x:c r="AN884" s="329"/>
      <x:c r="AO884" s="329"/>
      <x:c r="AP884" s="329"/>
      <x:c r="AQ884" s="329"/>
      <x:c r="AR884" s="329"/>
      <x:c r="AS884" s="329"/>
      <x:c r="AT884" s="329"/>
      <x:c r="AU884" s="329"/>
      <x:c r="AV884" s="329"/>
      <x:c r="AW884" s="329"/>
      <x:c r="AX884" s="329"/>
      <x:c r="AY884" s="329"/>
      <x:c r="AZ884" s="329"/>
      <x:c r="BA884" s="329"/>
      <x:c r="BB884" s="329"/>
      <x:c r="BC884" s="329"/>
      <x:c r="BD884" s="329"/>
      <x:c r="BE884" s="329"/>
      <x:c r="BF884" s="329"/>
      <x:c r="BG884" s="329"/>
      <x:c r="BH884" s="329"/>
      <x:c r="BI884" s="329"/>
      <x:c r="BJ884" s="329"/>
      <x:c r="BK884" s="329"/>
      <x:c r="BL884" s="329"/>
      <x:c r="BM884" s="329"/>
      <x:c r="BN884" s="329"/>
      <x:c r="BO884" s="329"/>
      <x:c r="BP884" s="329"/>
      <x:c r="BQ884" s="329"/>
      <x:c r="BR884" s="329"/>
      <x:c r="BS884" s="329"/>
      <x:c r="BT884" s="329"/>
      <x:c r="BU884" s="329"/>
      <x:c r="BV884" s="329"/>
      <x:c r="BW884" s="329"/>
      <x:c r="BX884" s="329"/>
      <x:c r="BY884" s="329"/>
      <x:c r="BZ884" s="329"/>
      <x:c r="CA884" s="329"/>
      <x:c r="CB884" s="329"/>
      <x:c r="CC884" s="329"/>
      <x:c r="CD884" s="329"/>
      <x:c r="CE884" s="329"/>
      <x:c r="CF884" s="329"/>
      <x:c r="CG884" s="329"/>
      <x:c r="CH884" s="329"/>
      <x:c r="CI884" s="329"/>
      <x:c r="CJ884" s="329"/>
      <x:c r="CK884" s="329"/>
      <x:c r="CL884" s="329"/>
      <x:c r="CM884" s="329"/>
      <x:c r="CN884" s="329"/>
      <x:c r="CO884" s="329"/>
      <x:c r="CP884" s="329"/>
      <x:c r="CQ884" s="329"/>
      <x:c r="CR884" s="329"/>
      <x:c r="CS884" s="329"/>
      <x:c r="CT884" s="329"/>
      <x:c r="CU884" s="329"/>
      <x:c r="CV884" s="329"/>
      <x:c r="CW884" s="329"/>
      <x:c r="CX884" s="329"/>
      <x:c r="CY884" s="329"/>
      <x:c r="CZ884" s="329"/>
      <x:c r="DA884" s="329"/>
      <x:c r="DB884" s="329"/>
      <x:c r="DC884" s="329"/>
      <x:c r="DD884" s="329"/>
      <x:c r="DE884" s="329"/>
      <x:c r="DF884" s="329"/>
      <x:c r="DG884" s="329"/>
      <x:c r="DH884" s="329"/>
      <x:c r="DI884" s="329"/>
      <x:c r="DJ884" s="329"/>
      <x:c r="DK884" s="329"/>
      <x:c r="DL884" s="329"/>
      <x:c r="DM884" s="329"/>
      <x:c r="DN884" s="329"/>
      <x:c r="DO884" s="329"/>
      <x:c r="DP884" s="329"/>
      <x:c r="DQ884" s="329"/>
      <x:c r="DR884" s="329"/>
      <x:c r="DS884" s="329"/>
    </x:row>
    <x:row r="885" spans="1:123" s="273" customFormat="1" hidden="1" customHeight="1">
      <x:c r="A885" s="630" t="s">
        <x:v>38</x:v>
      </x:c>
      <x:c r="B885" s="295" t="s">
        <x:v>4076</x:v>
      </x:c>
      <x:c r="C885" s="632" t="s">
        <x:v>4060</x:v>
      </x:c>
      <x:c r="D885" s="448">
        <x:f t="shared" si="47"/>
        <x:v>5023</x:v>
      </x:c>
      <x:c r="E885" s="317" t="s">
        <x:v>3403</x:v>
      </x:c>
      <x:c r="F885" s="317" t="s">
        <x:v>3403</x:v>
      </x:c>
      <x:c r="G885" s="317" t="s">
        <x:v>3403</x:v>
      </x:c>
      <x:c r="H885" s="507"/>
      <x:c r="I885" s="507"/>
      <x:c r="J885" s="636"/>
      <x:c r="K885" s="636">
        <x:v>5023</x:v>
      </x:c>
      <x:c r="L885" s="637"/>
      <x:c r="M885" s="636">
        <x:v>5023</x:v>
      </x:c>
      <x:c r="N885" s="636"/>
      <x:c r="O885" s="636"/>
      <x:c r="P885" s="636">
        <x:v>5023</x:v>
      </x:c>
      <x:c r="Q885" s="636"/>
      <x:c r="R885" s="217" t="s">
        <x:v>4907</x:v>
      </x:c>
      <x:c r="S885" s="299"/>
      <x:c r="T885" s="329"/>
      <x:c r="U885" s="329"/>
      <x:c r="V885" s="329"/>
      <x:c r="W885" s="329"/>
      <x:c r="X885" s="329"/>
      <x:c r="Y885" s="329"/>
      <x:c r="Z885" s="329"/>
      <x:c r="AA885" s="329"/>
      <x:c r="AB885" s="329"/>
      <x:c r="AC885" s="329"/>
      <x:c r="AD885" s="329"/>
      <x:c r="AE885" s="329"/>
      <x:c r="AF885" s="329"/>
      <x:c r="AG885" s="329"/>
      <x:c r="AH885" s="329"/>
      <x:c r="AI885" s="329"/>
      <x:c r="AJ885" s="329"/>
      <x:c r="AK885" s="329"/>
      <x:c r="AL885" s="329"/>
      <x:c r="AM885" s="329"/>
      <x:c r="AN885" s="329"/>
      <x:c r="AO885" s="329"/>
      <x:c r="AP885" s="329"/>
      <x:c r="AQ885" s="329"/>
      <x:c r="AR885" s="329"/>
      <x:c r="AS885" s="329"/>
      <x:c r="AT885" s="329"/>
      <x:c r="AU885" s="329"/>
      <x:c r="AV885" s="329"/>
      <x:c r="AW885" s="329"/>
      <x:c r="AX885" s="329"/>
      <x:c r="AY885" s="329"/>
      <x:c r="AZ885" s="329"/>
      <x:c r="BA885" s="329"/>
      <x:c r="BB885" s="329"/>
      <x:c r="BC885" s="329"/>
      <x:c r="BD885" s="329"/>
      <x:c r="BE885" s="329"/>
      <x:c r="BF885" s="329"/>
      <x:c r="BG885" s="329"/>
      <x:c r="BH885" s="329"/>
      <x:c r="BI885" s="329"/>
      <x:c r="BJ885" s="329"/>
      <x:c r="BK885" s="329"/>
      <x:c r="BL885" s="329"/>
      <x:c r="BM885" s="329"/>
      <x:c r="BN885" s="329"/>
      <x:c r="BO885" s="329"/>
      <x:c r="BP885" s="329"/>
      <x:c r="BQ885" s="329"/>
      <x:c r="BR885" s="329"/>
      <x:c r="BS885" s="329"/>
      <x:c r="BT885" s="329"/>
      <x:c r="BU885" s="329"/>
      <x:c r="BV885" s="329"/>
      <x:c r="BW885" s="329"/>
      <x:c r="BX885" s="329"/>
      <x:c r="BY885" s="329"/>
      <x:c r="BZ885" s="329"/>
      <x:c r="CA885" s="329"/>
      <x:c r="CB885" s="329"/>
      <x:c r="CC885" s="329"/>
      <x:c r="CD885" s="329"/>
      <x:c r="CE885" s="329"/>
      <x:c r="CF885" s="329"/>
      <x:c r="CG885" s="329"/>
      <x:c r="CH885" s="329"/>
      <x:c r="CI885" s="329"/>
      <x:c r="CJ885" s="329"/>
      <x:c r="CK885" s="329"/>
      <x:c r="CL885" s="329"/>
      <x:c r="CM885" s="329"/>
      <x:c r="CN885" s="329"/>
      <x:c r="CO885" s="329"/>
      <x:c r="CP885" s="329"/>
      <x:c r="CQ885" s="329"/>
      <x:c r="CR885" s="329"/>
      <x:c r="CS885" s="329"/>
      <x:c r="CT885" s="329"/>
      <x:c r="CU885" s="329"/>
      <x:c r="CV885" s="329"/>
      <x:c r="CW885" s="329"/>
      <x:c r="CX885" s="329"/>
      <x:c r="CY885" s="329"/>
      <x:c r="CZ885" s="329"/>
      <x:c r="DA885" s="329"/>
      <x:c r="DB885" s="329"/>
      <x:c r="DC885" s="329"/>
      <x:c r="DD885" s="329"/>
      <x:c r="DE885" s="329"/>
      <x:c r="DF885" s="329"/>
      <x:c r="DG885" s="329"/>
      <x:c r="DH885" s="329"/>
      <x:c r="DI885" s="329"/>
      <x:c r="DJ885" s="329"/>
      <x:c r="DK885" s="329"/>
      <x:c r="DL885" s="329"/>
      <x:c r="DM885" s="329"/>
      <x:c r="DN885" s="329"/>
      <x:c r="DO885" s="329"/>
      <x:c r="DP885" s="329"/>
      <x:c r="DQ885" s="329"/>
      <x:c r="DR885" s="329"/>
      <x:c r="DS885" s="329"/>
    </x:row>
    <x:row r="886" spans="1:123" s="273" customFormat="1" hidden="1" customHeight="1">
      <x:c r="A886" s="630" t="s">
        <x:v>38</x:v>
      </x:c>
      <x:c r="B886" s="295" t="s">
        <x:v>4595</x:v>
      </x:c>
      <x:c r="C886" s="632" t="s">
        <x:v>4058</x:v>
      </x:c>
      <x:c r="D886" s="448">
        <x:f t="shared" si="47"/>
        <x:v>6778</x:v>
      </x:c>
      <x:c r="E886" s="317" t="s">
        <x:v>3403</x:v>
      </x:c>
      <x:c r="F886" s="317" t="s">
        <x:v>3403</x:v>
      </x:c>
      <x:c r="G886" s="317" t="s">
        <x:v>3403</x:v>
      </x:c>
      <x:c r="H886" s="507"/>
      <x:c r="I886" s="507"/>
      <x:c r="J886" s="636"/>
      <x:c r="K886" s="636">
        <x:v>6778</x:v>
      </x:c>
      <x:c r="L886" s="637"/>
      <x:c r="M886" s="636">
        <x:v>6778</x:v>
      </x:c>
      <x:c r="N886" s="636"/>
      <x:c r="O886" s="636"/>
      <x:c r="P886" s="636">
        <x:v>6778</x:v>
      </x:c>
      <x:c r="Q886" s="636"/>
      <x:c r="R886" s="217" t="s">
        <x:v>4907</x:v>
      </x:c>
      <x:c r="S886" s="299"/>
      <x:c r="T886" s="329"/>
      <x:c r="U886" s="329"/>
      <x:c r="V886" s="329"/>
      <x:c r="W886" s="329"/>
      <x:c r="X886" s="329"/>
      <x:c r="Y886" s="329"/>
      <x:c r="Z886" s="329"/>
      <x:c r="AA886" s="329"/>
      <x:c r="AB886" s="329"/>
      <x:c r="AC886" s="329"/>
      <x:c r="AD886" s="329"/>
      <x:c r="AE886" s="329"/>
      <x:c r="AF886" s="329"/>
      <x:c r="AG886" s="329"/>
      <x:c r="AH886" s="329"/>
      <x:c r="AI886" s="329"/>
      <x:c r="AJ886" s="329"/>
      <x:c r="AK886" s="329"/>
      <x:c r="AL886" s="329"/>
      <x:c r="AM886" s="329"/>
      <x:c r="AN886" s="329"/>
      <x:c r="AO886" s="329"/>
      <x:c r="AP886" s="329"/>
      <x:c r="AQ886" s="329"/>
      <x:c r="AR886" s="329"/>
      <x:c r="AS886" s="329"/>
      <x:c r="AT886" s="329"/>
      <x:c r="AU886" s="329"/>
      <x:c r="AV886" s="329"/>
      <x:c r="AW886" s="329"/>
      <x:c r="AX886" s="329"/>
      <x:c r="AY886" s="329"/>
      <x:c r="AZ886" s="329"/>
      <x:c r="BA886" s="329"/>
      <x:c r="BB886" s="329"/>
      <x:c r="BC886" s="329"/>
      <x:c r="BD886" s="329"/>
      <x:c r="BE886" s="329"/>
      <x:c r="BF886" s="329"/>
      <x:c r="BG886" s="329"/>
      <x:c r="BH886" s="329"/>
      <x:c r="BI886" s="329"/>
      <x:c r="BJ886" s="329"/>
      <x:c r="BK886" s="329"/>
      <x:c r="BL886" s="329"/>
      <x:c r="BM886" s="329"/>
      <x:c r="BN886" s="329"/>
      <x:c r="BO886" s="329"/>
      <x:c r="BP886" s="329"/>
      <x:c r="BQ886" s="329"/>
      <x:c r="BR886" s="329"/>
      <x:c r="BS886" s="329"/>
      <x:c r="BT886" s="329"/>
      <x:c r="BU886" s="329"/>
      <x:c r="BV886" s="329"/>
      <x:c r="BW886" s="329"/>
      <x:c r="BX886" s="329"/>
      <x:c r="BY886" s="329"/>
      <x:c r="BZ886" s="329"/>
      <x:c r="CA886" s="329"/>
      <x:c r="CB886" s="329"/>
      <x:c r="CC886" s="329"/>
      <x:c r="CD886" s="329"/>
      <x:c r="CE886" s="329"/>
      <x:c r="CF886" s="329"/>
      <x:c r="CG886" s="329"/>
      <x:c r="CH886" s="329"/>
      <x:c r="CI886" s="329"/>
      <x:c r="CJ886" s="329"/>
      <x:c r="CK886" s="329"/>
      <x:c r="CL886" s="329"/>
      <x:c r="CM886" s="329"/>
      <x:c r="CN886" s="329"/>
      <x:c r="CO886" s="329"/>
      <x:c r="CP886" s="329"/>
      <x:c r="CQ886" s="329"/>
      <x:c r="CR886" s="329"/>
      <x:c r="CS886" s="329"/>
      <x:c r="CT886" s="329"/>
      <x:c r="CU886" s="329"/>
      <x:c r="CV886" s="329"/>
      <x:c r="CW886" s="329"/>
      <x:c r="CX886" s="329"/>
      <x:c r="CY886" s="329"/>
      <x:c r="CZ886" s="329"/>
      <x:c r="DA886" s="329"/>
      <x:c r="DB886" s="329"/>
      <x:c r="DC886" s="329"/>
      <x:c r="DD886" s="329"/>
      <x:c r="DE886" s="329"/>
      <x:c r="DF886" s="329"/>
      <x:c r="DG886" s="329"/>
      <x:c r="DH886" s="329"/>
      <x:c r="DI886" s="329"/>
      <x:c r="DJ886" s="329"/>
      <x:c r="DK886" s="329"/>
      <x:c r="DL886" s="329"/>
      <x:c r="DM886" s="329"/>
      <x:c r="DN886" s="329"/>
      <x:c r="DO886" s="329"/>
      <x:c r="DP886" s="329"/>
      <x:c r="DQ886" s="329"/>
      <x:c r="DR886" s="329"/>
      <x:c r="DS886" s="329"/>
    </x:row>
    <x:row r="887" spans="1:123" s="273" customFormat="1" hidden="1" customHeight="1">
      <x:c r="A887" s="630" t="s">
        <x:v>38</x:v>
      </x:c>
      <x:c r="B887" s="295" t="s">
        <x:v>4080</x:v>
      </x:c>
      <x:c r="C887" s="632" t="s">
        <x:v>4091</x:v>
      </x:c>
      <x:c r="D887" s="448">
        <x:f t="shared" si="47"/>
        <x:v>2215</x:v>
      </x:c>
      <x:c r="E887" s="317" t="s">
        <x:v>3403</x:v>
      </x:c>
      <x:c r="F887" s="317" t="s">
        <x:v>3403</x:v>
      </x:c>
      <x:c r="G887" s="317" t="s">
        <x:v>3403</x:v>
      </x:c>
      <x:c r="H887" s="507"/>
      <x:c r="I887" s="507"/>
      <x:c r="J887" s="636"/>
      <x:c r="K887" s="636">
        <x:v>2215</x:v>
      </x:c>
      <x:c r="L887" s="637"/>
      <x:c r="M887" s="636">
        <x:v>2215</x:v>
      </x:c>
      <x:c r="N887" s="636"/>
      <x:c r="O887" s="636"/>
      <x:c r="P887" s="636">
        <x:v>2215</x:v>
      </x:c>
      <x:c r="Q887" s="636"/>
      <x:c r="R887" s="217" t="s">
        <x:v>4907</x:v>
      </x:c>
      <x:c r="S887" s="299"/>
      <x:c r="T887" s="329"/>
      <x:c r="U887" s="329"/>
      <x:c r="V887" s="329"/>
      <x:c r="W887" s="329"/>
      <x:c r="X887" s="329"/>
      <x:c r="Y887" s="329"/>
      <x:c r="Z887" s="329"/>
      <x:c r="AA887" s="329"/>
      <x:c r="AB887" s="329"/>
      <x:c r="AC887" s="329"/>
      <x:c r="AD887" s="329"/>
      <x:c r="AE887" s="329"/>
      <x:c r="AF887" s="329"/>
      <x:c r="AG887" s="329"/>
      <x:c r="AH887" s="329"/>
      <x:c r="AI887" s="329"/>
      <x:c r="AJ887" s="329"/>
      <x:c r="AK887" s="329"/>
      <x:c r="AL887" s="329"/>
      <x:c r="AM887" s="329"/>
      <x:c r="AN887" s="329"/>
      <x:c r="AO887" s="329"/>
      <x:c r="AP887" s="329"/>
      <x:c r="AQ887" s="329"/>
      <x:c r="AR887" s="329"/>
      <x:c r="AS887" s="329"/>
      <x:c r="AT887" s="329"/>
      <x:c r="AU887" s="329"/>
      <x:c r="AV887" s="329"/>
      <x:c r="AW887" s="329"/>
      <x:c r="AX887" s="329"/>
      <x:c r="AY887" s="329"/>
      <x:c r="AZ887" s="329"/>
      <x:c r="BA887" s="329"/>
      <x:c r="BB887" s="329"/>
      <x:c r="BC887" s="329"/>
      <x:c r="BD887" s="329"/>
      <x:c r="BE887" s="329"/>
      <x:c r="BF887" s="329"/>
      <x:c r="BG887" s="329"/>
      <x:c r="BH887" s="329"/>
      <x:c r="BI887" s="329"/>
      <x:c r="BJ887" s="329"/>
      <x:c r="BK887" s="329"/>
      <x:c r="BL887" s="329"/>
      <x:c r="BM887" s="329"/>
      <x:c r="BN887" s="329"/>
      <x:c r="BO887" s="329"/>
      <x:c r="BP887" s="329"/>
      <x:c r="BQ887" s="329"/>
      <x:c r="BR887" s="329"/>
      <x:c r="BS887" s="329"/>
      <x:c r="BT887" s="329"/>
      <x:c r="BU887" s="329"/>
      <x:c r="BV887" s="329"/>
      <x:c r="BW887" s="329"/>
      <x:c r="BX887" s="329"/>
      <x:c r="BY887" s="329"/>
      <x:c r="BZ887" s="329"/>
      <x:c r="CA887" s="329"/>
      <x:c r="CB887" s="329"/>
      <x:c r="CC887" s="329"/>
      <x:c r="CD887" s="329"/>
      <x:c r="CE887" s="329"/>
      <x:c r="CF887" s="329"/>
      <x:c r="CG887" s="329"/>
      <x:c r="CH887" s="329"/>
      <x:c r="CI887" s="329"/>
      <x:c r="CJ887" s="329"/>
      <x:c r="CK887" s="329"/>
      <x:c r="CL887" s="329"/>
      <x:c r="CM887" s="329"/>
      <x:c r="CN887" s="329"/>
      <x:c r="CO887" s="329"/>
      <x:c r="CP887" s="329"/>
      <x:c r="CQ887" s="329"/>
      <x:c r="CR887" s="329"/>
      <x:c r="CS887" s="329"/>
      <x:c r="CT887" s="329"/>
      <x:c r="CU887" s="329"/>
      <x:c r="CV887" s="329"/>
      <x:c r="CW887" s="329"/>
      <x:c r="CX887" s="329"/>
      <x:c r="CY887" s="329"/>
      <x:c r="CZ887" s="329"/>
      <x:c r="DA887" s="329"/>
      <x:c r="DB887" s="329"/>
      <x:c r="DC887" s="329"/>
      <x:c r="DD887" s="329"/>
      <x:c r="DE887" s="329"/>
      <x:c r="DF887" s="329"/>
      <x:c r="DG887" s="329"/>
      <x:c r="DH887" s="329"/>
      <x:c r="DI887" s="329"/>
      <x:c r="DJ887" s="329"/>
      <x:c r="DK887" s="329"/>
      <x:c r="DL887" s="329"/>
      <x:c r="DM887" s="329"/>
      <x:c r="DN887" s="329"/>
      <x:c r="DO887" s="329"/>
      <x:c r="DP887" s="329"/>
      <x:c r="DQ887" s="329"/>
      <x:c r="DR887" s="329"/>
      <x:c r="DS887" s="329"/>
    </x:row>
    <x:row r="888" spans="1:123" s="273" customFormat="1" hidden="1" customHeight="1">
      <x:c r="A888" s="630" t="s">
        <x:v>38</x:v>
      </x:c>
      <x:c r="B888" s="295" t="s">
        <x:v>4399</x:v>
      </x:c>
      <x:c r="C888" s="632" t="s">
        <x:v>4090</x:v>
      </x:c>
      <x:c r="D888" s="448">
        <x:f t="shared" si="47"/>
        <x:v>1567</x:v>
      </x:c>
      <x:c r="E888" s="317" t="s">
        <x:v>3403</x:v>
      </x:c>
      <x:c r="F888" s="317" t="s">
        <x:v>3403</x:v>
      </x:c>
      <x:c r="G888" s="317" t="s">
        <x:v>3403</x:v>
      </x:c>
      <x:c r="H888" s="507"/>
      <x:c r="I888" s="507"/>
      <x:c r="J888" s="636"/>
      <x:c r="K888" s="636">
        <x:v>1567</x:v>
      </x:c>
      <x:c r="L888" s="637"/>
      <x:c r="M888" s="636">
        <x:v>1567</x:v>
      </x:c>
      <x:c r="N888" s="636"/>
      <x:c r="O888" s="636"/>
      <x:c r="P888" s="636">
        <x:v>1567</x:v>
      </x:c>
      <x:c r="Q888" s="636"/>
      <x:c r="R888" s="217" t="s">
        <x:v>4907</x:v>
      </x:c>
      <x:c r="S888" s="299"/>
      <x:c r="T888" s="329"/>
      <x:c r="U888" s="329"/>
      <x:c r="V888" s="329"/>
      <x:c r="W888" s="329"/>
      <x:c r="X888" s="329"/>
      <x:c r="Y888" s="329"/>
      <x:c r="Z888" s="329"/>
      <x:c r="AA888" s="329"/>
      <x:c r="AB888" s="329"/>
      <x:c r="AC888" s="329"/>
      <x:c r="AD888" s="329"/>
      <x:c r="AE888" s="329"/>
      <x:c r="AF888" s="329"/>
      <x:c r="AG888" s="329"/>
      <x:c r="AH888" s="329"/>
      <x:c r="AI888" s="329"/>
      <x:c r="AJ888" s="329"/>
      <x:c r="AK888" s="329"/>
      <x:c r="AL888" s="329"/>
      <x:c r="AM888" s="329"/>
      <x:c r="AN888" s="329"/>
      <x:c r="AO888" s="329"/>
      <x:c r="AP888" s="329"/>
      <x:c r="AQ888" s="329"/>
      <x:c r="AR888" s="329"/>
      <x:c r="AS888" s="329"/>
      <x:c r="AT888" s="329"/>
      <x:c r="AU888" s="329"/>
      <x:c r="AV888" s="329"/>
      <x:c r="AW888" s="329"/>
      <x:c r="AX888" s="329"/>
      <x:c r="AY888" s="329"/>
      <x:c r="AZ888" s="329"/>
      <x:c r="BA888" s="329"/>
      <x:c r="BB888" s="329"/>
      <x:c r="BC888" s="329"/>
      <x:c r="BD888" s="329"/>
      <x:c r="BE888" s="329"/>
      <x:c r="BF888" s="329"/>
      <x:c r="BG888" s="329"/>
      <x:c r="BH888" s="329"/>
      <x:c r="BI888" s="329"/>
      <x:c r="BJ888" s="329"/>
      <x:c r="BK888" s="329"/>
      <x:c r="BL888" s="329"/>
      <x:c r="BM888" s="329"/>
      <x:c r="BN888" s="329"/>
      <x:c r="BO888" s="329"/>
      <x:c r="BP888" s="329"/>
      <x:c r="BQ888" s="329"/>
      <x:c r="BR888" s="329"/>
      <x:c r="BS888" s="329"/>
      <x:c r="BT888" s="329"/>
      <x:c r="BU888" s="329"/>
      <x:c r="BV888" s="329"/>
      <x:c r="BW888" s="329"/>
      <x:c r="BX888" s="329"/>
      <x:c r="BY888" s="329"/>
      <x:c r="BZ888" s="329"/>
      <x:c r="CA888" s="329"/>
      <x:c r="CB888" s="329"/>
      <x:c r="CC888" s="329"/>
      <x:c r="CD888" s="329"/>
      <x:c r="CE888" s="329"/>
      <x:c r="CF888" s="329"/>
      <x:c r="CG888" s="329"/>
      <x:c r="CH888" s="329"/>
      <x:c r="CI888" s="329"/>
      <x:c r="CJ888" s="329"/>
      <x:c r="CK888" s="329"/>
      <x:c r="CL888" s="329"/>
      <x:c r="CM888" s="329"/>
      <x:c r="CN888" s="329"/>
      <x:c r="CO888" s="329"/>
      <x:c r="CP888" s="329"/>
      <x:c r="CQ888" s="329"/>
      <x:c r="CR888" s="329"/>
      <x:c r="CS888" s="329"/>
      <x:c r="CT888" s="329"/>
      <x:c r="CU888" s="329"/>
      <x:c r="CV888" s="329"/>
      <x:c r="CW888" s="329"/>
      <x:c r="CX888" s="329"/>
      <x:c r="CY888" s="329"/>
      <x:c r="CZ888" s="329"/>
      <x:c r="DA888" s="329"/>
      <x:c r="DB888" s="329"/>
      <x:c r="DC888" s="329"/>
      <x:c r="DD888" s="329"/>
      <x:c r="DE888" s="329"/>
      <x:c r="DF888" s="329"/>
      <x:c r="DG888" s="329"/>
      <x:c r="DH888" s="329"/>
      <x:c r="DI888" s="329"/>
      <x:c r="DJ888" s="329"/>
      <x:c r="DK888" s="329"/>
      <x:c r="DL888" s="329"/>
      <x:c r="DM888" s="329"/>
      <x:c r="DN888" s="329"/>
      <x:c r="DO888" s="329"/>
      <x:c r="DP888" s="329"/>
      <x:c r="DQ888" s="329"/>
      <x:c r="DR888" s="329"/>
      <x:c r="DS888" s="329"/>
    </x:row>
    <x:row r="889" spans="1:123" s="273" customFormat="1" hidden="1" customHeight="1">
      <x:c r="A889" s="630" t="s">
        <x:v>38</x:v>
      </x:c>
      <x:c r="B889" s="295" t="s">
        <x:v>4112</x:v>
      </x:c>
      <x:c r="C889" s="632" t="s">
        <x:v>4065</x:v>
      </x:c>
      <x:c r="D889" s="448">
        <x:f t="shared" si="47"/>
        <x:v>3677</x:v>
      </x:c>
      <x:c r="E889" s="507" t="s">
        <x:v>3117</x:v>
      </x:c>
      <x:c r="F889" s="507" t="s">
        <x:v>3117</x:v>
      </x:c>
      <x:c r="G889" s="507" t="s">
        <x:v>3117</x:v>
      </x:c>
      <x:c r="H889" s="507"/>
      <x:c r="I889" s="507"/>
      <x:c r="J889" s="636"/>
      <x:c r="K889" s="636">
        <x:v>3677</x:v>
      </x:c>
      <x:c r="L889" s="637"/>
      <x:c r="M889" s="636">
        <x:v>3677</x:v>
      </x:c>
      <x:c r="N889" s="636"/>
      <x:c r="O889" s="636"/>
      <x:c r="P889" s="636">
        <x:v>3677</x:v>
      </x:c>
      <x:c r="Q889" s="636"/>
      <x:c r="R889" s="217" t="s">
        <x:v>100</x:v>
      </x:c>
      <x:c r="S889" s="299"/>
      <x:c r="T889" s="329"/>
      <x:c r="U889" s="329"/>
      <x:c r="V889" s="329"/>
      <x:c r="W889" s="329"/>
      <x:c r="X889" s="329"/>
      <x:c r="Y889" s="329"/>
      <x:c r="Z889" s="329"/>
      <x:c r="AA889" s="329"/>
      <x:c r="AB889" s="329"/>
      <x:c r="AC889" s="329"/>
      <x:c r="AD889" s="329"/>
      <x:c r="AE889" s="329"/>
      <x:c r="AF889" s="329"/>
      <x:c r="AG889" s="329"/>
      <x:c r="AH889" s="329"/>
      <x:c r="AI889" s="329"/>
      <x:c r="AJ889" s="329"/>
      <x:c r="AK889" s="329"/>
      <x:c r="AL889" s="329"/>
      <x:c r="AM889" s="329"/>
      <x:c r="AN889" s="329"/>
      <x:c r="AO889" s="329"/>
      <x:c r="AP889" s="329"/>
      <x:c r="AQ889" s="329"/>
      <x:c r="AR889" s="329"/>
      <x:c r="AS889" s="329"/>
      <x:c r="AT889" s="329"/>
      <x:c r="AU889" s="329"/>
      <x:c r="AV889" s="329"/>
      <x:c r="AW889" s="329"/>
      <x:c r="AX889" s="329"/>
      <x:c r="AY889" s="329"/>
      <x:c r="AZ889" s="329"/>
      <x:c r="BA889" s="329"/>
      <x:c r="BB889" s="329"/>
      <x:c r="BC889" s="329"/>
      <x:c r="BD889" s="329"/>
      <x:c r="BE889" s="329"/>
      <x:c r="BF889" s="329"/>
      <x:c r="BG889" s="329"/>
      <x:c r="BH889" s="329"/>
      <x:c r="BI889" s="329"/>
      <x:c r="BJ889" s="329"/>
      <x:c r="BK889" s="329"/>
      <x:c r="BL889" s="329"/>
      <x:c r="BM889" s="329"/>
      <x:c r="BN889" s="329"/>
      <x:c r="BO889" s="329"/>
      <x:c r="BP889" s="329"/>
      <x:c r="BQ889" s="329"/>
      <x:c r="BR889" s="329"/>
      <x:c r="BS889" s="329"/>
      <x:c r="BT889" s="329"/>
      <x:c r="BU889" s="329"/>
      <x:c r="BV889" s="329"/>
      <x:c r="BW889" s="329"/>
      <x:c r="BX889" s="329"/>
      <x:c r="BY889" s="329"/>
      <x:c r="BZ889" s="329"/>
      <x:c r="CA889" s="329"/>
      <x:c r="CB889" s="329"/>
      <x:c r="CC889" s="329"/>
      <x:c r="CD889" s="329"/>
      <x:c r="CE889" s="329"/>
      <x:c r="CF889" s="329"/>
      <x:c r="CG889" s="329"/>
      <x:c r="CH889" s="329"/>
      <x:c r="CI889" s="329"/>
      <x:c r="CJ889" s="329"/>
      <x:c r="CK889" s="329"/>
      <x:c r="CL889" s="329"/>
      <x:c r="CM889" s="329"/>
      <x:c r="CN889" s="329"/>
      <x:c r="CO889" s="329"/>
      <x:c r="CP889" s="329"/>
      <x:c r="CQ889" s="329"/>
      <x:c r="CR889" s="329"/>
      <x:c r="CS889" s="329"/>
      <x:c r="CT889" s="329"/>
      <x:c r="CU889" s="329"/>
      <x:c r="CV889" s="329"/>
      <x:c r="CW889" s="329"/>
      <x:c r="CX889" s="329"/>
      <x:c r="CY889" s="329"/>
      <x:c r="CZ889" s="329"/>
      <x:c r="DA889" s="329"/>
      <x:c r="DB889" s="329"/>
      <x:c r="DC889" s="329"/>
      <x:c r="DD889" s="329"/>
      <x:c r="DE889" s="329"/>
      <x:c r="DF889" s="329"/>
      <x:c r="DG889" s="329"/>
      <x:c r="DH889" s="329"/>
      <x:c r="DI889" s="329"/>
      <x:c r="DJ889" s="329"/>
      <x:c r="DK889" s="329"/>
      <x:c r="DL889" s="329"/>
      <x:c r="DM889" s="329"/>
      <x:c r="DN889" s="329"/>
      <x:c r="DO889" s="329"/>
      <x:c r="DP889" s="329"/>
      <x:c r="DQ889" s="329"/>
      <x:c r="DR889" s="329"/>
      <x:c r="DS889" s="329"/>
    </x:row>
    <x:row r="890" spans="1:123" s="273" customFormat="1" hidden="1" customHeight="1">
      <x:c r="A890" s="630" t="s">
        <x:v>38</x:v>
      </x:c>
      <x:c r="B890" s="295" t="s">
        <x:v>581</x:v>
      </x:c>
      <x:c r="C890" s="632" t="s">
        <x:v>4618</x:v>
      </x:c>
      <x:c r="D890" s="448">
        <x:f t="shared" si="45"/>
        <x:v>2845</x:v>
      </x:c>
      <x:c r="E890" s="317" t="s">
        <x:v>3067</x:v>
      </x:c>
      <x:c r="F890" s="317" t="s">
        <x:v>3067</x:v>
      </x:c>
      <x:c r="G890" s="317" t="s">
        <x:v>3067</x:v>
      </x:c>
      <x:c r="H890" s="317"/>
      <x:c r="I890" s="317"/>
      <x:c r="J890" s="636"/>
      <x:c r="K890" s="636">
        <x:v>2845</x:v>
      </x:c>
      <x:c r="L890" s="637"/>
      <x:c r="M890" s="636">
        <x:v>2845</x:v>
      </x:c>
      <x:c r="N890" s="636"/>
      <x:c r="O890" s="636"/>
      <x:c r="P890" s="636">
        <x:v>2845</x:v>
      </x:c>
      <x:c r="Q890" s="636"/>
      <x:c r="R890" s="217" t="s">
        <x:v>6413</x:v>
      </x:c>
      <x:c r="S890" s="299"/>
      <x:c r="T890" s="329"/>
      <x:c r="U890" s="329"/>
      <x:c r="V890" s="329"/>
      <x:c r="W890" s="329"/>
      <x:c r="X890" s="329"/>
      <x:c r="Y890" s="329"/>
      <x:c r="Z890" s="329"/>
      <x:c r="AA890" s="329"/>
      <x:c r="AB890" s="329"/>
      <x:c r="AC890" s="329"/>
      <x:c r="AD890" s="329"/>
      <x:c r="AE890" s="329"/>
      <x:c r="AF890" s="329"/>
      <x:c r="AG890" s="329"/>
      <x:c r="AH890" s="329"/>
      <x:c r="AI890" s="329"/>
      <x:c r="AJ890" s="329"/>
      <x:c r="AK890" s="329"/>
      <x:c r="AL890" s="329"/>
      <x:c r="AM890" s="329"/>
      <x:c r="AN890" s="329"/>
      <x:c r="AO890" s="329"/>
      <x:c r="AP890" s="329"/>
      <x:c r="AQ890" s="329"/>
      <x:c r="AR890" s="329"/>
      <x:c r="AS890" s="329"/>
      <x:c r="AT890" s="329"/>
      <x:c r="AU890" s="329"/>
      <x:c r="AV890" s="329"/>
      <x:c r="AW890" s="329"/>
      <x:c r="AX890" s="329"/>
      <x:c r="AY890" s="329"/>
      <x:c r="AZ890" s="329"/>
      <x:c r="BA890" s="329"/>
      <x:c r="BB890" s="329"/>
      <x:c r="BC890" s="329"/>
      <x:c r="BD890" s="329"/>
      <x:c r="BE890" s="329"/>
      <x:c r="BF890" s="329"/>
      <x:c r="BG890" s="329"/>
      <x:c r="BH890" s="329"/>
      <x:c r="BI890" s="329"/>
      <x:c r="BJ890" s="329"/>
      <x:c r="BK890" s="329"/>
      <x:c r="BL890" s="329"/>
      <x:c r="BM890" s="329"/>
      <x:c r="BN890" s="329"/>
      <x:c r="BO890" s="329"/>
      <x:c r="BP890" s="329"/>
      <x:c r="BQ890" s="329"/>
      <x:c r="BR890" s="329"/>
      <x:c r="BS890" s="329"/>
      <x:c r="BT890" s="329"/>
      <x:c r="BU890" s="329"/>
      <x:c r="BV890" s="329"/>
      <x:c r="BW890" s="329"/>
      <x:c r="BX890" s="329"/>
      <x:c r="BY890" s="329"/>
      <x:c r="BZ890" s="329"/>
      <x:c r="CA890" s="329"/>
      <x:c r="CB890" s="329"/>
      <x:c r="CC890" s="329"/>
      <x:c r="CD890" s="329"/>
      <x:c r="CE890" s="329"/>
      <x:c r="CF890" s="329"/>
      <x:c r="CG890" s="329"/>
      <x:c r="CH890" s="329"/>
      <x:c r="CI890" s="329"/>
      <x:c r="CJ890" s="329"/>
      <x:c r="CK890" s="329"/>
      <x:c r="CL890" s="329"/>
      <x:c r="CM890" s="329"/>
      <x:c r="CN890" s="329"/>
      <x:c r="CO890" s="329"/>
      <x:c r="CP890" s="329"/>
      <x:c r="CQ890" s="329"/>
      <x:c r="CR890" s="329"/>
      <x:c r="CS890" s="329"/>
      <x:c r="CT890" s="329"/>
      <x:c r="CU890" s="329"/>
      <x:c r="CV890" s="329"/>
      <x:c r="CW890" s="329"/>
      <x:c r="CX890" s="329"/>
      <x:c r="CY890" s="329"/>
      <x:c r="CZ890" s="329"/>
      <x:c r="DA890" s="329"/>
      <x:c r="DB890" s="329"/>
      <x:c r="DC890" s="329"/>
      <x:c r="DD890" s="329"/>
      <x:c r="DE890" s="329"/>
      <x:c r="DF890" s="329"/>
      <x:c r="DG890" s="329"/>
      <x:c r="DH890" s="329"/>
      <x:c r="DI890" s="329"/>
      <x:c r="DJ890" s="329"/>
      <x:c r="DK890" s="329"/>
      <x:c r="DL890" s="329"/>
      <x:c r="DM890" s="329"/>
      <x:c r="DN890" s="329"/>
      <x:c r="DO890" s="329"/>
      <x:c r="DP890" s="329"/>
      <x:c r="DQ890" s="329"/>
      <x:c r="DR890" s="329"/>
      <x:c r="DS890" s="329"/>
    </x:row>
    <x:row r="891" spans="1:123" s="273" customFormat="1" hidden="1" customHeight="1">
      <x:c r="A891" s="630" t="s">
        <x:v>38</x:v>
      </x:c>
      <x:c r="B891" s="295" t="s">
        <x:v>587</x:v>
      </x:c>
      <x:c r="C891" s="632" t="s">
        <x:v>4891</x:v>
      </x:c>
      <x:c r="D891" s="448">
        <x:f t="shared" si="45"/>
        <x:v>2557</x:v>
      </x:c>
      <x:c r="E891" s="317" t="s">
        <x:v>3067</x:v>
      </x:c>
      <x:c r="F891" s="317" t="s">
        <x:v>3067</x:v>
      </x:c>
      <x:c r="G891" s="317" t="s">
        <x:v>3067</x:v>
      </x:c>
      <x:c r="H891" s="317"/>
      <x:c r="I891" s="317"/>
      <x:c r="J891" s="636"/>
      <x:c r="K891" s="636">
        <x:v>2557</x:v>
      </x:c>
      <x:c r="L891" s="637"/>
      <x:c r="M891" s="636">
        <x:v>2557</x:v>
      </x:c>
      <x:c r="N891" s="636"/>
      <x:c r="O891" s="636"/>
      <x:c r="P891" s="636">
        <x:v>2557</x:v>
      </x:c>
      <x:c r="Q891" s="636"/>
      <x:c r="R891" s="217" t="s">
        <x:v>6413</x:v>
      </x:c>
      <x:c r="S891" s="299"/>
      <x:c r="T891" s="329"/>
      <x:c r="U891" s="329"/>
      <x:c r="V891" s="329"/>
      <x:c r="W891" s="329"/>
      <x:c r="X891" s="329"/>
      <x:c r="Y891" s="329"/>
      <x:c r="Z891" s="329"/>
      <x:c r="AA891" s="329"/>
      <x:c r="AB891" s="329"/>
      <x:c r="AC891" s="329"/>
      <x:c r="AD891" s="329"/>
      <x:c r="AE891" s="329"/>
      <x:c r="AF891" s="329"/>
      <x:c r="AG891" s="329"/>
      <x:c r="AH891" s="329"/>
      <x:c r="AI891" s="329"/>
      <x:c r="AJ891" s="329"/>
      <x:c r="AK891" s="329"/>
      <x:c r="AL891" s="329"/>
      <x:c r="AM891" s="329"/>
      <x:c r="AN891" s="329"/>
      <x:c r="AO891" s="329"/>
      <x:c r="AP891" s="329"/>
      <x:c r="AQ891" s="329"/>
      <x:c r="AR891" s="329"/>
      <x:c r="AS891" s="329"/>
      <x:c r="AT891" s="329"/>
      <x:c r="AU891" s="329"/>
      <x:c r="AV891" s="329"/>
      <x:c r="AW891" s="329"/>
      <x:c r="AX891" s="329"/>
      <x:c r="AY891" s="329"/>
      <x:c r="AZ891" s="329"/>
      <x:c r="BA891" s="329"/>
      <x:c r="BB891" s="329"/>
      <x:c r="BC891" s="329"/>
      <x:c r="BD891" s="329"/>
      <x:c r="BE891" s="329"/>
      <x:c r="BF891" s="329"/>
      <x:c r="BG891" s="329"/>
      <x:c r="BH891" s="329"/>
      <x:c r="BI891" s="329"/>
      <x:c r="BJ891" s="329"/>
      <x:c r="BK891" s="329"/>
      <x:c r="BL891" s="329"/>
      <x:c r="BM891" s="329"/>
      <x:c r="BN891" s="329"/>
      <x:c r="BO891" s="329"/>
      <x:c r="BP891" s="329"/>
      <x:c r="BQ891" s="329"/>
      <x:c r="BR891" s="329"/>
      <x:c r="BS891" s="329"/>
      <x:c r="BT891" s="329"/>
      <x:c r="BU891" s="329"/>
      <x:c r="BV891" s="329"/>
      <x:c r="BW891" s="329"/>
      <x:c r="BX891" s="329"/>
      <x:c r="BY891" s="329"/>
      <x:c r="BZ891" s="329"/>
      <x:c r="CA891" s="329"/>
      <x:c r="CB891" s="329"/>
      <x:c r="CC891" s="329"/>
      <x:c r="CD891" s="329"/>
      <x:c r="CE891" s="329"/>
      <x:c r="CF891" s="329"/>
      <x:c r="CG891" s="329"/>
      <x:c r="CH891" s="329"/>
      <x:c r="CI891" s="329"/>
      <x:c r="CJ891" s="329"/>
      <x:c r="CK891" s="329"/>
      <x:c r="CL891" s="329"/>
      <x:c r="CM891" s="329"/>
      <x:c r="CN891" s="329"/>
      <x:c r="CO891" s="329"/>
      <x:c r="CP891" s="329"/>
      <x:c r="CQ891" s="329"/>
      <x:c r="CR891" s="329"/>
      <x:c r="CS891" s="329"/>
      <x:c r="CT891" s="329"/>
      <x:c r="CU891" s="329"/>
      <x:c r="CV891" s="329"/>
      <x:c r="CW891" s="329"/>
      <x:c r="CX891" s="329"/>
      <x:c r="CY891" s="329"/>
      <x:c r="CZ891" s="329"/>
      <x:c r="DA891" s="329"/>
      <x:c r="DB891" s="329"/>
      <x:c r="DC891" s="329"/>
      <x:c r="DD891" s="329"/>
      <x:c r="DE891" s="329"/>
      <x:c r="DF891" s="329"/>
      <x:c r="DG891" s="329"/>
      <x:c r="DH891" s="329"/>
      <x:c r="DI891" s="329"/>
      <x:c r="DJ891" s="329"/>
      <x:c r="DK891" s="329"/>
      <x:c r="DL891" s="329"/>
      <x:c r="DM891" s="329"/>
      <x:c r="DN891" s="329"/>
      <x:c r="DO891" s="329"/>
      <x:c r="DP891" s="329"/>
      <x:c r="DQ891" s="329"/>
      <x:c r="DR891" s="329"/>
      <x:c r="DS891" s="329"/>
    </x:row>
    <x:row r="892" spans="1:123" s="273" customFormat="1" hidden="1" customHeight="1">
      <x:c r="A892" s="630" t="s">
        <x:v>38</x:v>
      </x:c>
      <x:c r="B892" s="295" t="s">
        <x:v>2329</x:v>
      </x:c>
      <x:c r="C892" s="632" t="s">
        <x:v>4608</x:v>
      </x:c>
      <x:c r="D892" s="448">
        <x:f t="shared" si="45"/>
        <x:v>2623</x:v>
      </x:c>
      <x:c r="E892" s="317" t="s">
        <x:v>3067</x:v>
      </x:c>
      <x:c r="F892" s="317" t="s">
        <x:v>3067</x:v>
      </x:c>
      <x:c r="G892" s="317" t="s">
        <x:v>3067</x:v>
      </x:c>
      <x:c r="H892" s="317"/>
      <x:c r="I892" s="317"/>
      <x:c r="J892" s="636"/>
      <x:c r="K892" s="636">
        <x:v>2623</x:v>
      </x:c>
      <x:c r="L892" s="637"/>
      <x:c r="M892" s="636">
        <x:v>2623</x:v>
      </x:c>
      <x:c r="N892" s="636"/>
      <x:c r="O892" s="636"/>
      <x:c r="P892" s="636">
        <x:v>2623</x:v>
      </x:c>
      <x:c r="Q892" s="636"/>
      <x:c r="R892" s="217" t="s">
        <x:v>6413</x:v>
      </x:c>
      <x:c r="S892" s="299"/>
      <x:c r="T892" s="329"/>
      <x:c r="U892" s="329"/>
      <x:c r="V892" s="329"/>
      <x:c r="W892" s="329"/>
      <x:c r="X892" s="329"/>
      <x:c r="Y892" s="329"/>
      <x:c r="Z892" s="329"/>
      <x:c r="AA892" s="329"/>
      <x:c r="AB892" s="329"/>
      <x:c r="AC892" s="329"/>
      <x:c r="AD892" s="329"/>
      <x:c r="AE892" s="329"/>
      <x:c r="AF892" s="329"/>
      <x:c r="AG892" s="329"/>
      <x:c r="AH892" s="329"/>
      <x:c r="AI892" s="329"/>
      <x:c r="AJ892" s="329"/>
      <x:c r="AK892" s="329"/>
      <x:c r="AL892" s="329"/>
      <x:c r="AM892" s="329"/>
      <x:c r="AN892" s="329"/>
      <x:c r="AO892" s="329"/>
      <x:c r="AP892" s="329"/>
      <x:c r="AQ892" s="329"/>
      <x:c r="AR892" s="329"/>
      <x:c r="AS892" s="329"/>
      <x:c r="AT892" s="329"/>
      <x:c r="AU892" s="329"/>
      <x:c r="AV892" s="329"/>
      <x:c r="AW892" s="329"/>
      <x:c r="AX892" s="329"/>
      <x:c r="AY892" s="329"/>
      <x:c r="AZ892" s="329"/>
      <x:c r="BA892" s="329"/>
      <x:c r="BB892" s="329"/>
      <x:c r="BC892" s="329"/>
      <x:c r="BD892" s="329"/>
      <x:c r="BE892" s="329"/>
      <x:c r="BF892" s="329"/>
      <x:c r="BG892" s="329"/>
      <x:c r="BH892" s="329"/>
      <x:c r="BI892" s="329"/>
      <x:c r="BJ892" s="329"/>
      <x:c r="BK892" s="329"/>
      <x:c r="BL892" s="329"/>
      <x:c r="BM892" s="329"/>
      <x:c r="BN892" s="329"/>
      <x:c r="BO892" s="329"/>
      <x:c r="BP892" s="329"/>
      <x:c r="BQ892" s="329"/>
      <x:c r="BR892" s="329"/>
      <x:c r="BS892" s="329"/>
      <x:c r="BT892" s="329"/>
      <x:c r="BU892" s="329"/>
      <x:c r="BV892" s="329"/>
      <x:c r="BW892" s="329"/>
      <x:c r="BX892" s="329"/>
      <x:c r="BY892" s="329"/>
      <x:c r="BZ892" s="329"/>
      <x:c r="CA892" s="329"/>
      <x:c r="CB892" s="329"/>
      <x:c r="CC892" s="329"/>
      <x:c r="CD892" s="329"/>
      <x:c r="CE892" s="329"/>
      <x:c r="CF892" s="329"/>
      <x:c r="CG892" s="329"/>
      <x:c r="CH892" s="329"/>
      <x:c r="CI892" s="329"/>
      <x:c r="CJ892" s="329"/>
      <x:c r="CK892" s="329"/>
      <x:c r="CL892" s="329"/>
      <x:c r="CM892" s="329"/>
      <x:c r="CN892" s="329"/>
      <x:c r="CO892" s="329"/>
      <x:c r="CP892" s="329"/>
      <x:c r="CQ892" s="329"/>
      <x:c r="CR892" s="329"/>
      <x:c r="CS892" s="329"/>
      <x:c r="CT892" s="329"/>
      <x:c r="CU892" s="329"/>
      <x:c r="CV892" s="329"/>
      <x:c r="CW892" s="329"/>
      <x:c r="CX892" s="329"/>
      <x:c r="CY892" s="329"/>
      <x:c r="CZ892" s="329"/>
      <x:c r="DA892" s="329"/>
      <x:c r="DB892" s="329"/>
      <x:c r="DC892" s="329"/>
      <x:c r="DD892" s="329"/>
      <x:c r="DE892" s="329"/>
      <x:c r="DF892" s="329"/>
      <x:c r="DG892" s="329"/>
      <x:c r="DH892" s="329"/>
      <x:c r="DI892" s="329"/>
      <x:c r="DJ892" s="329"/>
      <x:c r="DK892" s="329"/>
      <x:c r="DL892" s="329"/>
      <x:c r="DM892" s="329"/>
      <x:c r="DN892" s="329"/>
      <x:c r="DO892" s="329"/>
      <x:c r="DP892" s="329"/>
      <x:c r="DQ892" s="329"/>
      <x:c r="DR892" s="329"/>
      <x:c r="DS892" s="329"/>
    </x:row>
    <x:row r="893" spans="1:123" s="273" customFormat="1" hidden="1" customHeight="1">
      <x:c r="A893" s="630" t="s">
        <x:v>38</x:v>
      </x:c>
      <x:c r="B893" s="295" t="s">
        <x:v>3760</x:v>
      </x:c>
      <x:c r="C893" s="632" t="s">
        <x:v>4624</x:v>
      </x:c>
      <x:c r="D893" s="448">
        <x:f t="shared" si="45"/>
        <x:v>3102</x:v>
      </x:c>
      <x:c r="E893" s="317" t="s">
        <x:v>3067</x:v>
      </x:c>
      <x:c r="F893" s="317" t="s">
        <x:v>3067</x:v>
      </x:c>
      <x:c r="G893" s="317" t="s">
        <x:v>3067</x:v>
      </x:c>
      <x:c r="H893" s="317"/>
      <x:c r="I893" s="317"/>
      <x:c r="J893" s="636"/>
      <x:c r="K893" s="636">
        <x:v>3102</x:v>
      </x:c>
      <x:c r="L893" s="637"/>
      <x:c r="M893" s="636">
        <x:v>3102</x:v>
      </x:c>
      <x:c r="N893" s="636"/>
      <x:c r="O893" s="636"/>
      <x:c r="P893" s="636">
        <x:v>3102</x:v>
      </x:c>
      <x:c r="Q893" s="636"/>
      <x:c r="R893" s="217" t="s">
        <x:v>6413</x:v>
      </x:c>
      <x:c r="S893" s="299"/>
      <x:c r="T893" s="329"/>
      <x:c r="U893" s="329"/>
      <x:c r="V893" s="329"/>
      <x:c r="W893" s="329"/>
      <x:c r="X893" s="329"/>
      <x:c r="Y893" s="329"/>
      <x:c r="Z893" s="329"/>
      <x:c r="AA893" s="329"/>
      <x:c r="AB893" s="329"/>
      <x:c r="AC893" s="329"/>
      <x:c r="AD893" s="329"/>
      <x:c r="AE893" s="329"/>
      <x:c r="AF893" s="329"/>
      <x:c r="AG893" s="329"/>
      <x:c r="AH893" s="329"/>
      <x:c r="AI893" s="329"/>
      <x:c r="AJ893" s="329"/>
      <x:c r="AK893" s="329"/>
      <x:c r="AL893" s="329"/>
      <x:c r="AM893" s="329"/>
      <x:c r="AN893" s="329"/>
      <x:c r="AO893" s="329"/>
      <x:c r="AP893" s="329"/>
      <x:c r="AQ893" s="329"/>
      <x:c r="AR893" s="329"/>
      <x:c r="AS893" s="329"/>
      <x:c r="AT893" s="329"/>
      <x:c r="AU893" s="329"/>
      <x:c r="AV893" s="329"/>
      <x:c r="AW893" s="329"/>
      <x:c r="AX893" s="329"/>
      <x:c r="AY893" s="329"/>
      <x:c r="AZ893" s="329"/>
      <x:c r="BA893" s="329"/>
      <x:c r="BB893" s="329"/>
      <x:c r="BC893" s="329"/>
      <x:c r="BD893" s="329"/>
      <x:c r="BE893" s="329"/>
      <x:c r="BF893" s="329"/>
      <x:c r="BG893" s="329"/>
      <x:c r="BH893" s="329"/>
      <x:c r="BI893" s="329"/>
      <x:c r="BJ893" s="329"/>
      <x:c r="BK893" s="329"/>
      <x:c r="BL893" s="329"/>
      <x:c r="BM893" s="329"/>
      <x:c r="BN893" s="329"/>
      <x:c r="BO893" s="329"/>
      <x:c r="BP893" s="329"/>
      <x:c r="BQ893" s="329"/>
      <x:c r="BR893" s="329"/>
      <x:c r="BS893" s="329"/>
      <x:c r="BT893" s="329"/>
      <x:c r="BU893" s="329"/>
      <x:c r="BV893" s="329"/>
      <x:c r="BW893" s="329"/>
      <x:c r="BX893" s="329"/>
      <x:c r="BY893" s="329"/>
      <x:c r="BZ893" s="329"/>
      <x:c r="CA893" s="329"/>
      <x:c r="CB893" s="329"/>
      <x:c r="CC893" s="329"/>
      <x:c r="CD893" s="329"/>
      <x:c r="CE893" s="329"/>
      <x:c r="CF893" s="329"/>
      <x:c r="CG893" s="329"/>
      <x:c r="CH893" s="329"/>
      <x:c r="CI893" s="329"/>
      <x:c r="CJ893" s="329"/>
      <x:c r="CK893" s="329"/>
      <x:c r="CL893" s="329"/>
      <x:c r="CM893" s="329"/>
      <x:c r="CN893" s="329"/>
      <x:c r="CO893" s="329"/>
      <x:c r="CP893" s="329"/>
      <x:c r="CQ893" s="329"/>
      <x:c r="CR893" s="329"/>
      <x:c r="CS893" s="329"/>
      <x:c r="CT893" s="329"/>
      <x:c r="CU893" s="329"/>
      <x:c r="CV893" s="329"/>
      <x:c r="CW893" s="329"/>
      <x:c r="CX893" s="329"/>
      <x:c r="CY893" s="329"/>
      <x:c r="CZ893" s="329"/>
      <x:c r="DA893" s="329"/>
      <x:c r="DB893" s="329"/>
      <x:c r="DC893" s="329"/>
      <x:c r="DD893" s="329"/>
      <x:c r="DE893" s="329"/>
      <x:c r="DF893" s="329"/>
      <x:c r="DG893" s="329"/>
      <x:c r="DH893" s="329"/>
      <x:c r="DI893" s="329"/>
      <x:c r="DJ893" s="329"/>
      <x:c r="DK893" s="329"/>
      <x:c r="DL893" s="329"/>
      <x:c r="DM893" s="329"/>
      <x:c r="DN893" s="329"/>
      <x:c r="DO893" s="329"/>
      <x:c r="DP893" s="329"/>
      <x:c r="DQ893" s="329"/>
      <x:c r="DR893" s="329"/>
      <x:c r="DS893" s="329"/>
    </x:row>
    <x:row r="894" spans="1:123" s="273" customFormat="1" hidden="1" customHeight="1">
      <x:c r="A894" s="630" t="s">
        <x:v>38</x:v>
      </x:c>
      <x:c r="B894" s="295" t="s">
        <x:v>1956</x:v>
      </x:c>
      <x:c r="C894" s="632" t="s">
        <x:v>2325</x:v>
      </x:c>
      <x:c r="D894" s="448">
        <x:f t="shared" si="45"/>
        <x:v>539</x:v>
      </x:c>
      <x:c r="E894" s="317" t="s">
        <x:v>3067</x:v>
      </x:c>
      <x:c r="F894" s="317" t="s">
        <x:v>3067</x:v>
      </x:c>
      <x:c r="G894" s="317" t="s">
        <x:v>3067</x:v>
      </x:c>
      <x:c r="H894" s="317"/>
      <x:c r="I894" s="317"/>
      <x:c r="J894" s="636"/>
      <x:c r="K894" s="636">
        <x:v>539</x:v>
      </x:c>
      <x:c r="L894" s="637"/>
      <x:c r="M894" s="636">
        <x:v>539</x:v>
      </x:c>
      <x:c r="N894" s="636"/>
      <x:c r="O894" s="636"/>
      <x:c r="P894" s="636">
        <x:v>539</x:v>
      </x:c>
      <x:c r="Q894" s="636"/>
      <x:c r="R894" s="217" t="s">
        <x:v>6413</x:v>
      </x:c>
      <x:c r="S894" s="299"/>
      <x:c r="T894" s="329"/>
      <x:c r="U894" s="329"/>
      <x:c r="V894" s="329"/>
      <x:c r="W894" s="329"/>
      <x:c r="X894" s="329"/>
      <x:c r="Y894" s="329"/>
      <x:c r="Z894" s="329"/>
      <x:c r="AA894" s="329"/>
      <x:c r="AB894" s="329"/>
      <x:c r="AC894" s="329"/>
      <x:c r="AD894" s="329"/>
      <x:c r="AE894" s="329"/>
      <x:c r="AF894" s="329"/>
      <x:c r="AG894" s="329"/>
      <x:c r="AH894" s="329"/>
      <x:c r="AI894" s="329"/>
      <x:c r="AJ894" s="329"/>
      <x:c r="AK894" s="329"/>
      <x:c r="AL894" s="329"/>
      <x:c r="AM894" s="329"/>
      <x:c r="AN894" s="329"/>
      <x:c r="AO894" s="329"/>
      <x:c r="AP894" s="329"/>
      <x:c r="AQ894" s="329"/>
      <x:c r="AR894" s="329"/>
      <x:c r="AS894" s="329"/>
      <x:c r="AT894" s="329"/>
      <x:c r="AU894" s="329"/>
      <x:c r="AV894" s="329"/>
      <x:c r="AW894" s="329"/>
      <x:c r="AX894" s="329"/>
      <x:c r="AY894" s="329"/>
      <x:c r="AZ894" s="329"/>
      <x:c r="BA894" s="329"/>
      <x:c r="BB894" s="329"/>
      <x:c r="BC894" s="329"/>
      <x:c r="BD894" s="329"/>
      <x:c r="BE894" s="329"/>
      <x:c r="BF894" s="329"/>
      <x:c r="BG894" s="329"/>
      <x:c r="BH894" s="329"/>
      <x:c r="BI894" s="329"/>
      <x:c r="BJ894" s="329"/>
      <x:c r="BK894" s="329"/>
      <x:c r="BL894" s="329"/>
      <x:c r="BM894" s="329"/>
      <x:c r="BN894" s="329"/>
      <x:c r="BO894" s="329"/>
      <x:c r="BP894" s="329"/>
      <x:c r="BQ894" s="329"/>
      <x:c r="BR894" s="329"/>
      <x:c r="BS894" s="329"/>
      <x:c r="BT894" s="329"/>
      <x:c r="BU894" s="329"/>
      <x:c r="BV894" s="329"/>
      <x:c r="BW894" s="329"/>
      <x:c r="BX894" s="329"/>
      <x:c r="BY894" s="329"/>
      <x:c r="BZ894" s="329"/>
      <x:c r="CA894" s="329"/>
      <x:c r="CB894" s="329"/>
      <x:c r="CC894" s="329"/>
      <x:c r="CD894" s="329"/>
      <x:c r="CE894" s="329"/>
      <x:c r="CF894" s="329"/>
      <x:c r="CG894" s="329"/>
      <x:c r="CH894" s="329"/>
      <x:c r="CI894" s="329"/>
      <x:c r="CJ894" s="329"/>
      <x:c r="CK894" s="329"/>
      <x:c r="CL894" s="329"/>
      <x:c r="CM894" s="329"/>
      <x:c r="CN894" s="329"/>
      <x:c r="CO894" s="329"/>
      <x:c r="CP894" s="329"/>
      <x:c r="CQ894" s="329"/>
      <x:c r="CR894" s="329"/>
      <x:c r="CS894" s="329"/>
      <x:c r="CT894" s="329"/>
      <x:c r="CU894" s="329"/>
      <x:c r="CV894" s="329"/>
      <x:c r="CW894" s="329"/>
      <x:c r="CX894" s="329"/>
      <x:c r="CY894" s="329"/>
      <x:c r="CZ894" s="329"/>
      <x:c r="DA894" s="329"/>
      <x:c r="DB894" s="329"/>
      <x:c r="DC894" s="329"/>
      <x:c r="DD894" s="329"/>
      <x:c r="DE894" s="329"/>
      <x:c r="DF894" s="329"/>
      <x:c r="DG894" s="329"/>
      <x:c r="DH894" s="329"/>
      <x:c r="DI894" s="329"/>
      <x:c r="DJ894" s="329"/>
      <x:c r="DK894" s="329"/>
      <x:c r="DL894" s="329"/>
      <x:c r="DM894" s="329"/>
      <x:c r="DN894" s="329"/>
      <x:c r="DO894" s="329"/>
      <x:c r="DP894" s="329"/>
      <x:c r="DQ894" s="329"/>
      <x:c r="DR894" s="329"/>
      <x:c r="DS894" s="329"/>
    </x:row>
    <x:row r="895" spans="1:123" s="273" customFormat="1" hidden="1" customHeight="1">
      <x:c r="A895" s="630" t="s">
        <x:v>38</x:v>
      </x:c>
      <x:c r="B895" s="295" t="s">
        <x:v>1954</x:v>
      </x:c>
      <x:c r="C895" s="632" t="s">
        <x:v>3758</x:v>
      </x:c>
      <x:c r="D895" s="448">
        <x:f t="shared" ref="D895:D901" si="48">IF(SUM(I895:K895)=SUM(L895:M895),SUM(I895:K895),"오답")</x:f>
        <x:v>537</x:v>
      </x:c>
      <x:c r="E895" s="317" t="s">
        <x:v>3067</x:v>
      </x:c>
      <x:c r="F895" s="317" t="s">
        <x:v>3067</x:v>
      </x:c>
      <x:c r="G895" s="317" t="s">
        <x:v>3067</x:v>
      </x:c>
      <x:c r="H895" s="317"/>
      <x:c r="I895" s="317"/>
      <x:c r="J895" s="636"/>
      <x:c r="K895" s="636">
        <x:v>537</x:v>
      </x:c>
      <x:c r="L895" s="637"/>
      <x:c r="M895" s="636">
        <x:v>537</x:v>
      </x:c>
      <x:c r="N895" s="636"/>
      <x:c r="O895" s="636"/>
      <x:c r="P895" s="636">
        <x:v>537</x:v>
      </x:c>
      <x:c r="Q895" s="636"/>
      <x:c r="R895" s="217" t="s">
        <x:v>6413</x:v>
      </x:c>
      <x:c r="S895" s="299"/>
      <x:c r="T895" s="329"/>
      <x:c r="U895" s="329"/>
      <x:c r="V895" s="329"/>
      <x:c r="W895" s="329"/>
      <x:c r="X895" s="329"/>
      <x:c r="Y895" s="329"/>
      <x:c r="Z895" s="329"/>
      <x:c r="AA895" s="329"/>
      <x:c r="AB895" s="329"/>
      <x:c r="AC895" s="329"/>
      <x:c r="AD895" s="329"/>
      <x:c r="AE895" s="329"/>
      <x:c r="AF895" s="329"/>
      <x:c r="AG895" s="329"/>
      <x:c r="AH895" s="329"/>
      <x:c r="AI895" s="329"/>
      <x:c r="AJ895" s="329"/>
      <x:c r="AK895" s="329"/>
      <x:c r="AL895" s="329"/>
      <x:c r="AM895" s="329"/>
      <x:c r="AN895" s="329"/>
      <x:c r="AO895" s="329"/>
      <x:c r="AP895" s="329"/>
      <x:c r="AQ895" s="329"/>
      <x:c r="AR895" s="329"/>
      <x:c r="AS895" s="329"/>
      <x:c r="AT895" s="329"/>
      <x:c r="AU895" s="329"/>
      <x:c r="AV895" s="329"/>
      <x:c r="AW895" s="329"/>
      <x:c r="AX895" s="329"/>
      <x:c r="AY895" s="329"/>
      <x:c r="AZ895" s="329"/>
      <x:c r="BA895" s="329"/>
      <x:c r="BB895" s="329"/>
      <x:c r="BC895" s="329"/>
      <x:c r="BD895" s="329"/>
      <x:c r="BE895" s="329"/>
      <x:c r="BF895" s="329"/>
      <x:c r="BG895" s="329"/>
      <x:c r="BH895" s="329"/>
      <x:c r="BI895" s="329"/>
      <x:c r="BJ895" s="329"/>
      <x:c r="BK895" s="329"/>
      <x:c r="BL895" s="329"/>
      <x:c r="BM895" s="329"/>
      <x:c r="BN895" s="329"/>
      <x:c r="BO895" s="329"/>
      <x:c r="BP895" s="329"/>
      <x:c r="BQ895" s="329"/>
      <x:c r="BR895" s="329"/>
      <x:c r="BS895" s="329"/>
      <x:c r="BT895" s="329"/>
      <x:c r="BU895" s="329"/>
      <x:c r="BV895" s="329"/>
      <x:c r="BW895" s="329"/>
      <x:c r="BX895" s="329"/>
      <x:c r="BY895" s="329"/>
      <x:c r="BZ895" s="329"/>
      <x:c r="CA895" s="329"/>
      <x:c r="CB895" s="329"/>
      <x:c r="CC895" s="329"/>
      <x:c r="CD895" s="329"/>
      <x:c r="CE895" s="329"/>
      <x:c r="CF895" s="329"/>
      <x:c r="CG895" s="329"/>
      <x:c r="CH895" s="329"/>
      <x:c r="CI895" s="329"/>
      <x:c r="CJ895" s="329"/>
      <x:c r="CK895" s="329"/>
      <x:c r="CL895" s="329"/>
      <x:c r="CM895" s="329"/>
      <x:c r="CN895" s="329"/>
      <x:c r="CO895" s="329"/>
      <x:c r="CP895" s="329"/>
      <x:c r="CQ895" s="329"/>
      <x:c r="CR895" s="329"/>
      <x:c r="CS895" s="329"/>
      <x:c r="CT895" s="329"/>
      <x:c r="CU895" s="329"/>
      <x:c r="CV895" s="329"/>
      <x:c r="CW895" s="329"/>
      <x:c r="CX895" s="329"/>
      <x:c r="CY895" s="329"/>
      <x:c r="CZ895" s="329"/>
      <x:c r="DA895" s="329"/>
      <x:c r="DB895" s="329"/>
      <x:c r="DC895" s="329"/>
      <x:c r="DD895" s="329"/>
      <x:c r="DE895" s="329"/>
      <x:c r="DF895" s="329"/>
      <x:c r="DG895" s="329"/>
      <x:c r="DH895" s="329"/>
      <x:c r="DI895" s="329"/>
      <x:c r="DJ895" s="329"/>
      <x:c r="DK895" s="329"/>
      <x:c r="DL895" s="329"/>
      <x:c r="DM895" s="329"/>
      <x:c r="DN895" s="329"/>
      <x:c r="DO895" s="329"/>
      <x:c r="DP895" s="329"/>
      <x:c r="DQ895" s="329"/>
      <x:c r="DR895" s="329"/>
      <x:c r="DS895" s="329"/>
    </x:row>
    <x:row r="896" spans="1:123" s="273" customFormat="1" hidden="1" customHeight="1">
      <x:c r="A896" s="630" t="s">
        <x:v>38</x:v>
      </x:c>
      <x:c r="B896" s="295" t="s">
        <x:v>3772</x:v>
      </x:c>
      <x:c r="C896" s="632" t="s">
        <x:v>4905</x:v>
      </x:c>
      <x:c r="D896" s="448">
        <x:f t="shared" si="48"/>
        <x:v>2058</x:v>
      </x:c>
      <x:c r="E896" s="317" t="s">
        <x:v>3067</x:v>
      </x:c>
      <x:c r="F896" s="317" t="s">
        <x:v>3067</x:v>
      </x:c>
      <x:c r="G896" s="317" t="s">
        <x:v>3067</x:v>
      </x:c>
      <x:c r="H896" s="317"/>
      <x:c r="I896" s="317"/>
      <x:c r="J896" s="636"/>
      <x:c r="K896" s="636">
        <x:v>2058</x:v>
      </x:c>
      <x:c r="L896" s="637"/>
      <x:c r="M896" s="636">
        <x:v>2058</x:v>
      </x:c>
      <x:c r="N896" s="636"/>
      <x:c r="O896" s="636"/>
      <x:c r="P896" s="636">
        <x:v>2058</x:v>
      </x:c>
      <x:c r="Q896" s="636"/>
      <x:c r="R896" s="217" t="s">
        <x:v>6413</x:v>
      </x:c>
      <x:c r="S896" s="299"/>
      <x:c r="T896" s="329"/>
      <x:c r="U896" s="329"/>
      <x:c r="V896" s="329"/>
      <x:c r="W896" s="329"/>
      <x:c r="X896" s="329"/>
      <x:c r="Y896" s="329"/>
      <x:c r="Z896" s="329"/>
      <x:c r="AA896" s="329"/>
      <x:c r="AB896" s="329"/>
      <x:c r="AC896" s="329"/>
      <x:c r="AD896" s="329"/>
      <x:c r="AE896" s="329"/>
      <x:c r="AF896" s="329"/>
      <x:c r="AG896" s="329"/>
      <x:c r="AH896" s="329"/>
      <x:c r="AI896" s="329"/>
      <x:c r="AJ896" s="329"/>
      <x:c r="AK896" s="329"/>
      <x:c r="AL896" s="329"/>
      <x:c r="AM896" s="329"/>
      <x:c r="AN896" s="329"/>
      <x:c r="AO896" s="329"/>
      <x:c r="AP896" s="329"/>
      <x:c r="AQ896" s="329"/>
      <x:c r="AR896" s="329"/>
      <x:c r="AS896" s="329"/>
      <x:c r="AT896" s="329"/>
      <x:c r="AU896" s="329"/>
      <x:c r="AV896" s="329"/>
      <x:c r="AW896" s="329"/>
      <x:c r="AX896" s="329"/>
      <x:c r="AY896" s="329"/>
      <x:c r="AZ896" s="329"/>
      <x:c r="BA896" s="329"/>
      <x:c r="BB896" s="329"/>
      <x:c r="BC896" s="329"/>
      <x:c r="BD896" s="329"/>
      <x:c r="BE896" s="329"/>
      <x:c r="BF896" s="329"/>
      <x:c r="BG896" s="329"/>
      <x:c r="BH896" s="329"/>
      <x:c r="BI896" s="329"/>
      <x:c r="BJ896" s="329"/>
      <x:c r="BK896" s="329"/>
      <x:c r="BL896" s="329"/>
      <x:c r="BM896" s="329"/>
      <x:c r="BN896" s="329"/>
      <x:c r="BO896" s="329"/>
      <x:c r="BP896" s="329"/>
      <x:c r="BQ896" s="329"/>
      <x:c r="BR896" s="329"/>
      <x:c r="BS896" s="329"/>
      <x:c r="BT896" s="329"/>
      <x:c r="BU896" s="329"/>
      <x:c r="BV896" s="329"/>
      <x:c r="BW896" s="329"/>
      <x:c r="BX896" s="329"/>
      <x:c r="BY896" s="329"/>
      <x:c r="BZ896" s="329"/>
      <x:c r="CA896" s="329"/>
      <x:c r="CB896" s="329"/>
      <x:c r="CC896" s="329"/>
      <x:c r="CD896" s="329"/>
      <x:c r="CE896" s="329"/>
      <x:c r="CF896" s="329"/>
      <x:c r="CG896" s="329"/>
      <x:c r="CH896" s="329"/>
      <x:c r="CI896" s="329"/>
      <x:c r="CJ896" s="329"/>
      <x:c r="CK896" s="329"/>
      <x:c r="CL896" s="329"/>
      <x:c r="CM896" s="329"/>
      <x:c r="CN896" s="329"/>
      <x:c r="CO896" s="329"/>
      <x:c r="CP896" s="329"/>
      <x:c r="CQ896" s="329"/>
      <x:c r="CR896" s="329"/>
      <x:c r="CS896" s="329"/>
      <x:c r="CT896" s="329"/>
      <x:c r="CU896" s="329"/>
      <x:c r="CV896" s="329"/>
      <x:c r="CW896" s="329"/>
      <x:c r="CX896" s="329"/>
      <x:c r="CY896" s="329"/>
      <x:c r="CZ896" s="329"/>
      <x:c r="DA896" s="329"/>
      <x:c r="DB896" s="329"/>
      <x:c r="DC896" s="329"/>
      <x:c r="DD896" s="329"/>
      <x:c r="DE896" s="329"/>
      <x:c r="DF896" s="329"/>
      <x:c r="DG896" s="329"/>
      <x:c r="DH896" s="329"/>
      <x:c r="DI896" s="329"/>
      <x:c r="DJ896" s="329"/>
      <x:c r="DK896" s="329"/>
      <x:c r="DL896" s="329"/>
      <x:c r="DM896" s="329"/>
      <x:c r="DN896" s="329"/>
      <x:c r="DO896" s="329"/>
      <x:c r="DP896" s="329"/>
      <x:c r="DQ896" s="329"/>
      <x:c r="DR896" s="329"/>
      <x:c r="DS896" s="329"/>
    </x:row>
    <x:row r="897" spans="1:123" s="273" customFormat="1" hidden="1" customHeight="1">
      <x:c r="A897" s="630" t="s">
        <x:v>38</x:v>
      </x:c>
      <x:c r="B897" s="295" t="s">
        <x:v>2319</x:v>
      </x:c>
      <x:c r="C897" s="632" t="s">
        <x:v>2300</x:v>
      </x:c>
      <x:c r="D897" s="448">
        <x:f t="shared" si="48"/>
        <x:v>805</x:v>
      </x:c>
      <x:c r="E897" s="317" t="s">
        <x:v>3067</x:v>
      </x:c>
      <x:c r="F897" s="648" t="s">
        <x:v>3067</x:v>
      </x:c>
      <x:c r="G897" s="317" t="s">
        <x:v>3067</x:v>
      </x:c>
      <x:c r="H897" s="317"/>
      <x:c r="I897" s="317"/>
      <x:c r="J897" s="636"/>
      <x:c r="K897" s="636">
        <x:v>805</x:v>
      </x:c>
      <x:c r="L897" s="637"/>
      <x:c r="M897" s="636">
        <x:v>805</x:v>
      </x:c>
      <x:c r="N897" s="636"/>
      <x:c r="O897" s="636"/>
      <x:c r="P897" s="636">
        <x:v>805</x:v>
      </x:c>
      <x:c r="Q897" s="636"/>
      <x:c r="R897" s="217" t="s">
        <x:v>6413</x:v>
      </x:c>
      <x:c r="S897" s="299"/>
      <x:c r="T897" s="329"/>
      <x:c r="U897" s="329"/>
      <x:c r="V897" s="329"/>
      <x:c r="W897" s="329"/>
      <x:c r="X897" s="329"/>
      <x:c r="Y897" s="329"/>
      <x:c r="Z897" s="329"/>
      <x:c r="AA897" s="329"/>
      <x:c r="AB897" s="329"/>
      <x:c r="AC897" s="329"/>
      <x:c r="AD897" s="329"/>
      <x:c r="AE897" s="329"/>
      <x:c r="AF897" s="329"/>
      <x:c r="AG897" s="329"/>
      <x:c r="AH897" s="329"/>
      <x:c r="AI897" s="329"/>
      <x:c r="AJ897" s="329"/>
      <x:c r="AK897" s="329"/>
      <x:c r="AL897" s="329"/>
      <x:c r="AM897" s="329"/>
      <x:c r="AN897" s="329"/>
      <x:c r="AO897" s="329"/>
      <x:c r="AP897" s="329"/>
      <x:c r="AQ897" s="329"/>
      <x:c r="AR897" s="329"/>
      <x:c r="AS897" s="329"/>
      <x:c r="AT897" s="329"/>
      <x:c r="AU897" s="329"/>
      <x:c r="AV897" s="329"/>
      <x:c r="AW897" s="329"/>
      <x:c r="AX897" s="329"/>
      <x:c r="AY897" s="329"/>
      <x:c r="AZ897" s="329"/>
      <x:c r="BA897" s="329"/>
      <x:c r="BB897" s="329"/>
      <x:c r="BC897" s="329"/>
      <x:c r="BD897" s="329"/>
      <x:c r="BE897" s="329"/>
      <x:c r="BF897" s="329"/>
      <x:c r="BG897" s="329"/>
      <x:c r="BH897" s="329"/>
      <x:c r="BI897" s="329"/>
      <x:c r="BJ897" s="329"/>
      <x:c r="BK897" s="329"/>
      <x:c r="BL897" s="329"/>
      <x:c r="BM897" s="329"/>
      <x:c r="BN897" s="329"/>
      <x:c r="BO897" s="329"/>
      <x:c r="BP897" s="329"/>
      <x:c r="BQ897" s="329"/>
      <x:c r="BR897" s="329"/>
      <x:c r="BS897" s="329"/>
      <x:c r="BT897" s="329"/>
      <x:c r="BU897" s="329"/>
      <x:c r="BV897" s="329"/>
      <x:c r="BW897" s="329"/>
      <x:c r="BX897" s="329"/>
      <x:c r="BY897" s="329"/>
      <x:c r="BZ897" s="329"/>
      <x:c r="CA897" s="329"/>
      <x:c r="CB897" s="329"/>
      <x:c r="CC897" s="329"/>
      <x:c r="CD897" s="329"/>
      <x:c r="CE897" s="329"/>
      <x:c r="CF897" s="329"/>
      <x:c r="CG897" s="329"/>
      <x:c r="CH897" s="329"/>
      <x:c r="CI897" s="329"/>
      <x:c r="CJ897" s="329"/>
      <x:c r="CK897" s="329"/>
      <x:c r="CL897" s="329"/>
      <x:c r="CM897" s="329"/>
      <x:c r="CN897" s="329"/>
      <x:c r="CO897" s="329"/>
      <x:c r="CP897" s="329"/>
      <x:c r="CQ897" s="329"/>
      <x:c r="CR897" s="329"/>
      <x:c r="CS897" s="329"/>
      <x:c r="CT897" s="329"/>
      <x:c r="CU897" s="329"/>
      <x:c r="CV897" s="329"/>
      <x:c r="CW897" s="329"/>
      <x:c r="CX897" s="329"/>
      <x:c r="CY897" s="329"/>
      <x:c r="CZ897" s="329"/>
      <x:c r="DA897" s="329"/>
      <x:c r="DB897" s="329"/>
      <x:c r="DC897" s="329"/>
      <x:c r="DD897" s="329"/>
      <x:c r="DE897" s="329"/>
      <x:c r="DF897" s="329"/>
      <x:c r="DG897" s="329"/>
      <x:c r="DH897" s="329"/>
      <x:c r="DI897" s="329"/>
      <x:c r="DJ897" s="329"/>
      <x:c r="DK897" s="329"/>
      <x:c r="DL897" s="329"/>
      <x:c r="DM897" s="329"/>
      <x:c r="DN897" s="329"/>
      <x:c r="DO897" s="329"/>
      <x:c r="DP897" s="329"/>
      <x:c r="DQ897" s="329"/>
      <x:c r="DR897" s="329"/>
      <x:c r="DS897" s="329"/>
    </x:row>
    <x:row r="898" spans="1:123" s="273" customFormat="1" hidden="1" customHeight="1">
      <x:c r="A898" s="630" t="s">
        <x:v>38</x:v>
      </x:c>
      <x:c r="B898" s="295" t="s">
        <x:v>2323</x:v>
      </x:c>
      <x:c r="C898" s="632" t="s">
        <x:v>4613</x:v>
      </x:c>
      <x:c r="D898" s="448">
        <x:f t="shared" si="48"/>
        <x:v>591</x:v>
      </x:c>
      <x:c r="E898" s="317" t="s">
        <x:v>3067</x:v>
      </x:c>
      <x:c r="F898" s="317" t="s">
        <x:v>3067</x:v>
      </x:c>
      <x:c r="G898" s="317" t="s">
        <x:v>3067</x:v>
      </x:c>
      <x:c r="H898" s="317"/>
      <x:c r="I898" s="317"/>
      <x:c r="J898" s="636"/>
      <x:c r="K898" s="636">
        <x:v>591</x:v>
      </x:c>
      <x:c r="L898" s="637"/>
      <x:c r="M898" s="636">
        <x:v>591</x:v>
      </x:c>
      <x:c r="N898" s="636"/>
      <x:c r="O898" s="636"/>
      <x:c r="P898" s="636">
        <x:v>591</x:v>
      </x:c>
      <x:c r="Q898" s="636"/>
      <x:c r="R898" s="217" t="s">
        <x:v>6413</x:v>
      </x:c>
      <x:c r="S898" s="299"/>
      <x:c r="T898" s="329"/>
      <x:c r="U898" s="329"/>
      <x:c r="V898" s="329"/>
      <x:c r="W898" s="329"/>
      <x:c r="X898" s="329"/>
      <x:c r="Y898" s="329"/>
      <x:c r="Z898" s="329"/>
      <x:c r="AA898" s="329"/>
      <x:c r="AB898" s="329"/>
      <x:c r="AC898" s="329"/>
      <x:c r="AD898" s="329"/>
      <x:c r="AE898" s="329"/>
      <x:c r="AF898" s="329"/>
      <x:c r="AG898" s="329"/>
      <x:c r="AH898" s="329"/>
      <x:c r="AI898" s="329"/>
      <x:c r="AJ898" s="329"/>
      <x:c r="AK898" s="329"/>
      <x:c r="AL898" s="329"/>
      <x:c r="AM898" s="329"/>
      <x:c r="AN898" s="329"/>
      <x:c r="AO898" s="329"/>
      <x:c r="AP898" s="329"/>
      <x:c r="AQ898" s="329"/>
      <x:c r="AR898" s="329"/>
      <x:c r="AS898" s="329"/>
      <x:c r="AT898" s="329"/>
      <x:c r="AU898" s="329"/>
      <x:c r="AV898" s="329"/>
      <x:c r="AW898" s="329"/>
      <x:c r="AX898" s="329"/>
      <x:c r="AY898" s="329"/>
      <x:c r="AZ898" s="329"/>
      <x:c r="BA898" s="329"/>
      <x:c r="BB898" s="329"/>
      <x:c r="BC898" s="329"/>
      <x:c r="BD898" s="329"/>
      <x:c r="BE898" s="329"/>
      <x:c r="BF898" s="329"/>
      <x:c r="BG898" s="329"/>
      <x:c r="BH898" s="329"/>
      <x:c r="BI898" s="329"/>
      <x:c r="BJ898" s="329"/>
      <x:c r="BK898" s="329"/>
      <x:c r="BL898" s="329"/>
      <x:c r="BM898" s="329"/>
      <x:c r="BN898" s="329"/>
      <x:c r="BO898" s="329"/>
      <x:c r="BP898" s="329"/>
      <x:c r="BQ898" s="329"/>
      <x:c r="BR898" s="329"/>
      <x:c r="BS898" s="329"/>
      <x:c r="BT898" s="329"/>
      <x:c r="BU898" s="329"/>
      <x:c r="BV898" s="329"/>
      <x:c r="BW898" s="329"/>
      <x:c r="BX898" s="329"/>
      <x:c r="BY898" s="329"/>
      <x:c r="BZ898" s="329"/>
      <x:c r="CA898" s="329"/>
      <x:c r="CB898" s="329"/>
      <x:c r="CC898" s="329"/>
      <x:c r="CD898" s="329"/>
      <x:c r="CE898" s="329"/>
      <x:c r="CF898" s="329"/>
      <x:c r="CG898" s="329"/>
      <x:c r="CH898" s="329"/>
      <x:c r="CI898" s="329"/>
      <x:c r="CJ898" s="329"/>
      <x:c r="CK898" s="329"/>
      <x:c r="CL898" s="329"/>
      <x:c r="CM898" s="329"/>
      <x:c r="CN898" s="329"/>
      <x:c r="CO898" s="329"/>
      <x:c r="CP898" s="329"/>
      <x:c r="CQ898" s="329"/>
      <x:c r="CR898" s="329"/>
      <x:c r="CS898" s="329"/>
      <x:c r="CT898" s="329"/>
      <x:c r="CU898" s="329"/>
      <x:c r="CV898" s="329"/>
      <x:c r="CW898" s="329"/>
      <x:c r="CX898" s="329"/>
      <x:c r="CY898" s="329"/>
      <x:c r="CZ898" s="329"/>
      <x:c r="DA898" s="329"/>
      <x:c r="DB898" s="329"/>
      <x:c r="DC898" s="329"/>
      <x:c r="DD898" s="329"/>
      <x:c r="DE898" s="329"/>
      <x:c r="DF898" s="329"/>
      <x:c r="DG898" s="329"/>
      <x:c r="DH898" s="329"/>
      <x:c r="DI898" s="329"/>
      <x:c r="DJ898" s="329"/>
      <x:c r="DK898" s="329"/>
      <x:c r="DL898" s="329"/>
      <x:c r="DM898" s="329"/>
      <x:c r="DN898" s="329"/>
      <x:c r="DO898" s="329"/>
      <x:c r="DP898" s="329"/>
      <x:c r="DQ898" s="329"/>
      <x:c r="DR898" s="329"/>
      <x:c r="DS898" s="329"/>
    </x:row>
    <x:row r="899" spans="1:123" s="273" customFormat="1" hidden="1" customHeight="1">
      <x:c r="A899" s="630" t="s">
        <x:v>38</x:v>
      </x:c>
      <x:c r="B899" s="295" t="s">
        <x:v>3761</x:v>
      </x:c>
      <x:c r="C899" s="632" t="s">
        <x:v>2335</x:v>
      </x:c>
      <x:c r="D899" s="448">
        <x:f t="shared" si="48"/>
        <x:v>1854</x:v>
      </x:c>
      <x:c r="E899" s="317" t="s">
        <x:v>3067</x:v>
      </x:c>
      <x:c r="F899" s="317" t="s">
        <x:v>3067</x:v>
      </x:c>
      <x:c r="G899" s="317" t="s">
        <x:v>3067</x:v>
      </x:c>
      <x:c r="H899" s="317"/>
      <x:c r="I899" s="317"/>
      <x:c r="J899" s="636"/>
      <x:c r="K899" s="636">
        <x:v>1854</x:v>
      </x:c>
      <x:c r="L899" s="637"/>
      <x:c r="M899" s="636">
        <x:v>1854</x:v>
      </x:c>
      <x:c r="N899" s="636"/>
      <x:c r="O899" s="636"/>
      <x:c r="P899" s="636">
        <x:v>1854</x:v>
      </x:c>
      <x:c r="Q899" s="636"/>
      <x:c r="R899" s="217" t="s">
        <x:v>6413</x:v>
      </x:c>
      <x:c r="S899" s="299"/>
      <x:c r="T899" s="329"/>
      <x:c r="U899" s="329"/>
      <x:c r="V899" s="329"/>
      <x:c r="W899" s="329"/>
      <x:c r="X899" s="329"/>
      <x:c r="Y899" s="329"/>
      <x:c r="Z899" s="329"/>
      <x:c r="AA899" s="329"/>
      <x:c r="AB899" s="329"/>
      <x:c r="AC899" s="329"/>
      <x:c r="AD899" s="329"/>
      <x:c r="AE899" s="329"/>
      <x:c r="AF899" s="329"/>
      <x:c r="AG899" s="329"/>
      <x:c r="AH899" s="329"/>
      <x:c r="AI899" s="329"/>
      <x:c r="AJ899" s="329"/>
      <x:c r="AK899" s="329"/>
      <x:c r="AL899" s="329"/>
      <x:c r="AM899" s="329"/>
      <x:c r="AN899" s="329"/>
      <x:c r="AO899" s="329"/>
      <x:c r="AP899" s="329"/>
      <x:c r="AQ899" s="329"/>
      <x:c r="AR899" s="329"/>
      <x:c r="AS899" s="329"/>
      <x:c r="AT899" s="329"/>
      <x:c r="AU899" s="329"/>
      <x:c r="AV899" s="329"/>
      <x:c r="AW899" s="329"/>
      <x:c r="AX899" s="329"/>
      <x:c r="AY899" s="329"/>
      <x:c r="AZ899" s="329"/>
      <x:c r="BA899" s="329"/>
      <x:c r="BB899" s="329"/>
      <x:c r="BC899" s="329"/>
      <x:c r="BD899" s="329"/>
      <x:c r="BE899" s="329"/>
      <x:c r="BF899" s="329"/>
      <x:c r="BG899" s="329"/>
      <x:c r="BH899" s="329"/>
      <x:c r="BI899" s="329"/>
      <x:c r="BJ899" s="329"/>
      <x:c r="BK899" s="329"/>
      <x:c r="BL899" s="329"/>
      <x:c r="BM899" s="329"/>
      <x:c r="BN899" s="329"/>
      <x:c r="BO899" s="329"/>
      <x:c r="BP899" s="329"/>
      <x:c r="BQ899" s="329"/>
      <x:c r="BR899" s="329"/>
      <x:c r="BS899" s="329"/>
      <x:c r="BT899" s="329"/>
      <x:c r="BU899" s="329"/>
      <x:c r="BV899" s="329"/>
      <x:c r="BW899" s="329"/>
      <x:c r="BX899" s="329"/>
      <x:c r="BY899" s="329"/>
      <x:c r="BZ899" s="329"/>
      <x:c r="CA899" s="329"/>
      <x:c r="CB899" s="329"/>
      <x:c r="CC899" s="329"/>
      <x:c r="CD899" s="329"/>
      <x:c r="CE899" s="329"/>
      <x:c r="CF899" s="329"/>
      <x:c r="CG899" s="329"/>
      <x:c r="CH899" s="329"/>
      <x:c r="CI899" s="329"/>
      <x:c r="CJ899" s="329"/>
      <x:c r="CK899" s="329"/>
      <x:c r="CL899" s="329"/>
      <x:c r="CM899" s="329"/>
      <x:c r="CN899" s="329"/>
      <x:c r="CO899" s="329"/>
      <x:c r="CP899" s="329"/>
      <x:c r="CQ899" s="329"/>
      <x:c r="CR899" s="329"/>
      <x:c r="CS899" s="329"/>
      <x:c r="CT899" s="329"/>
      <x:c r="CU899" s="329"/>
      <x:c r="CV899" s="329"/>
      <x:c r="CW899" s="329"/>
      <x:c r="CX899" s="329"/>
      <x:c r="CY899" s="329"/>
      <x:c r="CZ899" s="329"/>
      <x:c r="DA899" s="329"/>
      <x:c r="DB899" s="329"/>
      <x:c r="DC899" s="329"/>
      <x:c r="DD899" s="329"/>
      <x:c r="DE899" s="329"/>
      <x:c r="DF899" s="329"/>
      <x:c r="DG899" s="329"/>
      <x:c r="DH899" s="329"/>
      <x:c r="DI899" s="329"/>
      <x:c r="DJ899" s="329"/>
      <x:c r="DK899" s="329"/>
      <x:c r="DL899" s="329"/>
      <x:c r="DM899" s="329"/>
      <x:c r="DN899" s="329"/>
      <x:c r="DO899" s="329"/>
      <x:c r="DP899" s="329"/>
      <x:c r="DQ899" s="329"/>
      <x:c r="DR899" s="329"/>
      <x:c r="DS899" s="329"/>
    </x:row>
    <x:row r="900" spans="1:123" s="273" customFormat="1" hidden="1" customHeight="1">
      <x:c r="A900" s="630" t="s">
        <x:v>38</x:v>
      </x:c>
      <x:c r="B900" s="295" t="s">
        <x:v>3762</x:v>
      </x:c>
      <x:c r="C900" s="632" t="s">
        <x:v>590</x:v>
      </x:c>
      <x:c r="D900" s="448">
        <x:f t="shared" si="48"/>
        <x:v>654</x:v>
      </x:c>
      <x:c r="E900" s="317" t="s">
        <x:v>3067</x:v>
      </x:c>
      <x:c r="F900" s="317" t="s">
        <x:v>3067</x:v>
      </x:c>
      <x:c r="G900" s="317" t="s">
        <x:v>3067</x:v>
      </x:c>
      <x:c r="H900" s="317"/>
      <x:c r="I900" s="317"/>
      <x:c r="J900" s="636"/>
      <x:c r="K900" s="636">
        <x:v>654</x:v>
      </x:c>
      <x:c r="L900" s="637"/>
      <x:c r="M900" s="636">
        <x:v>654</x:v>
      </x:c>
      <x:c r="N900" s="636"/>
      <x:c r="O900" s="636"/>
      <x:c r="P900" s="636">
        <x:v>654</x:v>
      </x:c>
      <x:c r="Q900" s="636"/>
      <x:c r="R900" s="217" t="s">
        <x:v>6413</x:v>
      </x:c>
      <x:c r="S900" s="299"/>
      <x:c r="T900" s="329"/>
      <x:c r="U900" s="329"/>
      <x:c r="V900" s="329"/>
      <x:c r="W900" s="329"/>
      <x:c r="X900" s="329"/>
      <x:c r="Y900" s="329"/>
      <x:c r="Z900" s="329"/>
      <x:c r="AA900" s="329"/>
      <x:c r="AB900" s="329"/>
      <x:c r="AC900" s="329"/>
      <x:c r="AD900" s="329"/>
      <x:c r="AE900" s="329"/>
      <x:c r="AF900" s="329"/>
      <x:c r="AG900" s="329"/>
      <x:c r="AH900" s="329"/>
      <x:c r="AI900" s="329"/>
      <x:c r="AJ900" s="329"/>
      <x:c r="AK900" s="329"/>
      <x:c r="AL900" s="329"/>
      <x:c r="AM900" s="329"/>
      <x:c r="AN900" s="329"/>
      <x:c r="AO900" s="329"/>
      <x:c r="AP900" s="329"/>
      <x:c r="AQ900" s="329"/>
      <x:c r="AR900" s="329"/>
      <x:c r="AS900" s="329"/>
      <x:c r="AT900" s="329"/>
      <x:c r="AU900" s="329"/>
      <x:c r="AV900" s="329"/>
      <x:c r="AW900" s="329"/>
      <x:c r="AX900" s="329"/>
      <x:c r="AY900" s="329"/>
      <x:c r="AZ900" s="329"/>
      <x:c r="BA900" s="329"/>
      <x:c r="BB900" s="329"/>
      <x:c r="BC900" s="329"/>
      <x:c r="BD900" s="329"/>
      <x:c r="BE900" s="329"/>
      <x:c r="BF900" s="329"/>
      <x:c r="BG900" s="329"/>
      <x:c r="BH900" s="329"/>
      <x:c r="BI900" s="329"/>
      <x:c r="BJ900" s="329"/>
      <x:c r="BK900" s="329"/>
      <x:c r="BL900" s="329"/>
      <x:c r="BM900" s="329"/>
      <x:c r="BN900" s="329"/>
      <x:c r="BO900" s="329"/>
      <x:c r="BP900" s="329"/>
      <x:c r="BQ900" s="329"/>
      <x:c r="BR900" s="329"/>
      <x:c r="BS900" s="329"/>
      <x:c r="BT900" s="329"/>
      <x:c r="BU900" s="329"/>
      <x:c r="BV900" s="329"/>
      <x:c r="BW900" s="329"/>
      <x:c r="BX900" s="329"/>
      <x:c r="BY900" s="329"/>
      <x:c r="BZ900" s="329"/>
      <x:c r="CA900" s="329"/>
      <x:c r="CB900" s="329"/>
      <x:c r="CC900" s="329"/>
      <x:c r="CD900" s="329"/>
      <x:c r="CE900" s="329"/>
      <x:c r="CF900" s="329"/>
      <x:c r="CG900" s="329"/>
      <x:c r="CH900" s="329"/>
      <x:c r="CI900" s="329"/>
      <x:c r="CJ900" s="329"/>
      <x:c r="CK900" s="329"/>
      <x:c r="CL900" s="329"/>
      <x:c r="CM900" s="329"/>
      <x:c r="CN900" s="329"/>
      <x:c r="CO900" s="329"/>
      <x:c r="CP900" s="329"/>
      <x:c r="CQ900" s="329"/>
      <x:c r="CR900" s="329"/>
      <x:c r="CS900" s="329"/>
      <x:c r="CT900" s="329"/>
      <x:c r="CU900" s="329"/>
      <x:c r="CV900" s="329"/>
      <x:c r="CW900" s="329"/>
      <x:c r="CX900" s="329"/>
      <x:c r="CY900" s="329"/>
      <x:c r="CZ900" s="329"/>
      <x:c r="DA900" s="329"/>
      <x:c r="DB900" s="329"/>
      <x:c r="DC900" s="329"/>
      <x:c r="DD900" s="329"/>
      <x:c r="DE900" s="329"/>
      <x:c r="DF900" s="329"/>
      <x:c r="DG900" s="329"/>
      <x:c r="DH900" s="329"/>
      <x:c r="DI900" s="329"/>
      <x:c r="DJ900" s="329"/>
      <x:c r="DK900" s="329"/>
      <x:c r="DL900" s="329"/>
      <x:c r="DM900" s="329"/>
      <x:c r="DN900" s="329"/>
      <x:c r="DO900" s="329"/>
      <x:c r="DP900" s="329"/>
      <x:c r="DQ900" s="329"/>
      <x:c r="DR900" s="329"/>
      <x:c r="DS900" s="329"/>
    </x:row>
    <x:row r="901" spans="1:123" s="273" customFormat="1" hidden="1" customHeight="1">
      <x:c r="A901" s="630" t="s">
        <x:v>38</x:v>
      </x:c>
      <x:c r="B901" s="295" t="s">
        <x:v>3765</x:v>
      </x:c>
      <x:c r="C901" s="632" t="s">
        <x:v>2322</x:v>
      </x:c>
      <x:c r="D901" s="448">
        <x:f t="shared" si="48"/>
        <x:v>1352</x:v>
      </x:c>
      <x:c r="E901" s="317" t="s">
        <x:v>3067</x:v>
      </x:c>
      <x:c r="F901" s="317" t="s">
        <x:v>3067</x:v>
      </x:c>
      <x:c r="G901" s="317" t="s">
        <x:v>3067</x:v>
      </x:c>
      <x:c r="H901" s="317"/>
      <x:c r="I901" s="317"/>
      <x:c r="J901" s="636"/>
      <x:c r="K901" s="636">
        <x:v>1352</x:v>
      </x:c>
      <x:c r="L901" s="637"/>
      <x:c r="M901" s="636">
        <x:v>1352</x:v>
      </x:c>
      <x:c r="N901" s="636"/>
      <x:c r="O901" s="636"/>
      <x:c r="P901" s="636">
        <x:v>1352</x:v>
      </x:c>
      <x:c r="Q901" s="636"/>
      <x:c r="R901" s="217" t="s">
        <x:v>6413</x:v>
      </x:c>
      <x:c r="S901" s="299"/>
      <x:c r="T901" s="329"/>
      <x:c r="U901" s="329"/>
      <x:c r="V901" s="329"/>
      <x:c r="W901" s="329"/>
      <x:c r="X901" s="329"/>
      <x:c r="Y901" s="329"/>
      <x:c r="Z901" s="329"/>
      <x:c r="AA901" s="329"/>
      <x:c r="AB901" s="329"/>
      <x:c r="AC901" s="329"/>
      <x:c r="AD901" s="329"/>
      <x:c r="AE901" s="329"/>
      <x:c r="AF901" s="329"/>
      <x:c r="AG901" s="329"/>
      <x:c r="AH901" s="329"/>
      <x:c r="AI901" s="329"/>
      <x:c r="AJ901" s="329"/>
      <x:c r="AK901" s="329"/>
      <x:c r="AL901" s="329"/>
      <x:c r="AM901" s="329"/>
      <x:c r="AN901" s="329"/>
      <x:c r="AO901" s="329"/>
      <x:c r="AP901" s="329"/>
      <x:c r="AQ901" s="329"/>
      <x:c r="AR901" s="329"/>
      <x:c r="AS901" s="329"/>
      <x:c r="AT901" s="329"/>
      <x:c r="AU901" s="329"/>
      <x:c r="AV901" s="329"/>
      <x:c r="AW901" s="329"/>
      <x:c r="AX901" s="329"/>
      <x:c r="AY901" s="329"/>
      <x:c r="AZ901" s="329"/>
      <x:c r="BA901" s="329"/>
      <x:c r="BB901" s="329"/>
      <x:c r="BC901" s="329"/>
      <x:c r="BD901" s="329"/>
      <x:c r="BE901" s="329"/>
      <x:c r="BF901" s="329"/>
      <x:c r="BG901" s="329"/>
      <x:c r="BH901" s="329"/>
      <x:c r="BI901" s="329"/>
      <x:c r="BJ901" s="329"/>
      <x:c r="BK901" s="329"/>
      <x:c r="BL901" s="329"/>
      <x:c r="BM901" s="329"/>
      <x:c r="BN901" s="329"/>
      <x:c r="BO901" s="329"/>
      <x:c r="BP901" s="329"/>
      <x:c r="BQ901" s="329"/>
      <x:c r="BR901" s="329"/>
      <x:c r="BS901" s="329"/>
      <x:c r="BT901" s="329"/>
      <x:c r="BU901" s="329"/>
      <x:c r="BV901" s="329"/>
      <x:c r="BW901" s="329"/>
      <x:c r="BX901" s="329"/>
      <x:c r="BY901" s="329"/>
      <x:c r="BZ901" s="329"/>
      <x:c r="CA901" s="329"/>
      <x:c r="CB901" s="329"/>
      <x:c r="CC901" s="329"/>
      <x:c r="CD901" s="329"/>
      <x:c r="CE901" s="329"/>
      <x:c r="CF901" s="329"/>
      <x:c r="CG901" s="329"/>
      <x:c r="CH901" s="329"/>
      <x:c r="CI901" s="329"/>
      <x:c r="CJ901" s="329"/>
      <x:c r="CK901" s="329"/>
      <x:c r="CL901" s="329"/>
      <x:c r="CM901" s="329"/>
      <x:c r="CN901" s="329"/>
      <x:c r="CO901" s="329"/>
      <x:c r="CP901" s="329"/>
      <x:c r="CQ901" s="329"/>
      <x:c r="CR901" s="329"/>
      <x:c r="CS901" s="329"/>
      <x:c r="CT901" s="329"/>
      <x:c r="CU901" s="329"/>
      <x:c r="CV901" s="329"/>
      <x:c r="CW901" s="329"/>
      <x:c r="CX901" s="329"/>
      <x:c r="CY901" s="329"/>
      <x:c r="CZ901" s="329"/>
      <x:c r="DA901" s="329"/>
      <x:c r="DB901" s="329"/>
      <x:c r="DC901" s="329"/>
      <x:c r="DD901" s="329"/>
      <x:c r="DE901" s="329"/>
      <x:c r="DF901" s="329"/>
      <x:c r="DG901" s="329"/>
      <x:c r="DH901" s="329"/>
      <x:c r="DI901" s="329"/>
      <x:c r="DJ901" s="329"/>
      <x:c r="DK901" s="329"/>
      <x:c r="DL901" s="329"/>
      <x:c r="DM901" s="329"/>
      <x:c r="DN901" s="329"/>
      <x:c r="DO901" s="329"/>
      <x:c r="DP901" s="329"/>
      <x:c r="DQ901" s="329"/>
      <x:c r="DR901" s="329"/>
      <x:c r="DS901" s="329"/>
    </x:row>
    <x:row r="902" spans="1:189" s="280" customFormat="1" ht="69.950000000000003" customHeight="1">
      <x:c r="A902" s="1057" t="s">
        <x:v>41</x:v>
      </x:c>
      <x:c r="B902" s="1060" t="s">
        <x:v>6769</x:v>
      </x:c>
      <x:c r="C902" s="264" t="s">
        <x:v>2720</x:v>
      </x:c>
      <x:c r="D902" s="684">
        <x:f>SUM(D904:D910)</x:f>
        <x:v>21126.699999999997</x:v>
      </x:c>
      <x:c r="E902" s="303"/>
      <x:c r="F902" s="303"/>
      <x:c r="G902" s="303"/>
      <x:c r="H902" s="303"/>
      <x:c r="I902" s="684">
        <x:f>SUM(I904:I910)</x:f>
        <x:v>0</x:v>
      </x:c>
      <x:c r="J902" s="684">
        <x:f t="shared" ref="J902:K902" si="49">SUM(J904:J910)</x:f>
        <x:v>21126.699999999997</x:v>
      </x:c>
      <x:c r="K902" s="684">
        <x:f t="shared" si="49"/>
        <x:v>0</x:v>
      </x:c>
      <x:c r="L902" s="684">
        <x:f t="shared" ref="L902:Q902" si="50">SUM(L904:L910)</x:f>
        <x:v>21126.699999999997</x:v>
      </x:c>
      <x:c r="M902" s="684">
        <x:f t="shared" si="50"/>
        <x:v>0</x:v>
      </x:c>
      <x:c r="N902" s="684">
        <x:f t="shared" si="50"/>
        <x:v>0</x:v>
      </x:c>
      <x:c r="O902" s="684">
        <x:f t="shared" si="50"/>
        <x:v>0</x:v>
      </x:c>
      <x:c r="P902" s="684">
        <x:f t="shared" si="50"/>
        <x:v>21126.699999999997</x:v>
      </x:c>
      <x:c r="Q902" s="684">
        <x:f t="shared" si="50"/>
        <x:v>0</x:v>
      </x:c>
      <x:c r="R902" s="1033"/>
      <x:c r="S902" s="1077"/>
      <x:c r="T902" s="410"/>
      <x:c r="U902" s="410"/>
      <x:c r="V902" s="410"/>
      <x:c r="W902" s="410"/>
      <x:c r="X902" s="410"/>
      <x:c r="Y902" s="422"/>
      <x:c r="Z902" s="410"/>
      <x:c r="AA902" s="410"/>
      <x:c r="AB902" s="410"/>
      <x:c r="AC902" s="410"/>
      <x:c r="AD902" s="410"/>
      <x:c r="AE902" s="410"/>
      <x:c r="AF902" s="410"/>
      <x:c r="AG902" s="410"/>
      <x:c r="AH902" s="410"/>
      <x:c r="AI902" s="410"/>
      <x:c r="AJ902" s="410"/>
      <x:c r="AK902" s="410"/>
      <x:c r="AL902" s="410"/>
      <x:c r="AM902" s="410"/>
      <x:c r="AN902" s="410"/>
      <x:c r="AO902" s="410"/>
      <x:c r="AP902" s="410"/>
      <x:c r="AQ902" s="410"/>
      <x:c r="AR902" s="410"/>
      <x:c r="AS902" s="410"/>
      <x:c r="AT902" s="410"/>
      <x:c r="AU902" s="410"/>
      <x:c r="AV902" s="410"/>
      <x:c r="AW902" s="410"/>
      <x:c r="AX902" s="410"/>
      <x:c r="AY902" s="410"/>
      <x:c r="AZ902" s="410"/>
      <x:c r="BA902" s="410"/>
      <x:c r="BB902" s="410"/>
      <x:c r="BC902" s="410"/>
      <x:c r="BD902" s="410"/>
      <x:c r="BE902" s="410"/>
      <x:c r="BF902" s="410"/>
      <x:c r="BG902" s="410"/>
      <x:c r="BH902" s="410"/>
      <x:c r="BI902" s="410"/>
      <x:c r="BJ902" s="410"/>
      <x:c r="BK902" s="410"/>
      <x:c r="BL902" s="410"/>
      <x:c r="BM902" s="410"/>
      <x:c r="BN902" s="410"/>
      <x:c r="BO902" s="410"/>
      <x:c r="BP902" s="410"/>
      <x:c r="BQ902" s="410"/>
      <x:c r="BR902" s="410"/>
      <x:c r="BS902" s="410"/>
      <x:c r="BT902" s="410"/>
      <x:c r="BU902" s="410"/>
      <x:c r="BV902" s="410"/>
      <x:c r="BW902" s="410"/>
      <x:c r="BX902" s="410"/>
      <x:c r="BY902" s="410"/>
      <x:c r="BZ902" s="410"/>
      <x:c r="CA902" s="410"/>
      <x:c r="CB902" s="410"/>
      <x:c r="CC902" s="410"/>
      <x:c r="CD902" s="410"/>
      <x:c r="CE902" s="410"/>
      <x:c r="CF902" s="410"/>
      <x:c r="CG902" s="410"/>
      <x:c r="CH902" s="410"/>
      <x:c r="CI902" s="410"/>
      <x:c r="CJ902" s="410"/>
      <x:c r="CK902" s="410"/>
      <x:c r="CL902" s="410"/>
      <x:c r="CM902" s="410"/>
      <x:c r="CN902" s="410"/>
      <x:c r="CO902" s="410"/>
      <x:c r="CP902" s="410"/>
      <x:c r="CQ902" s="410"/>
      <x:c r="CR902" s="410"/>
      <x:c r="CS902" s="410"/>
      <x:c r="CT902" s="410"/>
      <x:c r="CU902" s="410"/>
      <x:c r="CV902" s="410"/>
      <x:c r="CW902" s="410"/>
      <x:c r="CX902" s="410"/>
      <x:c r="CY902" s="410"/>
      <x:c r="CZ902" s="410"/>
      <x:c r="DA902" s="410"/>
      <x:c r="DB902" s="410"/>
      <x:c r="DC902" s="410"/>
      <x:c r="DD902" s="410"/>
      <x:c r="DE902" s="410"/>
      <x:c r="DF902" s="410"/>
      <x:c r="DG902" s="410"/>
      <x:c r="DH902" s="410"/>
      <x:c r="DI902" s="410"/>
      <x:c r="DJ902" s="410"/>
      <x:c r="DK902" s="410"/>
      <x:c r="DL902" s="410"/>
      <x:c r="DM902" s="410"/>
      <x:c r="DN902" s="410"/>
      <x:c r="DO902" s="410"/>
      <x:c r="DP902" s="410"/>
      <x:c r="DQ902" s="410"/>
      <x:c r="DR902" s="410"/>
      <x:c r="DS902" s="410"/>
      <x:c r="DT902" s="410"/>
      <x:c r="DU902" s="410"/>
      <x:c r="DV902" s="410"/>
      <x:c r="DW902" s="410"/>
      <x:c r="DX902" s="410"/>
      <x:c r="DY902" s="410"/>
      <x:c r="DZ902" s="410"/>
      <x:c r="EA902" s="410"/>
      <x:c r="EB902" s="410"/>
      <x:c r="EC902" s="410"/>
      <x:c r="ED902" s="410"/>
      <x:c r="EE902" s="410"/>
      <x:c r="EF902" s="410"/>
      <x:c r="EG902" s="410"/>
      <x:c r="EH902" s="410"/>
      <x:c r="EI902" s="410"/>
      <x:c r="EJ902" s="410"/>
      <x:c r="EK902" s="410"/>
      <x:c r="EL902" s="410"/>
      <x:c r="EM902" s="410"/>
      <x:c r="EN902" s="410"/>
      <x:c r="EO902" s="410"/>
      <x:c r="EP902" s="410"/>
      <x:c r="EQ902" s="410"/>
      <x:c r="ER902" s="410"/>
      <x:c r="ES902" s="410"/>
      <x:c r="ET902" s="410"/>
      <x:c r="EU902" s="410"/>
      <x:c r="EV902" s="410"/>
      <x:c r="EW902" s="410"/>
      <x:c r="EX902" s="410"/>
      <x:c r="EY902" s="410"/>
      <x:c r="EZ902" s="410"/>
      <x:c r="FA902" s="410"/>
      <x:c r="FB902" s="410"/>
      <x:c r="FC902" s="410"/>
      <x:c r="FD902" s="410"/>
      <x:c r="FE902" s="410"/>
      <x:c r="FF902" s="410"/>
      <x:c r="FG902" s="410"/>
      <x:c r="FH902" s="410"/>
      <x:c r="FI902" s="410"/>
      <x:c r="FJ902" s="410"/>
      <x:c r="FK902" s="410"/>
      <x:c r="FL902" s="410"/>
      <x:c r="FM902" s="410"/>
      <x:c r="FN902" s="410"/>
      <x:c r="FO902" s="410"/>
      <x:c r="FP902" s="410"/>
      <x:c r="FQ902" s="410"/>
      <x:c r="FR902" s="410"/>
      <x:c r="FS902" s="410"/>
      <x:c r="FT902" s="410"/>
      <x:c r="FU902" s="410"/>
      <x:c r="FV902" s="410"/>
      <x:c r="FW902" s="410"/>
      <x:c r="FX902" s="410"/>
      <x:c r="FY902" s="410"/>
      <x:c r="FZ902" s="410"/>
      <x:c r="GA902" s="410"/>
      <x:c r="GB902" s="410"/>
      <x:c r="GC902" s="410"/>
      <x:c r="GD902" s="410"/>
      <x:c r="GE902" s="410"/>
      <x:c r="GF902" s="410"/>
      <x:c r="GG902" s="410"/>
    </x:row>
    <x:row r="903" spans="1:189" s="377" customFormat="1" ht="69.950000000000003" customHeight="1">
      <x:c r="A903" s="1057"/>
      <x:c r="B903" s="1058"/>
      <x:c r="C903" s="264" t="s">
        <x:v>1516</x:v>
      </x:c>
      <x:c r="D903" s="289">
        <x:f>COUNTA(D904:D910)</x:f>
        <x:v>7</x:v>
      </x:c>
      <x:c r="E903" s="289"/>
      <x:c r="F903" s="289"/>
      <x:c r="G903" s="289"/>
      <x:c r="H903" s="289"/>
      <x:c r="I903" s="289"/>
      <x:c r="J903" s="289"/>
      <x:c r="K903" s="289"/>
      <x:c r="L903" s="289">
        <x:f t="shared" ref="L903:Q903" si="51">COUNTA(L904:L910)</x:f>
        <x:v>7</x:v>
      </x:c>
      <x:c r="M903" s="289">
        <x:f t="shared" si="51"/>
        <x:v>0</x:v>
      </x:c>
      <x:c r="N903" s="289">
        <x:f t="shared" si="51"/>
        <x:v>0</x:v>
      </x:c>
      <x:c r="O903" s="289">
        <x:f t="shared" si="51"/>
        <x:v>0</x:v>
      </x:c>
      <x:c r="P903" s="289">
        <x:f>COUNTA(P904:P910)</x:f>
        <x:v>7</x:v>
      </x:c>
      <x:c r="Q903" s="289">
        <x:f t="shared" si="51"/>
        <x:v>0</x:v>
      </x:c>
      <x:c r="R903" s="1033"/>
      <x:c r="S903" s="1078"/>
      <x:c r="T903" s="343"/>
      <x:c r="U903" s="343"/>
      <x:c r="V903" s="343"/>
      <x:c r="W903" s="343"/>
      <x:c r="X903" s="343"/>
      <x:c r="Y903" s="343"/>
      <x:c r="Z903" s="343"/>
      <x:c r="AA903" s="343"/>
      <x:c r="AB903" s="343"/>
      <x:c r="AC903" s="343"/>
      <x:c r="AD903" s="343"/>
      <x:c r="AE903" s="343"/>
      <x:c r="AF903" s="343"/>
      <x:c r="AG903" s="343"/>
      <x:c r="AH903" s="343"/>
      <x:c r="AI903" s="343"/>
      <x:c r="AJ903" s="343"/>
      <x:c r="AK903" s="343"/>
      <x:c r="AL903" s="343"/>
      <x:c r="AM903" s="343"/>
      <x:c r="AN903" s="343"/>
      <x:c r="AO903" s="343"/>
      <x:c r="AP903" s="343"/>
      <x:c r="AQ903" s="343"/>
      <x:c r="AR903" s="343"/>
      <x:c r="AS903" s="343"/>
      <x:c r="AT903" s="343"/>
      <x:c r="AU903" s="343"/>
      <x:c r="AV903" s="343"/>
      <x:c r="AW903" s="343"/>
      <x:c r="AX903" s="343"/>
      <x:c r="AY903" s="343"/>
      <x:c r="AZ903" s="343"/>
      <x:c r="BA903" s="343"/>
      <x:c r="BB903" s="343"/>
      <x:c r="BC903" s="343"/>
      <x:c r="BD903" s="343"/>
      <x:c r="BE903" s="343"/>
      <x:c r="BF903" s="343"/>
      <x:c r="BG903" s="343"/>
      <x:c r="BH903" s="343"/>
      <x:c r="BI903" s="343"/>
      <x:c r="BJ903" s="343"/>
      <x:c r="BK903" s="343"/>
      <x:c r="BL903" s="343"/>
      <x:c r="BM903" s="343"/>
      <x:c r="BN903" s="343"/>
      <x:c r="BO903" s="343"/>
      <x:c r="BP903" s="343"/>
      <x:c r="BQ903" s="343"/>
      <x:c r="BR903" s="343"/>
      <x:c r="BS903" s="343"/>
      <x:c r="BT903" s="343"/>
      <x:c r="BU903" s="343"/>
      <x:c r="BV903" s="343"/>
      <x:c r="BW903" s="343"/>
      <x:c r="BX903" s="343"/>
      <x:c r="BY903" s="343"/>
      <x:c r="BZ903" s="343"/>
      <x:c r="CA903" s="343"/>
      <x:c r="CB903" s="343"/>
      <x:c r="CC903" s="343"/>
      <x:c r="CD903" s="343"/>
      <x:c r="CE903" s="343"/>
      <x:c r="CF903" s="343"/>
      <x:c r="CG903" s="343"/>
      <x:c r="CH903" s="343"/>
      <x:c r="CI903" s="343"/>
      <x:c r="CJ903" s="343"/>
      <x:c r="CK903" s="343"/>
      <x:c r="CL903" s="343"/>
      <x:c r="CM903" s="343"/>
      <x:c r="CN903" s="343"/>
      <x:c r="CO903" s="343"/>
      <x:c r="CP903" s="343"/>
      <x:c r="CQ903" s="343"/>
      <x:c r="CR903" s="343"/>
      <x:c r="CS903" s="343"/>
      <x:c r="CT903" s="343"/>
      <x:c r="CU903" s="343"/>
      <x:c r="CV903" s="343"/>
      <x:c r="CW903" s="343"/>
      <x:c r="CX903" s="343"/>
      <x:c r="CY903" s="343"/>
      <x:c r="CZ903" s="343"/>
      <x:c r="DA903" s="343"/>
      <x:c r="DB903" s="343"/>
      <x:c r="DC903" s="343"/>
      <x:c r="DD903" s="343"/>
      <x:c r="DE903" s="343"/>
      <x:c r="DF903" s="343"/>
      <x:c r="DG903" s="343"/>
      <x:c r="DH903" s="343"/>
      <x:c r="DI903" s="343"/>
      <x:c r="DJ903" s="343"/>
      <x:c r="DK903" s="343"/>
      <x:c r="DL903" s="343"/>
      <x:c r="DM903" s="343"/>
      <x:c r="DN903" s="343"/>
      <x:c r="DO903" s="343"/>
      <x:c r="DP903" s="343"/>
      <x:c r="DQ903" s="343"/>
      <x:c r="DR903" s="343"/>
      <x:c r="DS903" s="343"/>
      <x:c r="DT903" s="343"/>
      <x:c r="DU903" s="343"/>
      <x:c r="DV903" s="343"/>
      <x:c r="DW903" s="343"/>
      <x:c r="DX903" s="343"/>
      <x:c r="DY903" s="343"/>
      <x:c r="DZ903" s="343"/>
      <x:c r="EA903" s="343"/>
      <x:c r="EB903" s="343"/>
      <x:c r="EC903" s="343"/>
      <x:c r="ED903" s="343"/>
      <x:c r="EE903" s="343"/>
      <x:c r="EF903" s="343"/>
      <x:c r="EG903" s="343"/>
      <x:c r="EH903" s="343"/>
      <x:c r="EI903" s="343"/>
      <x:c r="EJ903" s="343"/>
      <x:c r="EK903" s="343"/>
      <x:c r="EL903" s="343"/>
      <x:c r="EM903" s="343"/>
      <x:c r="EN903" s="343"/>
      <x:c r="EO903" s="343"/>
      <x:c r="EP903" s="343"/>
      <x:c r="EQ903" s="343"/>
      <x:c r="ER903" s="343"/>
      <x:c r="ES903" s="343"/>
      <x:c r="ET903" s="343"/>
      <x:c r="EU903" s="343"/>
      <x:c r="EV903" s="343"/>
      <x:c r="EW903" s="343"/>
      <x:c r="EX903" s="343"/>
      <x:c r="EY903" s="343"/>
      <x:c r="EZ903" s="343"/>
      <x:c r="FA903" s="343"/>
      <x:c r="FB903" s="343"/>
      <x:c r="FC903" s="343"/>
      <x:c r="FD903" s="343"/>
      <x:c r="FE903" s="343"/>
      <x:c r="FF903" s="343"/>
      <x:c r="FG903" s="343"/>
      <x:c r="FH903" s="343"/>
      <x:c r="FI903" s="343"/>
      <x:c r="FJ903" s="343"/>
      <x:c r="FK903" s="343"/>
      <x:c r="FL903" s="343"/>
      <x:c r="FM903" s="343"/>
      <x:c r="FN903" s="343"/>
      <x:c r="FO903" s="343"/>
      <x:c r="FP903" s="343"/>
      <x:c r="FQ903" s="343"/>
      <x:c r="FR903" s="343"/>
      <x:c r="FS903" s="343"/>
      <x:c r="FT903" s="343"/>
      <x:c r="FU903" s="343"/>
      <x:c r="FV903" s="343"/>
      <x:c r="FW903" s="343"/>
      <x:c r="FX903" s="343"/>
      <x:c r="FY903" s="343"/>
      <x:c r="FZ903" s="343"/>
      <x:c r="GA903" s="343"/>
      <x:c r="GB903" s="343"/>
      <x:c r="GC903" s="343"/>
      <x:c r="GD903" s="343"/>
      <x:c r="GE903" s="343"/>
      <x:c r="GF903" s="343"/>
      <x:c r="GG903" s="343"/>
    </x:row>
    <x:row r="904" spans="1:19" s="329" customFormat="1" customHeight="1">
      <x:c r="A904" s="319" t="s">
        <x:v>41</x:v>
      </x:c>
      <x:c r="B904" s="312" t="s">
        <x:v>3744</x:v>
      </x:c>
      <x:c r="C904" s="649" t="s">
        <x:v>3424</x:v>
      </x:c>
      <x:c r="D904" s="448">
        <x:f>IF(SUM(I904:K904)=SUM(L904:M904),SUM(I904:K904),"오답")</x:f>
        <x:v>1888.3</x:v>
      </x:c>
      <x:c r="E904" s="650" t="s">
        <x:v>3435</x:v>
      </x:c>
      <x:c r="F904" s="299" t="s">
        <x:v>3422</x:v>
      </x:c>
      <x:c r="G904" s="650" t="s">
        <x:v>3435</x:v>
      </x:c>
      <x:c r="H904" s="299" t="s">
        <x:v>6043</x:v>
      </x:c>
      <x:c r="I904" s="299"/>
      <x:c r="J904" s="567">
        <x:v>1888.3</x:v>
      </x:c>
      <x:c r="K904" s="567"/>
      <x:c r="L904" s="567">
        <x:v>1888.3</x:v>
      </x:c>
      <x:c r="M904" s="567"/>
      <x:c r="N904" s="567"/>
      <x:c r="O904" s="567"/>
      <x:c r="P904" s="567">
        <x:v>1888.3</x:v>
      </x:c>
      <x:c r="Q904" s="567"/>
      <x:c r="R904" s="246"/>
      <x:c r="S904" s="299"/>
    </x:row>
    <x:row r="905" spans="1:19" s="329" customFormat="1" customHeight="1">
      <x:c r="A905" s="319" t="s">
        <x:v>41</x:v>
      </x:c>
      <x:c r="B905" s="312" t="s">
        <x:v>3748</x:v>
      </x:c>
      <x:c r="C905" s="649" t="s">
        <x:v>3411</x:v>
      </x:c>
      <x:c r="D905" s="448">
        <x:f t="shared" ref="D905:D910" si="52">IF(SUM(I905:K905)=SUM(L905:M905),SUM(I905:K905),"오답")</x:f>
        <x:v>4156.1999999999998</x:v>
      </x:c>
      <x:c r="E905" s="650" t="s">
        <x:v>3435</x:v>
      </x:c>
      <x:c r="F905" s="299" t="s">
        <x:v>3422</x:v>
      </x:c>
      <x:c r="G905" s="650" t="s">
        <x:v>3435</x:v>
      </x:c>
      <x:c r="H905" s="299" t="s">
        <x:v>6043</x:v>
      </x:c>
      <x:c r="I905" s="299"/>
      <x:c r="J905" s="567">
        <x:v>4156.1999999999998</x:v>
      </x:c>
      <x:c r="K905" s="567"/>
      <x:c r="L905" s="567">
        <x:v>4156.1999999999998</x:v>
      </x:c>
      <x:c r="M905" s="567"/>
      <x:c r="N905" s="567"/>
      <x:c r="O905" s="567"/>
      <x:c r="P905" s="567">
        <x:v>4156.1999999999998</x:v>
      </x:c>
      <x:c r="Q905" s="567"/>
      <x:c r="R905" s="246"/>
      <x:c r="S905" s="299"/>
    </x:row>
    <x:row r="906" spans="1:19" s="329" customFormat="1" customHeight="1">
      <x:c r="A906" s="319" t="s">
        <x:v>41</x:v>
      </x:c>
      <x:c r="B906" s="312" t="s">
        <x:v>3757</x:v>
      </x:c>
      <x:c r="C906" s="649" t="s">
        <x:v>1804</x:v>
      </x:c>
      <x:c r="D906" s="448">
        <x:f t="shared" si="52"/>
        <x:v>195.40000000000001</x:v>
      </x:c>
      <x:c r="E906" s="650" t="s">
        <x:v>3435</x:v>
      </x:c>
      <x:c r="F906" s="299" t="s">
        <x:v>3422</x:v>
      </x:c>
      <x:c r="G906" s="650" t="s">
        <x:v>3435</x:v>
      </x:c>
      <x:c r="H906" s="299" t="s">
        <x:v>6043</x:v>
      </x:c>
      <x:c r="I906" s="299"/>
      <x:c r="J906" s="567">
        <x:v>195.40000000000001</x:v>
      </x:c>
      <x:c r="K906" s="567"/>
      <x:c r="L906" s="567">
        <x:v>195.40000000000001</x:v>
      </x:c>
      <x:c r="M906" s="567"/>
      <x:c r="N906" s="567"/>
      <x:c r="O906" s="567"/>
      <x:c r="P906" s="567">
        <x:v>195.40000000000001</x:v>
      </x:c>
      <x:c r="Q906" s="567"/>
      <x:c r="R906" s="246"/>
      <x:c r="S906" s="299"/>
    </x:row>
    <x:row r="907" spans="1:19" s="329" customFormat="1" customHeight="1">
      <x:c r="A907" s="319" t="s">
        <x:v>41</x:v>
      </x:c>
      <x:c r="B907" s="312" t="s">
        <x:v>3751</x:v>
      </x:c>
      <x:c r="C907" s="649" t="s">
        <x:v>3430</x:v>
      </x:c>
      <x:c r="D907" s="448">
        <x:f t="shared" si="52"/>
        <x:v>3826.5</x:v>
      </x:c>
      <x:c r="E907" s="650" t="s">
        <x:v>3435</x:v>
      </x:c>
      <x:c r="F907" s="299" t="s">
        <x:v>3422</x:v>
      </x:c>
      <x:c r="G907" s="650" t="s">
        <x:v>3435</x:v>
      </x:c>
      <x:c r="H907" s="299" t="s">
        <x:v>6043</x:v>
      </x:c>
      <x:c r="I907" s="299"/>
      <x:c r="J907" s="567">
        <x:v>3826.5</x:v>
      </x:c>
      <x:c r="K907" s="567"/>
      <x:c r="L907" s="567">
        <x:v>3826.5</x:v>
      </x:c>
      <x:c r="M907" s="567"/>
      <x:c r="N907" s="567"/>
      <x:c r="O907" s="567"/>
      <x:c r="P907" s="567">
        <x:v>3826.5</x:v>
      </x:c>
      <x:c r="Q907" s="567"/>
      <x:c r="R907" s="246"/>
      <x:c r="S907" s="299"/>
    </x:row>
    <x:row r="908" spans="1:19" s="329" customFormat="1" customHeight="1">
      <x:c r="A908" s="319" t="s">
        <x:v>41</x:v>
      </x:c>
      <x:c r="B908" s="312" t="s">
        <x:v>3755</x:v>
      </x:c>
      <x:c r="C908" s="649" t="s">
        <x:v>3405</x:v>
      </x:c>
      <x:c r="D908" s="448">
        <x:f t="shared" si="52"/>
        <x:v>2441.1999999999998</x:v>
      </x:c>
      <x:c r="E908" s="650" t="s">
        <x:v>3435</x:v>
      </x:c>
      <x:c r="F908" s="299" t="s">
        <x:v>3422</x:v>
      </x:c>
      <x:c r="G908" s="650" t="s">
        <x:v>3435</x:v>
      </x:c>
      <x:c r="H908" s="299" t="s">
        <x:v>6043</x:v>
      </x:c>
      <x:c r="I908" s="299"/>
      <x:c r="J908" s="567">
        <x:v>2441.1999999999998</x:v>
      </x:c>
      <x:c r="K908" s="567"/>
      <x:c r="L908" s="567">
        <x:v>2441.1999999999998</x:v>
      </x:c>
      <x:c r="M908" s="567"/>
      <x:c r="N908" s="567"/>
      <x:c r="O908" s="567"/>
      <x:c r="P908" s="567">
        <x:v>2441.1999999999998</x:v>
      </x:c>
      <x:c r="Q908" s="567"/>
      <x:c r="R908" s="246"/>
      <x:c r="S908" s="299"/>
    </x:row>
    <x:row r="909" spans="1:19" s="329" customFormat="1" customHeight="1">
      <x:c r="A909" s="319" t="s">
        <x:v>41</x:v>
      </x:c>
      <x:c r="B909" s="312" t="s">
        <x:v>3746</x:v>
      </x:c>
      <x:c r="C909" s="649" t="s">
        <x:v>2241</x:v>
      </x:c>
      <x:c r="D909" s="448">
        <x:f t="shared" si="52"/>
        <x:v>2514</x:v>
      </x:c>
      <x:c r="E909" s="650" t="s">
        <x:v>3435</x:v>
      </x:c>
      <x:c r="F909" s="299" t="s">
        <x:v>3422</x:v>
      </x:c>
      <x:c r="G909" s="650" t="s">
        <x:v>3435</x:v>
      </x:c>
      <x:c r="H909" s="299" t="s">
        <x:v>6043</x:v>
      </x:c>
      <x:c r="I909" s="299"/>
      <x:c r="J909" s="567">
        <x:v>2514</x:v>
      </x:c>
      <x:c r="K909" s="567"/>
      <x:c r="L909" s="567">
        <x:v>2514</x:v>
      </x:c>
      <x:c r="M909" s="567"/>
      <x:c r="N909" s="567"/>
      <x:c r="O909" s="567"/>
      <x:c r="P909" s="567">
        <x:v>2514</x:v>
      </x:c>
      <x:c r="Q909" s="567"/>
      <x:c r="R909" s="246"/>
      <x:c r="S909" s="299"/>
    </x:row>
    <x:row r="910" spans="1:19" s="329" customFormat="1" ht="144.75" customHeight="1">
      <x:c r="A910" s="319" t="s">
        <x:v>41</x:v>
      </x:c>
      <x:c r="B910" s="312" t="s">
        <x:v>3740</x:v>
      </x:c>
      <x:c r="C910" s="649" t="s">
        <x:v>3380</x:v>
      </x:c>
      <x:c r="D910" s="448">
        <x:f t="shared" si="52"/>
        <x:v>6105.1000000000004</x:v>
      </x:c>
      <x:c r="E910" s="650" t="s">
        <x:v>3435</x:v>
      </x:c>
      <x:c r="F910" s="299" t="s">
        <x:v>3422</x:v>
      </x:c>
      <x:c r="G910" s="650" t="s">
        <x:v>3435</x:v>
      </x:c>
      <x:c r="H910" s="299" t="s">
        <x:v>6043</x:v>
      </x:c>
      <x:c r="I910" s="299"/>
      <x:c r="J910" s="567">
        <x:v>6105.1000000000004</x:v>
      </x:c>
      <x:c r="K910" s="567"/>
      <x:c r="L910" s="567">
        <x:v>6105.1000000000004</x:v>
      </x:c>
      <x:c r="M910" s="567"/>
      <x:c r="N910" s="567"/>
      <x:c r="O910" s="567"/>
      <x:c r="P910" s="567">
        <x:v>6105.1000000000004</x:v>
      </x:c>
      <x:c r="Q910" s="567"/>
      <x:c r="R910" s="967" t="s">
        <x:v>288</x:v>
      </x:c>
      <x:c r="S910" s="299"/>
    </x:row>
    <x:row r="912" spans="1:189" s="406" customFormat="1" customHeight="1">
      <x:c r="A912" s="241" t="s">
        <x:v>6166</x:v>
      </x:c>
      <x:c r="B912" s="456"/>
      <x:c r="C912" s="275"/>
      <x:c r="D912" s="276"/>
      <x:c r="E912" s="277"/>
      <x:c r="F912" s="277"/>
      <x:c r="G912" s="277"/>
      <x:c r="H912" s="277"/>
      <x:c r="I912" s="277"/>
      <x:c r="J912" s="279"/>
      <x:c r="K912" s="279"/>
      <x:c r="L912" s="279"/>
      <x:c r="M912" s="279"/>
      <x:c r="N912" s="279"/>
      <x:c r="O912" s="279"/>
      <x:c r="P912" s="279"/>
      <x:c r="Q912" s="279"/>
      <x:c r="R912" s="457"/>
      <x:c r="S912" s="404"/>
      <x:c r="T912" s="405"/>
      <x:c r="U912" s="405"/>
      <x:c r="V912" s="405"/>
      <x:c r="W912" s="405"/>
      <x:c r="X912" s="405"/>
      <x:c r="Y912" s="405"/>
      <x:c r="Z912" s="405"/>
      <x:c r="AA912" s="405"/>
      <x:c r="AB912" s="405"/>
      <x:c r="AC912" s="405"/>
      <x:c r="AD912" s="405"/>
      <x:c r="AE912" s="405"/>
      <x:c r="AF912" s="405"/>
      <x:c r="AG912" s="405"/>
      <x:c r="AH912" s="405"/>
      <x:c r="AI912" s="405"/>
      <x:c r="AJ912" s="405"/>
      <x:c r="AK912" s="405"/>
      <x:c r="AL912" s="405"/>
      <x:c r="AM912" s="405"/>
      <x:c r="AN912" s="405"/>
      <x:c r="AO912" s="405"/>
      <x:c r="AP912" s="405"/>
      <x:c r="AQ912" s="405"/>
      <x:c r="AR912" s="405"/>
      <x:c r="AS912" s="405"/>
      <x:c r="AT912" s="405"/>
      <x:c r="AU912" s="405"/>
      <x:c r="AV912" s="405"/>
      <x:c r="AW912" s="405"/>
      <x:c r="AX912" s="405"/>
      <x:c r="AY912" s="405"/>
      <x:c r="AZ912" s="405"/>
      <x:c r="BA912" s="405"/>
      <x:c r="BB912" s="405"/>
      <x:c r="BC912" s="405"/>
      <x:c r="BD912" s="405"/>
      <x:c r="BE912" s="405"/>
      <x:c r="BF912" s="405"/>
      <x:c r="BG912" s="405"/>
      <x:c r="BH912" s="405"/>
      <x:c r="BI912" s="405"/>
      <x:c r="BJ912" s="405"/>
      <x:c r="BK912" s="405"/>
      <x:c r="BL912" s="405"/>
      <x:c r="BM912" s="405"/>
      <x:c r="BN912" s="405"/>
      <x:c r="BO912" s="405"/>
      <x:c r="BP912" s="405"/>
      <x:c r="BQ912" s="405"/>
      <x:c r="BR912" s="405"/>
      <x:c r="BS912" s="405"/>
      <x:c r="BT912" s="405"/>
      <x:c r="BU912" s="405"/>
      <x:c r="BV912" s="405"/>
      <x:c r="BW912" s="405"/>
      <x:c r="BX912" s="405"/>
      <x:c r="BY912" s="405"/>
      <x:c r="BZ912" s="405"/>
      <x:c r="CA912" s="405"/>
      <x:c r="CB912" s="405"/>
      <x:c r="CC912" s="405"/>
      <x:c r="CD912" s="405"/>
      <x:c r="CE912" s="405"/>
      <x:c r="CF912" s="405"/>
      <x:c r="CG912" s="405"/>
      <x:c r="CH912" s="405"/>
      <x:c r="CI912" s="405"/>
      <x:c r="CJ912" s="405"/>
      <x:c r="CK912" s="405"/>
      <x:c r="CL912" s="405"/>
      <x:c r="CM912" s="405"/>
      <x:c r="CN912" s="405"/>
      <x:c r="CO912" s="405"/>
      <x:c r="CP912" s="405"/>
      <x:c r="CQ912" s="405"/>
      <x:c r="CR912" s="405"/>
      <x:c r="CS912" s="405"/>
      <x:c r="CT912" s="405"/>
      <x:c r="CU912" s="405"/>
      <x:c r="CV912" s="405"/>
      <x:c r="CW912" s="405"/>
      <x:c r="CX912" s="405"/>
      <x:c r="CY912" s="405"/>
      <x:c r="CZ912" s="405"/>
      <x:c r="DA912" s="405"/>
      <x:c r="DB912" s="405"/>
      <x:c r="DC912" s="405"/>
      <x:c r="DD912" s="405"/>
      <x:c r="DE912" s="405"/>
      <x:c r="DF912" s="405"/>
      <x:c r="DG912" s="405"/>
      <x:c r="DH912" s="405"/>
      <x:c r="DI912" s="405"/>
      <x:c r="DJ912" s="405"/>
      <x:c r="DK912" s="405"/>
      <x:c r="DL912" s="405"/>
      <x:c r="DM912" s="405"/>
      <x:c r="DN912" s="405"/>
      <x:c r="DO912" s="405"/>
      <x:c r="DP912" s="405"/>
      <x:c r="DQ912" s="405"/>
      <x:c r="DR912" s="405"/>
      <x:c r="DS912" s="405"/>
      <x:c r="DT912" s="405"/>
      <x:c r="DU912" s="405"/>
      <x:c r="DV912" s="405"/>
      <x:c r="DW912" s="405"/>
      <x:c r="DX912" s="405"/>
      <x:c r="DY912" s="405"/>
      <x:c r="DZ912" s="405"/>
      <x:c r="EA912" s="405"/>
      <x:c r="EB912" s="405"/>
      <x:c r="EC912" s="405"/>
      <x:c r="ED912" s="405"/>
      <x:c r="EE912" s="405"/>
      <x:c r="EF912" s="405"/>
      <x:c r="EG912" s="405"/>
      <x:c r="EH912" s="405"/>
      <x:c r="EI912" s="405"/>
      <x:c r="EJ912" s="405"/>
      <x:c r="EK912" s="405"/>
      <x:c r="EL912" s="405"/>
      <x:c r="EM912" s="405"/>
      <x:c r="EN912" s="405"/>
      <x:c r="EO912" s="405"/>
      <x:c r="EP912" s="405"/>
      <x:c r="EQ912" s="405"/>
      <x:c r="ER912" s="405"/>
      <x:c r="ES912" s="405"/>
      <x:c r="ET912" s="405"/>
      <x:c r="EU912" s="405"/>
      <x:c r="EV912" s="405"/>
      <x:c r="EW912" s="405"/>
      <x:c r="EX912" s="405"/>
      <x:c r="EY912" s="405"/>
      <x:c r="EZ912" s="405"/>
      <x:c r="FA912" s="405"/>
      <x:c r="FB912" s="405"/>
      <x:c r="FC912" s="405"/>
      <x:c r="FD912" s="405"/>
      <x:c r="FE912" s="405"/>
      <x:c r="FF912" s="405"/>
      <x:c r="FG912" s="405"/>
      <x:c r="FH912" s="405"/>
      <x:c r="FI912" s="405"/>
      <x:c r="FJ912" s="405"/>
      <x:c r="FK912" s="405"/>
      <x:c r="FL912" s="405"/>
      <x:c r="FM912" s="405"/>
      <x:c r="FN912" s="405"/>
      <x:c r="FO912" s="405"/>
      <x:c r="FP912" s="405"/>
      <x:c r="FQ912" s="405"/>
      <x:c r="FR912" s="405"/>
      <x:c r="FS912" s="405"/>
      <x:c r="FT912" s="405"/>
      <x:c r="FU912" s="405"/>
      <x:c r="FV912" s="405"/>
      <x:c r="FW912" s="405"/>
      <x:c r="FX912" s="405"/>
      <x:c r="FY912" s="405"/>
      <x:c r="FZ912" s="405"/>
      <x:c r="GA912" s="405"/>
      <x:c r="GB912" s="405"/>
      <x:c r="GC912" s="405"/>
      <x:c r="GD912" s="405"/>
      <x:c r="GE912" s="405"/>
      <x:c r="GF912" s="405"/>
      <x:c r="GG912" s="405"/>
    </x:row>
    <x:row r="913" spans="1:189" s="406" customFormat="1" ht="69.950000000000003" customHeight="1">
      <x:c r="A913" s="990" t="s">
        <x:v>19</x:v>
      </x:c>
      <x:c r="B913" s="1079" t="s">
        <x:v>2542</x:v>
      </x:c>
      <x:c r="C913" s="989" t="s">
        <x:v>6699</x:v>
      </x:c>
      <x:c r="D913" s="992" t="s">
        <x:v>6764</x:v>
      </x:c>
      <x:c r="E913" s="987" t="s">
        <x:v>6133</x:v>
      </x:c>
      <x:c r="F913" s="987" t="s">
        <x:v>4800</x:v>
      </x:c>
      <x:c r="G913" s="987" t="s">
        <x:v>6127</x:v>
      </x:c>
      <x:c r="H913" s="987" t="s">
        <x:v>916</x:v>
      </x:c>
      <x:c r="I913" s="992" t="s">
        <x:v>5211</x:v>
      </x:c>
      <x:c r="J913" s="992"/>
      <x:c r="K913" s="992"/>
      <x:c r="L913" s="993" t="s">
        <x:v>7469</x:v>
      </x:c>
      <x:c r="M913" s="995"/>
      <x:c r="N913" s="995"/>
      <x:c r="O913" s="994"/>
      <x:c r="P913" s="993" t="s">
        <x:v>2724</x:v>
      </x:c>
      <x:c r="Q913" s="995"/>
      <x:c r="R913" s="987" t="s">
        <x:v>651</x:v>
      </x:c>
      <x:c r="S913" s="1075" t="s">
        <x:v>1535</x:v>
      </x:c>
      <x:c r="T913" s="405"/>
      <x:c r="U913" s="405"/>
      <x:c r="V913" s="405"/>
      <x:c r="W913" s="405"/>
      <x:c r="X913" s="405"/>
      <x:c r="Y913" s="405"/>
      <x:c r="Z913" s="405"/>
      <x:c r="AA913" s="405"/>
      <x:c r="AB913" s="405"/>
      <x:c r="AC913" s="405"/>
      <x:c r="AD913" s="405"/>
      <x:c r="AE913" s="405"/>
      <x:c r="AF913" s="405"/>
      <x:c r="AG913" s="405"/>
      <x:c r="AH913" s="405"/>
      <x:c r="AI913" s="405"/>
      <x:c r="AJ913" s="405"/>
      <x:c r="AK913" s="405"/>
      <x:c r="AL913" s="405"/>
      <x:c r="AM913" s="405"/>
      <x:c r="AN913" s="405"/>
      <x:c r="AO913" s="405"/>
      <x:c r="AP913" s="405"/>
      <x:c r="AQ913" s="405"/>
      <x:c r="AR913" s="405"/>
      <x:c r="AS913" s="405"/>
      <x:c r="AT913" s="405"/>
      <x:c r="AU913" s="405"/>
      <x:c r="AV913" s="405"/>
      <x:c r="AW913" s="405"/>
      <x:c r="AX913" s="405"/>
      <x:c r="AY913" s="405"/>
      <x:c r="AZ913" s="405"/>
      <x:c r="BA913" s="405"/>
      <x:c r="BB913" s="405"/>
      <x:c r="BC913" s="405"/>
      <x:c r="BD913" s="405"/>
      <x:c r="BE913" s="405"/>
      <x:c r="BF913" s="405"/>
      <x:c r="BG913" s="405"/>
      <x:c r="BH913" s="405"/>
      <x:c r="BI913" s="405"/>
      <x:c r="BJ913" s="405"/>
      <x:c r="BK913" s="405"/>
      <x:c r="BL913" s="405"/>
      <x:c r="BM913" s="405"/>
      <x:c r="BN913" s="405"/>
      <x:c r="BO913" s="405"/>
      <x:c r="BP913" s="405"/>
      <x:c r="BQ913" s="405"/>
      <x:c r="BR913" s="405"/>
      <x:c r="BS913" s="405"/>
      <x:c r="BT913" s="405"/>
      <x:c r="BU913" s="405"/>
      <x:c r="BV913" s="405"/>
      <x:c r="BW913" s="405"/>
      <x:c r="BX913" s="405"/>
      <x:c r="BY913" s="405"/>
      <x:c r="BZ913" s="405"/>
      <x:c r="CA913" s="405"/>
      <x:c r="CB913" s="405"/>
      <x:c r="CC913" s="405"/>
      <x:c r="CD913" s="405"/>
      <x:c r="CE913" s="405"/>
      <x:c r="CF913" s="405"/>
      <x:c r="CG913" s="405"/>
      <x:c r="CH913" s="405"/>
      <x:c r="CI913" s="405"/>
      <x:c r="CJ913" s="405"/>
      <x:c r="CK913" s="405"/>
      <x:c r="CL913" s="405"/>
      <x:c r="CM913" s="405"/>
      <x:c r="CN913" s="405"/>
      <x:c r="CO913" s="405"/>
      <x:c r="CP913" s="405"/>
      <x:c r="CQ913" s="405"/>
      <x:c r="CR913" s="405"/>
      <x:c r="CS913" s="405"/>
      <x:c r="CT913" s="405"/>
      <x:c r="CU913" s="405"/>
      <x:c r="CV913" s="405"/>
      <x:c r="CW913" s="405"/>
      <x:c r="CX913" s="405"/>
      <x:c r="CY913" s="405"/>
      <x:c r="CZ913" s="405"/>
      <x:c r="DA913" s="405"/>
      <x:c r="DB913" s="405"/>
      <x:c r="DC913" s="405"/>
      <x:c r="DD913" s="405"/>
      <x:c r="DE913" s="405"/>
      <x:c r="DF913" s="405"/>
      <x:c r="DG913" s="405"/>
      <x:c r="DH913" s="405"/>
      <x:c r="DI913" s="405"/>
      <x:c r="DJ913" s="405"/>
      <x:c r="DK913" s="405"/>
      <x:c r="DL913" s="405"/>
      <x:c r="DM913" s="405"/>
      <x:c r="DN913" s="405"/>
      <x:c r="DO913" s="405"/>
      <x:c r="DP913" s="405"/>
      <x:c r="DQ913" s="405"/>
      <x:c r="DR913" s="405"/>
      <x:c r="DS913" s="405"/>
      <x:c r="DT913" s="405"/>
      <x:c r="DU913" s="405"/>
      <x:c r="DV913" s="405"/>
      <x:c r="DW913" s="405"/>
      <x:c r="DX913" s="405"/>
      <x:c r="DY913" s="405"/>
      <x:c r="DZ913" s="405"/>
      <x:c r="EA913" s="405"/>
      <x:c r="EB913" s="405"/>
      <x:c r="EC913" s="405"/>
      <x:c r="ED913" s="405"/>
      <x:c r="EE913" s="405"/>
      <x:c r="EF913" s="405"/>
      <x:c r="EG913" s="405"/>
      <x:c r="EH913" s="405"/>
      <x:c r="EI913" s="405"/>
      <x:c r="EJ913" s="405"/>
      <x:c r="EK913" s="405"/>
      <x:c r="EL913" s="405"/>
      <x:c r="EM913" s="405"/>
      <x:c r="EN913" s="405"/>
      <x:c r="EO913" s="405"/>
      <x:c r="EP913" s="405"/>
      <x:c r="EQ913" s="405"/>
      <x:c r="ER913" s="405"/>
      <x:c r="ES913" s="405"/>
      <x:c r="ET913" s="405"/>
      <x:c r="EU913" s="405"/>
      <x:c r="EV913" s="405"/>
      <x:c r="EW913" s="405"/>
      <x:c r="EX913" s="405"/>
      <x:c r="EY913" s="405"/>
      <x:c r="EZ913" s="405"/>
      <x:c r="FA913" s="405"/>
      <x:c r="FB913" s="405"/>
      <x:c r="FC913" s="405"/>
      <x:c r="FD913" s="405"/>
      <x:c r="FE913" s="405"/>
      <x:c r="FF913" s="405"/>
      <x:c r="FG913" s="405"/>
      <x:c r="FH913" s="405"/>
      <x:c r="FI913" s="405"/>
      <x:c r="FJ913" s="405"/>
      <x:c r="FK913" s="405"/>
      <x:c r="FL913" s="405"/>
      <x:c r="FM913" s="405"/>
      <x:c r="FN913" s="405"/>
      <x:c r="FO913" s="405"/>
      <x:c r="FP913" s="405"/>
      <x:c r="FQ913" s="405"/>
      <x:c r="FR913" s="405"/>
      <x:c r="FS913" s="405"/>
      <x:c r="FT913" s="405"/>
      <x:c r="FU913" s="405"/>
      <x:c r="FV913" s="405"/>
      <x:c r="FW913" s="405"/>
      <x:c r="FX913" s="405"/>
      <x:c r="FY913" s="405"/>
      <x:c r="FZ913" s="405"/>
      <x:c r="GA913" s="405"/>
      <x:c r="GB913" s="405"/>
      <x:c r="GC913" s="405"/>
      <x:c r="GD913" s="405"/>
      <x:c r="GE913" s="405"/>
      <x:c r="GF913" s="405"/>
      <x:c r="GG913" s="405"/>
    </x:row>
    <x:row r="914" spans="1:189" s="406" customFormat="1" ht="69.950000000000003" customHeight="1">
      <x:c r="A914" s="990"/>
      <x:c r="B914" s="1079"/>
      <x:c r="C914" s="989"/>
      <x:c r="D914" s="1028"/>
      <x:c r="E914" s="988"/>
      <x:c r="F914" s="988"/>
      <x:c r="G914" s="988"/>
      <x:c r="H914" s="988"/>
      <x:c r="I914" s="259" t="s">
        <x:v>33</x:v>
      </x:c>
      <x:c r="J914" s="281" t="s">
        <x:v>34</x:v>
      </x:c>
      <x:c r="K914" s="281" t="s">
        <x:v>2562</x:v>
      </x:c>
      <x:c r="L914" s="281" t="s">
        <x:v>609</x:v>
      </x:c>
      <x:c r="M914" s="281" t="s">
        <x:v>629</x:v>
      </x:c>
      <x:c r="N914" s="281" t="s">
        <x:v>637</x:v>
      </x:c>
      <x:c r="O914" s="281" t="s">
        <x:v>685</x:v>
      </x:c>
      <x:c r="P914" s="281" t="s">
        <x:v>607</x:v>
      </x:c>
      <x:c r="Q914" s="458" t="s">
        <x:v>78</x:v>
      </x:c>
      <x:c r="R914" s="987"/>
      <x:c r="S914" s="1076"/>
      <x:c r="T914" s="405"/>
      <x:c r="U914" s="405"/>
      <x:c r="V914" s="405"/>
      <x:c r="W914" s="405"/>
      <x:c r="X914" s="405"/>
      <x:c r="Y914" s="405"/>
      <x:c r="Z914" s="405"/>
      <x:c r="AA914" s="405"/>
      <x:c r="AB914" s="405"/>
      <x:c r="AC914" s="405"/>
      <x:c r="AD914" s="405"/>
      <x:c r="AE914" s="405"/>
      <x:c r="AF914" s="405"/>
      <x:c r="AG914" s="405"/>
      <x:c r="AH914" s="405"/>
      <x:c r="AI914" s="405"/>
      <x:c r="AJ914" s="405"/>
      <x:c r="AK914" s="405"/>
      <x:c r="AL914" s="405"/>
      <x:c r="AM914" s="405"/>
      <x:c r="AN914" s="405"/>
      <x:c r="AO914" s="405"/>
      <x:c r="AP914" s="405"/>
      <x:c r="AQ914" s="405"/>
      <x:c r="AR914" s="405"/>
      <x:c r="AS914" s="405"/>
      <x:c r="AT914" s="405"/>
      <x:c r="AU914" s="405"/>
      <x:c r="AV914" s="405"/>
      <x:c r="AW914" s="405"/>
      <x:c r="AX914" s="405"/>
      <x:c r="AY914" s="405"/>
      <x:c r="AZ914" s="405"/>
      <x:c r="BA914" s="405"/>
      <x:c r="BB914" s="405"/>
      <x:c r="BC914" s="405"/>
      <x:c r="BD914" s="405"/>
      <x:c r="BE914" s="405"/>
      <x:c r="BF914" s="405"/>
      <x:c r="BG914" s="405"/>
      <x:c r="BH914" s="405"/>
      <x:c r="BI914" s="405"/>
      <x:c r="BJ914" s="405"/>
      <x:c r="BK914" s="405"/>
      <x:c r="BL914" s="405"/>
      <x:c r="BM914" s="405"/>
      <x:c r="BN914" s="405"/>
      <x:c r="BO914" s="405"/>
      <x:c r="BP914" s="405"/>
      <x:c r="BQ914" s="405"/>
      <x:c r="BR914" s="405"/>
      <x:c r="BS914" s="405"/>
      <x:c r="BT914" s="405"/>
      <x:c r="BU914" s="405"/>
      <x:c r="BV914" s="405"/>
      <x:c r="BW914" s="405"/>
      <x:c r="BX914" s="405"/>
      <x:c r="BY914" s="405"/>
      <x:c r="BZ914" s="405"/>
      <x:c r="CA914" s="405"/>
      <x:c r="CB914" s="405"/>
      <x:c r="CC914" s="405"/>
      <x:c r="CD914" s="405"/>
      <x:c r="CE914" s="405"/>
      <x:c r="CF914" s="405"/>
      <x:c r="CG914" s="405"/>
      <x:c r="CH914" s="405"/>
      <x:c r="CI914" s="405"/>
      <x:c r="CJ914" s="405"/>
      <x:c r="CK914" s="405"/>
      <x:c r="CL914" s="405"/>
      <x:c r="CM914" s="405"/>
      <x:c r="CN914" s="405"/>
      <x:c r="CO914" s="405"/>
      <x:c r="CP914" s="405"/>
      <x:c r="CQ914" s="405"/>
      <x:c r="CR914" s="405"/>
      <x:c r="CS914" s="405"/>
      <x:c r="CT914" s="405"/>
      <x:c r="CU914" s="405"/>
      <x:c r="CV914" s="405"/>
      <x:c r="CW914" s="405"/>
      <x:c r="CX914" s="405"/>
      <x:c r="CY914" s="405"/>
      <x:c r="CZ914" s="405"/>
      <x:c r="DA914" s="405"/>
      <x:c r="DB914" s="405"/>
      <x:c r="DC914" s="405"/>
      <x:c r="DD914" s="405"/>
      <x:c r="DE914" s="405"/>
      <x:c r="DF914" s="405"/>
      <x:c r="DG914" s="405"/>
      <x:c r="DH914" s="405"/>
      <x:c r="DI914" s="405"/>
      <x:c r="DJ914" s="405"/>
      <x:c r="DK914" s="405"/>
      <x:c r="DL914" s="405"/>
      <x:c r="DM914" s="405"/>
      <x:c r="DN914" s="405"/>
      <x:c r="DO914" s="405"/>
      <x:c r="DP914" s="405"/>
      <x:c r="DQ914" s="405"/>
      <x:c r="DR914" s="405"/>
      <x:c r="DS914" s="405"/>
      <x:c r="DT914" s="405"/>
      <x:c r="DU914" s="405"/>
      <x:c r="DV914" s="405"/>
      <x:c r="DW914" s="405"/>
      <x:c r="DX914" s="405"/>
      <x:c r="DY914" s="405"/>
      <x:c r="DZ914" s="405"/>
      <x:c r="EA914" s="405"/>
      <x:c r="EB914" s="405"/>
      <x:c r="EC914" s="405"/>
      <x:c r="ED914" s="405"/>
      <x:c r="EE914" s="405"/>
      <x:c r="EF914" s="405"/>
      <x:c r="EG914" s="405"/>
      <x:c r="EH914" s="405"/>
      <x:c r="EI914" s="405"/>
      <x:c r="EJ914" s="405"/>
      <x:c r="EK914" s="405"/>
      <x:c r="EL914" s="405"/>
      <x:c r="EM914" s="405"/>
      <x:c r="EN914" s="405"/>
      <x:c r="EO914" s="405"/>
      <x:c r="EP914" s="405"/>
      <x:c r="EQ914" s="405"/>
      <x:c r="ER914" s="405"/>
      <x:c r="ES914" s="405"/>
      <x:c r="ET914" s="405"/>
      <x:c r="EU914" s="405"/>
      <x:c r="EV914" s="405"/>
      <x:c r="EW914" s="405"/>
      <x:c r="EX914" s="405"/>
      <x:c r="EY914" s="405"/>
      <x:c r="EZ914" s="405"/>
      <x:c r="FA914" s="405"/>
      <x:c r="FB914" s="405"/>
      <x:c r="FC914" s="405"/>
      <x:c r="FD914" s="405"/>
      <x:c r="FE914" s="405"/>
      <x:c r="FF914" s="405"/>
      <x:c r="FG914" s="405"/>
      <x:c r="FH914" s="405"/>
      <x:c r="FI914" s="405"/>
      <x:c r="FJ914" s="405"/>
      <x:c r="FK914" s="405"/>
      <x:c r="FL914" s="405"/>
      <x:c r="FM914" s="405"/>
      <x:c r="FN914" s="405"/>
      <x:c r="FO914" s="405"/>
      <x:c r="FP914" s="405"/>
      <x:c r="FQ914" s="405"/>
      <x:c r="FR914" s="405"/>
      <x:c r="FS914" s="405"/>
      <x:c r="FT914" s="405"/>
      <x:c r="FU914" s="405"/>
      <x:c r="FV914" s="405"/>
      <x:c r="FW914" s="405"/>
      <x:c r="FX914" s="405"/>
      <x:c r="FY914" s="405"/>
      <x:c r="FZ914" s="405"/>
      <x:c r="GA914" s="405"/>
      <x:c r="GB914" s="405"/>
      <x:c r="GC914" s="405"/>
      <x:c r="GD914" s="405"/>
      <x:c r="GE914" s="405"/>
      <x:c r="GF914" s="405"/>
      <x:c r="GG914" s="405"/>
    </x:row>
    <x:row r="915" spans="1:189" s="406" customFormat="1" ht="69.950000000000003" customHeight="1">
      <x:c r="A915" s="1053"/>
      <x:c r="B915" s="1055" t="s">
        <x:v>26</x:v>
      </x:c>
      <x:c r="C915" s="419" t="s">
        <x:v>2720</x:v>
      </x:c>
      <x:c r="D915" s="482">
        <x:f>SUMIF($C$917:$C$1260,"면   적",D$917:D$1260)</x:f>
        <x:v>2335248.3000000003</x:v>
      </x:c>
      <x:c r="E915" s="1062"/>
      <x:c r="F915" s="1062"/>
      <x:c r="G915" s="1062"/>
      <x:c r="H915" s="1062"/>
      <x:c r="I915" s="482">
        <x:f t="shared" ref="I915:Q915" si="53">SUMIF($C$917:$C$1260,"면   적",I$917:I$1260)</x:f>
        <x:v>0</x:v>
      </x:c>
      <x:c r="J915" s="482">
        <x:f t="shared" si="53"/>
        <x:v>1129509.7000000002</x:v>
      </x:c>
      <x:c r="K915" s="482">
        <x:f t="shared" si="53"/>
        <x:v>1207714.6000000001</x:v>
      </x:c>
      <x:c r="L915" s="482">
        <x:f t="shared" si="53"/>
        <x:v>1031860.6999999998</x:v>
      </x:c>
      <x:c r="M915" s="482">
        <x:f t="shared" si="53"/>
        <x:v>1305363.6000000001</x:v>
      </x:c>
      <x:c r="N915" s="482">
        <x:f t="shared" si="53"/>
        <x:v>53869</x:v>
      </x:c>
      <x:c r="O915" s="482">
        <x:f t="shared" si="53"/>
        <x:v>8131.3999999999996</x:v>
      </x:c>
      <x:c r="P915" s="482">
        <x:f t="shared" si="53"/>
        <x:v>2273693.6000000001</x:v>
      </x:c>
      <x:c r="Q915" s="482">
        <x:f t="shared" si="53"/>
        <x:v>63530.699999999997</x:v>
      </x:c>
      <x:c r="R915" s="1064"/>
      <x:c r="S915" s="421"/>
      <x:c r="T915" s="405"/>
      <x:c r="U915" s="405"/>
      <x:c r="V915" s="405"/>
      <x:c r="W915" s="405"/>
      <x:c r="X915" s="405"/>
      <x:c r="Y915" s="405"/>
      <x:c r="Z915" s="405"/>
      <x:c r="AA915" s="405"/>
      <x:c r="AB915" s="405"/>
      <x:c r="AC915" s="405"/>
      <x:c r="AD915" s="405"/>
      <x:c r="AE915" s="405"/>
      <x:c r="AF915" s="405"/>
      <x:c r="AG915" s="405"/>
      <x:c r="AH915" s="405"/>
      <x:c r="AI915" s="405"/>
      <x:c r="AJ915" s="405"/>
      <x:c r="AK915" s="405"/>
      <x:c r="AL915" s="405"/>
      <x:c r="AM915" s="405"/>
      <x:c r="AN915" s="405"/>
      <x:c r="AO915" s="405"/>
      <x:c r="AP915" s="405"/>
      <x:c r="AQ915" s="405"/>
      <x:c r="AR915" s="405"/>
      <x:c r="AS915" s="405"/>
      <x:c r="AT915" s="405"/>
      <x:c r="AU915" s="405"/>
      <x:c r="AV915" s="405"/>
      <x:c r="AW915" s="405"/>
      <x:c r="AX915" s="405"/>
      <x:c r="AY915" s="405"/>
      <x:c r="AZ915" s="405"/>
      <x:c r="BA915" s="405"/>
      <x:c r="BB915" s="405"/>
      <x:c r="BC915" s="405"/>
      <x:c r="BD915" s="405"/>
      <x:c r="BE915" s="405"/>
      <x:c r="BF915" s="405"/>
      <x:c r="BG915" s="405"/>
      <x:c r="BH915" s="405"/>
      <x:c r="BI915" s="405"/>
      <x:c r="BJ915" s="405"/>
      <x:c r="BK915" s="405"/>
      <x:c r="BL915" s="405"/>
      <x:c r="BM915" s="405"/>
      <x:c r="BN915" s="405"/>
      <x:c r="BO915" s="405"/>
      <x:c r="BP915" s="405"/>
      <x:c r="BQ915" s="405"/>
      <x:c r="BR915" s="405"/>
      <x:c r="BS915" s="405"/>
      <x:c r="BT915" s="405"/>
      <x:c r="BU915" s="405"/>
      <x:c r="BV915" s="405"/>
      <x:c r="BW915" s="405"/>
      <x:c r="BX915" s="405"/>
      <x:c r="BY915" s="405"/>
      <x:c r="BZ915" s="405"/>
      <x:c r="CA915" s="405"/>
      <x:c r="CB915" s="405"/>
      <x:c r="CC915" s="405"/>
      <x:c r="CD915" s="405"/>
      <x:c r="CE915" s="405"/>
      <x:c r="CF915" s="405"/>
      <x:c r="CG915" s="405"/>
      <x:c r="CH915" s="405"/>
      <x:c r="CI915" s="405"/>
      <x:c r="CJ915" s="405"/>
      <x:c r="CK915" s="405"/>
      <x:c r="CL915" s="405"/>
      <x:c r="CM915" s="405"/>
      <x:c r="CN915" s="405"/>
      <x:c r="CO915" s="405"/>
      <x:c r="CP915" s="405"/>
      <x:c r="CQ915" s="405"/>
      <x:c r="CR915" s="405"/>
      <x:c r="CS915" s="405"/>
      <x:c r="CT915" s="405"/>
      <x:c r="CU915" s="405"/>
      <x:c r="CV915" s="405"/>
      <x:c r="CW915" s="405"/>
      <x:c r="CX915" s="405"/>
      <x:c r="CY915" s="405"/>
      <x:c r="CZ915" s="405"/>
      <x:c r="DA915" s="405"/>
      <x:c r="DB915" s="405"/>
      <x:c r="DC915" s="405"/>
      <x:c r="DD915" s="405"/>
      <x:c r="DE915" s="405"/>
      <x:c r="DF915" s="405"/>
      <x:c r="DG915" s="405"/>
      <x:c r="DH915" s="405"/>
      <x:c r="DI915" s="405"/>
      <x:c r="DJ915" s="405"/>
      <x:c r="DK915" s="405"/>
      <x:c r="DL915" s="405"/>
      <x:c r="DM915" s="405"/>
      <x:c r="DN915" s="405"/>
      <x:c r="DO915" s="405"/>
      <x:c r="DP915" s="405"/>
      <x:c r="DQ915" s="405"/>
      <x:c r="DR915" s="405"/>
      <x:c r="DS915" s="405"/>
      <x:c r="DT915" s="405"/>
      <x:c r="DU915" s="405"/>
      <x:c r="DV915" s="405"/>
      <x:c r="DW915" s="405"/>
      <x:c r="DX915" s="405"/>
      <x:c r="DY915" s="405"/>
      <x:c r="DZ915" s="405"/>
      <x:c r="EA915" s="405"/>
      <x:c r="EB915" s="405"/>
      <x:c r="EC915" s="405"/>
      <x:c r="ED915" s="405"/>
      <x:c r="EE915" s="405"/>
      <x:c r="EF915" s="405"/>
      <x:c r="EG915" s="405"/>
      <x:c r="EH915" s="405"/>
      <x:c r="EI915" s="405"/>
      <x:c r="EJ915" s="405"/>
      <x:c r="EK915" s="405"/>
      <x:c r="EL915" s="405"/>
      <x:c r="EM915" s="405"/>
      <x:c r="EN915" s="405"/>
      <x:c r="EO915" s="405"/>
      <x:c r="EP915" s="405"/>
      <x:c r="EQ915" s="405"/>
      <x:c r="ER915" s="405"/>
      <x:c r="ES915" s="405"/>
      <x:c r="ET915" s="405"/>
      <x:c r="EU915" s="405"/>
      <x:c r="EV915" s="405"/>
      <x:c r="EW915" s="405"/>
      <x:c r="EX915" s="405"/>
      <x:c r="EY915" s="405"/>
      <x:c r="EZ915" s="405"/>
      <x:c r="FA915" s="405"/>
      <x:c r="FB915" s="405"/>
      <x:c r="FC915" s="405"/>
      <x:c r="FD915" s="405"/>
      <x:c r="FE915" s="405"/>
      <x:c r="FF915" s="405"/>
      <x:c r="FG915" s="405"/>
      <x:c r="FH915" s="405"/>
      <x:c r="FI915" s="405"/>
      <x:c r="FJ915" s="405"/>
      <x:c r="FK915" s="405"/>
      <x:c r="FL915" s="405"/>
      <x:c r="FM915" s="405"/>
      <x:c r="FN915" s="405"/>
      <x:c r="FO915" s="405"/>
      <x:c r="FP915" s="405"/>
      <x:c r="FQ915" s="405"/>
      <x:c r="FR915" s="405"/>
      <x:c r="FS915" s="405"/>
      <x:c r="FT915" s="405"/>
      <x:c r="FU915" s="405"/>
      <x:c r="FV915" s="405"/>
      <x:c r="FW915" s="405"/>
      <x:c r="FX915" s="405"/>
      <x:c r="FY915" s="405"/>
      <x:c r="FZ915" s="405"/>
      <x:c r="GA915" s="405"/>
      <x:c r="GB915" s="405"/>
      <x:c r="GC915" s="405"/>
      <x:c r="GD915" s="405"/>
      <x:c r="GE915" s="405"/>
      <x:c r="GF915" s="405"/>
      <x:c r="GG915" s="405"/>
    </x:row>
    <x:row r="916" spans="1:189" s="406" customFormat="1" ht="69.950000000000003" customHeight="1">
      <x:c r="A916" s="1054"/>
      <x:c r="B916" s="1056"/>
      <x:c r="C916" s="419" t="s">
        <x:v>1516</x:v>
      </x:c>
      <x:c r="D916" s="481">
        <x:f>SUMIF($C$917:$C$1260,"개   소",D$917:D$1260)</x:f>
        <x:v>321</x:v>
      </x:c>
      <x:c r="E916" s="1063"/>
      <x:c r="F916" s="1063"/>
      <x:c r="G916" s="1063"/>
      <x:c r="H916" s="1063"/>
      <x:c r="I916" s="459"/>
      <x:c r="J916" s="459"/>
      <x:c r="K916" s="459"/>
      <x:c r="L916" s="481">
        <x:f t="shared" ref="L916:Q916" si="54">SUMIF($C$917:$C$1260,"개   소",L$917:L$1260)</x:f>
        <x:v>190</x:v>
      </x:c>
      <x:c r="M916" s="481">
        <x:f t="shared" si="54"/>
        <x:v>131</x:v>
      </x:c>
      <x:c r="N916" s="481">
        <x:f t="shared" si="54"/>
        <x:v>1</x:v>
      </x:c>
      <x:c r="O916" s="481">
        <x:f t="shared" si="54"/>
        <x:v>6</x:v>
      </x:c>
      <x:c r="P916" s="481">
        <x:f t="shared" si="54"/>
        <x:v>309</x:v>
      </x:c>
      <x:c r="Q916" s="481">
        <x:f t="shared" si="54"/>
        <x:v>12</x:v>
      </x:c>
      <x:c r="R916" s="1065"/>
      <x:c r="S916" s="421"/>
      <x:c r="T916" s="405"/>
      <x:c r="U916" s="405"/>
      <x:c r="V916" s="405"/>
      <x:c r="W916" s="405"/>
      <x:c r="X916" s="405"/>
      <x:c r="Y916" s="405"/>
      <x:c r="Z916" s="405"/>
      <x:c r="AA916" s="405"/>
      <x:c r="AB916" s="405"/>
      <x:c r="AC916" s="405"/>
      <x:c r="AD916" s="405"/>
      <x:c r="AE916" s="405"/>
      <x:c r="AF916" s="405"/>
      <x:c r="AG916" s="405"/>
      <x:c r="AH916" s="405"/>
      <x:c r="AI916" s="405"/>
      <x:c r="AJ916" s="405"/>
      <x:c r="AK916" s="405"/>
      <x:c r="AL916" s="405"/>
      <x:c r="AM916" s="405"/>
      <x:c r="AN916" s="405"/>
      <x:c r="AO916" s="405"/>
      <x:c r="AP916" s="405"/>
      <x:c r="AQ916" s="405"/>
      <x:c r="AR916" s="405"/>
      <x:c r="AS916" s="405"/>
      <x:c r="AT916" s="405"/>
      <x:c r="AU916" s="405"/>
      <x:c r="AV916" s="405"/>
      <x:c r="AW916" s="405"/>
      <x:c r="AX916" s="405"/>
      <x:c r="AY916" s="405"/>
      <x:c r="AZ916" s="405"/>
      <x:c r="BA916" s="405"/>
      <x:c r="BB916" s="405"/>
      <x:c r="BC916" s="405"/>
      <x:c r="BD916" s="405"/>
      <x:c r="BE916" s="405"/>
      <x:c r="BF916" s="405"/>
      <x:c r="BG916" s="405"/>
      <x:c r="BH916" s="405"/>
      <x:c r="BI916" s="405"/>
      <x:c r="BJ916" s="405"/>
      <x:c r="BK916" s="405"/>
      <x:c r="BL916" s="405"/>
      <x:c r="BM916" s="405"/>
      <x:c r="BN916" s="405"/>
      <x:c r="BO916" s="405"/>
      <x:c r="BP916" s="405"/>
      <x:c r="BQ916" s="405"/>
      <x:c r="BR916" s="405"/>
      <x:c r="BS916" s="405"/>
      <x:c r="BT916" s="405"/>
      <x:c r="BU916" s="405"/>
      <x:c r="BV916" s="405"/>
      <x:c r="BW916" s="405"/>
      <x:c r="BX916" s="405"/>
      <x:c r="BY916" s="405"/>
      <x:c r="BZ916" s="405"/>
      <x:c r="CA916" s="405"/>
      <x:c r="CB916" s="405"/>
      <x:c r="CC916" s="405"/>
      <x:c r="CD916" s="405"/>
      <x:c r="CE916" s="405"/>
      <x:c r="CF916" s="405"/>
      <x:c r="CG916" s="405"/>
      <x:c r="CH916" s="405"/>
      <x:c r="CI916" s="405"/>
      <x:c r="CJ916" s="405"/>
      <x:c r="CK916" s="405"/>
      <x:c r="CL916" s="405"/>
      <x:c r="CM916" s="405"/>
      <x:c r="CN916" s="405"/>
      <x:c r="CO916" s="405"/>
      <x:c r="CP916" s="405"/>
      <x:c r="CQ916" s="405"/>
      <x:c r="CR916" s="405"/>
      <x:c r="CS916" s="405"/>
      <x:c r="CT916" s="405"/>
      <x:c r="CU916" s="405"/>
      <x:c r="CV916" s="405"/>
      <x:c r="CW916" s="405"/>
      <x:c r="CX916" s="405"/>
      <x:c r="CY916" s="405"/>
      <x:c r="CZ916" s="405"/>
      <x:c r="DA916" s="405"/>
      <x:c r="DB916" s="405"/>
      <x:c r="DC916" s="405"/>
      <x:c r="DD916" s="405"/>
      <x:c r="DE916" s="405"/>
      <x:c r="DF916" s="405"/>
      <x:c r="DG916" s="405"/>
      <x:c r="DH916" s="405"/>
      <x:c r="DI916" s="405"/>
      <x:c r="DJ916" s="405"/>
      <x:c r="DK916" s="405"/>
      <x:c r="DL916" s="405"/>
      <x:c r="DM916" s="405"/>
      <x:c r="DN916" s="405"/>
      <x:c r="DO916" s="405"/>
      <x:c r="DP916" s="405"/>
      <x:c r="DQ916" s="405"/>
      <x:c r="DR916" s="405"/>
      <x:c r="DS916" s="405"/>
      <x:c r="DT916" s="405"/>
      <x:c r="DU916" s="405"/>
      <x:c r="DV916" s="405"/>
      <x:c r="DW916" s="405"/>
      <x:c r="DX916" s="405"/>
      <x:c r="DY916" s="405"/>
      <x:c r="DZ916" s="405"/>
      <x:c r="EA916" s="405"/>
      <x:c r="EB916" s="405"/>
      <x:c r="EC916" s="405"/>
      <x:c r="ED916" s="405"/>
      <x:c r="EE916" s="405"/>
      <x:c r="EF916" s="405"/>
      <x:c r="EG916" s="405"/>
      <x:c r="EH916" s="405"/>
      <x:c r="EI916" s="405"/>
      <x:c r="EJ916" s="405"/>
      <x:c r="EK916" s="405"/>
      <x:c r="EL916" s="405"/>
      <x:c r="EM916" s="405"/>
      <x:c r="EN916" s="405"/>
      <x:c r="EO916" s="405"/>
      <x:c r="EP916" s="405"/>
      <x:c r="EQ916" s="405"/>
      <x:c r="ER916" s="405"/>
      <x:c r="ES916" s="405"/>
      <x:c r="ET916" s="405"/>
      <x:c r="EU916" s="405"/>
      <x:c r="EV916" s="405"/>
      <x:c r="EW916" s="405"/>
      <x:c r="EX916" s="405"/>
      <x:c r="EY916" s="405"/>
      <x:c r="EZ916" s="405"/>
      <x:c r="FA916" s="405"/>
      <x:c r="FB916" s="405"/>
      <x:c r="FC916" s="405"/>
      <x:c r="FD916" s="405"/>
      <x:c r="FE916" s="405"/>
      <x:c r="FF916" s="405"/>
      <x:c r="FG916" s="405"/>
      <x:c r="FH916" s="405"/>
      <x:c r="FI916" s="405"/>
      <x:c r="FJ916" s="405"/>
      <x:c r="FK916" s="405"/>
      <x:c r="FL916" s="405"/>
      <x:c r="FM916" s="405"/>
      <x:c r="FN916" s="405"/>
      <x:c r="FO916" s="405"/>
      <x:c r="FP916" s="405"/>
      <x:c r="FQ916" s="405"/>
      <x:c r="FR916" s="405"/>
      <x:c r="FS916" s="405"/>
      <x:c r="FT916" s="405"/>
      <x:c r="FU916" s="405"/>
      <x:c r="FV916" s="405"/>
      <x:c r="FW916" s="405"/>
      <x:c r="FX916" s="405"/>
      <x:c r="FY916" s="405"/>
      <x:c r="FZ916" s="405"/>
      <x:c r="GA916" s="405"/>
      <x:c r="GB916" s="405"/>
      <x:c r="GC916" s="405"/>
      <x:c r="GD916" s="405"/>
      <x:c r="GE916" s="405"/>
      <x:c r="GF916" s="405"/>
      <x:c r="GG916" s="405"/>
    </x:row>
    <x:row r="917" spans="1:189" s="406" customFormat="1" ht="69.950000000000003" hidden="1" customHeight="1">
      <x:c r="A917" s="1019" t="s">
        <x:v>1460</x:v>
      </x:c>
      <x:c r="B917" s="1070" t="s">
        <x:v>620</x:v>
      </x:c>
      <x:c r="C917" s="264" t="s">
        <x:v>2720</x:v>
      </x:c>
      <x:c r="D917" s="686">
        <x:f>SUM(D919:D925)</x:f>
        <x:v>15254.9</x:v>
      </x:c>
      <x:c r="E917" s="307"/>
      <x:c r="F917" s="307"/>
      <x:c r="G917" s="308"/>
      <x:c r="H917" s="307"/>
      <x:c r="I917" s="685">
        <x:f t="shared" ref="I917:Q917" si="55">SUM(I919:I925)</x:f>
        <x:v>0</x:v>
      </x:c>
      <x:c r="J917" s="686">
        <x:f t="shared" si="55"/>
        <x:v>15254.9</x:v>
      </x:c>
      <x:c r="K917" s="698">
        <x:f t="shared" si="55"/>
        <x:v>0</x:v>
      </x:c>
      <x:c r="L917" s="686">
        <x:f t="shared" si="55"/>
        <x:v>0</x:v>
      </x:c>
      <x:c r="M917" s="698">
        <x:f t="shared" si="55"/>
        <x:v>15254.9</x:v>
      </x:c>
      <x:c r="N917" s="686">
        <x:f t="shared" si="55"/>
        <x:v>0</x:v>
      </x:c>
      <x:c r="O917" s="699">
        <x:f t="shared" si="55"/>
        <x:v>0</x:v>
      </x:c>
      <x:c r="P917" s="686">
        <x:f t="shared" si="55"/>
        <x:v>15254.9</x:v>
      </x:c>
      <x:c r="Q917" s="699">
        <x:f t="shared" si="55"/>
        <x:v>0</x:v>
      </x:c>
      <x:c r="R917" s="1073"/>
      <x:c r="S917" s="1066"/>
      <x:c r="T917" s="405"/>
      <x:c r="U917" s="405"/>
      <x:c r="V917" s="405"/>
      <x:c r="W917" s="405"/>
      <x:c r="X917" s="405"/>
      <x:c r="Y917" s="405"/>
      <x:c r="Z917" s="405"/>
      <x:c r="AA917" s="405"/>
      <x:c r="AB917" s="405"/>
      <x:c r="AC917" s="405"/>
      <x:c r="AD917" s="405"/>
      <x:c r="AE917" s="405"/>
      <x:c r="AF917" s="405"/>
      <x:c r="AG917" s="405"/>
      <x:c r="AH917" s="405"/>
      <x:c r="AI917" s="405"/>
      <x:c r="AJ917" s="405"/>
      <x:c r="AK917" s="405"/>
      <x:c r="AL917" s="405"/>
      <x:c r="AM917" s="405"/>
      <x:c r="AN917" s="405"/>
      <x:c r="AO917" s="405"/>
      <x:c r="AP917" s="405"/>
      <x:c r="AQ917" s="405"/>
      <x:c r="AR917" s="405"/>
      <x:c r="AS917" s="405"/>
      <x:c r="AT917" s="405"/>
      <x:c r="AU917" s="405"/>
      <x:c r="AV917" s="405"/>
      <x:c r="AW917" s="405"/>
      <x:c r="AX917" s="405"/>
      <x:c r="AY917" s="405"/>
      <x:c r="AZ917" s="405"/>
      <x:c r="BA917" s="405"/>
      <x:c r="BB917" s="405"/>
      <x:c r="BC917" s="405"/>
      <x:c r="BD917" s="405"/>
      <x:c r="BE917" s="405"/>
      <x:c r="BF917" s="405"/>
      <x:c r="BG917" s="405"/>
      <x:c r="BH917" s="405"/>
      <x:c r="BI917" s="405"/>
      <x:c r="BJ917" s="405"/>
      <x:c r="BK917" s="405"/>
      <x:c r="BL917" s="405"/>
      <x:c r="BM917" s="405"/>
      <x:c r="BN917" s="405"/>
      <x:c r="BO917" s="405"/>
      <x:c r="BP917" s="405"/>
      <x:c r="BQ917" s="405"/>
      <x:c r="BR917" s="405"/>
      <x:c r="BS917" s="405"/>
      <x:c r="BT917" s="405"/>
      <x:c r="BU917" s="405"/>
      <x:c r="BV917" s="405"/>
      <x:c r="BW917" s="405"/>
      <x:c r="BX917" s="405"/>
      <x:c r="BY917" s="405"/>
      <x:c r="BZ917" s="405"/>
      <x:c r="CA917" s="405"/>
      <x:c r="CB917" s="405"/>
      <x:c r="CC917" s="405"/>
      <x:c r="CD917" s="405"/>
      <x:c r="CE917" s="405"/>
      <x:c r="CF917" s="405"/>
      <x:c r="CG917" s="405"/>
      <x:c r="CH917" s="405"/>
      <x:c r="CI917" s="405"/>
      <x:c r="CJ917" s="405"/>
      <x:c r="CK917" s="405"/>
      <x:c r="CL917" s="405"/>
      <x:c r="CM917" s="405"/>
      <x:c r="CN917" s="405"/>
      <x:c r="CO917" s="405"/>
      <x:c r="CP917" s="405"/>
      <x:c r="CQ917" s="405"/>
      <x:c r="CR917" s="405"/>
      <x:c r="CS917" s="405"/>
      <x:c r="CT917" s="405"/>
      <x:c r="CU917" s="405"/>
      <x:c r="CV917" s="405"/>
      <x:c r="CW917" s="405"/>
      <x:c r="CX917" s="405"/>
      <x:c r="CY917" s="405"/>
      <x:c r="CZ917" s="405"/>
      <x:c r="DA917" s="405"/>
      <x:c r="DB917" s="405"/>
      <x:c r="DC917" s="405"/>
      <x:c r="DD917" s="405"/>
      <x:c r="DE917" s="405"/>
      <x:c r="DF917" s="405"/>
      <x:c r="DG917" s="405"/>
      <x:c r="DH917" s="405"/>
      <x:c r="DI917" s="405"/>
      <x:c r="DJ917" s="405"/>
      <x:c r="DK917" s="405"/>
      <x:c r="DL917" s="405"/>
      <x:c r="DM917" s="405"/>
      <x:c r="DN917" s="405"/>
      <x:c r="DO917" s="405"/>
      <x:c r="DP917" s="405"/>
      <x:c r="DQ917" s="405"/>
      <x:c r="DR917" s="405"/>
      <x:c r="DS917" s="405"/>
      <x:c r="DT917" s="405"/>
      <x:c r="DU917" s="405"/>
      <x:c r="DV917" s="405"/>
      <x:c r="DW917" s="405"/>
      <x:c r="DX917" s="405"/>
      <x:c r="DY917" s="405"/>
      <x:c r="DZ917" s="405"/>
      <x:c r="EA917" s="405"/>
      <x:c r="EB917" s="405"/>
      <x:c r="EC917" s="405"/>
      <x:c r="ED917" s="405"/>
      <x:c r="EE917" s="405"/>
      <x:c r="EF917" s="405"/>
      <x:c r="EG917" s="405"/>
      <x:c r="EH917" s="405"/>
      <x:c r="EI917" s="405"/>
      <x:c r="EJ917" s="405"/>
      <x:c r="EK917" s="405"/>
      <x:c r="EL917" s="405"/>
      <x:c r="EM917" s="405"/>
      <x:c r="EN917" s="405"/>
      <x:c r="EO917" s="405"/>
      <x:c r="EP917" s="405"/>
      <x:c r="EQ917" s="405"/>
      <x:c r="ER917" s="405"/>
      <x:c r="ES917" s="405"/>
      <x:c r="ET917" s="405"/>
      <x:c r="EU917" s="405"/>
      <x:c r="EV917" s="405"/>
      <x:c r="EW917" s="405"/>
      <x:c r="EX917" s="405"/>
      <x:c r="EY917" s="405"/>
      <x:c r="EZ917" s="405"/>
      <x:c r="FA917" s="405"/>
      <x:c r="FB917" s="405"/>
      <x:c r="FC917" s="405"/>
      <x:c r="FD917" s="405"/>
      <x:c r="FE917" s="405"/>
      <x:c r="FF917" s="405"/>
      <x:c r="FG917" s="405"/>
      <x:c r="FH917" s="405"/>
      <x:c r="FI917" s="405"/>
      <x:c r="FJ917" s="405"/>
      <x:c r="FK917" s="405"/>
      <x:c r="FL917" s="405"/>
      <x:c r="FM917" s="405"/>
      <x:c r="FN917" s="405"/>
      <x:c r="FO917" s="405"/>
      <x:c r="FP917" s="405"/>
      <x:c r="FQ917" s="405"/>
      <x:c r="FR917" s="405"/>
      <x:c r="FS917" s="405"/>
      <x:c r="FT917" s="405"/>
      <x:c r="FU917" s="405"/>
      <x:c r="FV917" s="405"/>
      <x:c r="FW917" s="405"/>
      <x:c r="FX917" s="405"/>
      <x:c r="FY917" s="405"/>
      <x:c r="FZ917" s="405"/>
      <x:c r="GA917" s="405"/>
      <x:c r="GB917" s="405"/>
      <x:c r="GC917" s="405"/>
      <x:c r="GD917" s="405"/>
      <x:c r="GE917" s="405"/>
      <x:c r="GF917" s="405"/>
      <x:c r="GG917" s="405"/>
    </x:row>
    <x:row r="918" spans="1:189" s="406" customFormat="1" ht="69.950000000000003" hidden="1" customHeight="1">
      <x:c r="A918" s="1020"/>
      <x:c r="B918" s="1070"/>
      <x:c r="C918" s="264" t="s">
        <x:v>1516</x:v>
      </x:c>
      <x:c r="D918" s="309">
        <x:f>COUNTA(D919:D925)</x:f>
        <x:v>7</x:v>
      </x:c>
      <x:c r="E918" s="310"/>
      <x:c r="F918" s="310"/>
      <x:c r="G918" s="311"/>
      <x:c r="H918" s="310"/>
      <x:c r="I918" s="311"/>
      <x:c r="J918" s="310"/>
      <x:c r="K918" s="311"/>
      <x:c r="L918" s="310">
        <x:f t="shared" ref="L918:Q918" si="56">COUNTA(L919:L925)</x:f>
        <x:v>0</x:v>
      </x:c>
      <x:c r="M918" s="311">
        <x:f t="shared" si="56"/>
        <x:v>7</x:v>
      </x:c>
      <x:c r="N918" s="310">
        <x:f t="shared" si="56"/>
        <x:v>0</x:v>
      </x:c>
      <x:c r="O918" s="454">
        <x:f t="shared" si="56"/>
        <x:v>0</x:v>
      </x:c>
      <x:c r="P918" s="310">
        <x:f t="shared" si="56"/>
        <x:v>7</x:v>
      </x:c>
      <x:c r="Q918" s="311">
        <x:f t="shared" si="56"/>
        <x:v>0</x:v>
      </x:c>
      <x:c r="R918" s="1074"/>
      <x:c r="S918" s="1067"/>
      <x:c r="T918" s="405"/>
      <x:c r="U918" s="405"/>
      <x:c r="V918" s="405"/>
      <x:c r="W918" s="405"/>
      <x:c r="X918" s="405"/>
      <x:c r="Y918" s="405"/>
      <x:c r="Z918" s="405"/>
      <x:c r="AA918" s="405"/>
      <x:c r="AB918" s="405"/>
      <x:c r="AC918" s="405"/>
      <x:c r="AD918" s="405"/>
      <x:c r="AE918" s="405"/>
      <x:c r="AF918" s="405"/>
      <x:c r="AG918" s="405"/>
      <x:c r="AH918" s="405"/>
      <x:c r="AI918" s="405"/>
      <x:c r="AJ918" s="405"/>
      <x:c r="AK918" s="405"/>
      <x:c r="AL918" s="405"/>
      <x:c r="AM918" s="405"/>
      <x:c r="AN918" s="405"/>
      <x:c r="AO918" s="405"/>
      <x:c r="AP918" s="405"/>
      <x:c r="AQ918" s="405"/>
      <x:c r="AR918" s="405"/>
      <x:c r="AS918" s="405"/>
      <x:c r="AT918" s="405"/>
      <x:c r="AU918" s="405"/>
      <x:c r="AV918" s="405"/>
      <x:c r="AW918" s="405"/>
      <x:c r="AX918" s="405"/>
      <x:c r="AY918" s="405"/>
      <x:c r="AZ918" s="405"/>
      <x:c r="BA918" s="405"/>
      <x:c r="BB918" s="405"/>
      <x:c r="BC918" s="405"/>
      <x:c r="BD918" s="405"/>
      <x:c r="BE918" s="405"/>
      <x:c r="BF918" s="405"/>
      <x:c r="BG918" s="405"/>
      <x:c r="BH918" s="405"/>
      <x:c r="BI918" s="405"/>
      <x:c r="BJ918" s="405"/>
      <x:c r="BK918" s="405"/>
      <x:c r="BL918" s="405"/>
      <x:c r="BM918" s="405"/>
      <x:c r="BN918" s="405"/>
      <x:c r="BO918" s="405"/>
      <x:c r="BP918" s="405"/>
      <x:c r="BQ918" s="405"/>
      <x:c r="BR918" s="405"/>
      <x:c r="BS918" s="405"/>
      <x:c r="BT918" s="405"/>
      <x:c r="BU918" s="405"/>
      <x:c r="BV918" s="405"/>
      <x:c r="BW918" s="405"/>
      <x:c r="BX918" s="405"/>
      <x:c r="BY918" s="405"/>
      <x:c r="BZ918" s="405"/>
      <x:c r="CA918" s="405"/>
      <x:c r="CB918" s="405"/>
      <x:c r="CC918" s="405"/>
      <x:c r="CD918" s="405"/>
      <x:c r="CE918" s="405"/>
      <x:c r="CF918" s="405"/>
      <x:c r="CG918" s="405"/>
      <x:c r="CH918" s="405"/>
      <x:c r="CI918" s="405"/>
      <x:c r="CJ918" s="405"/>
      <x:c r="CK918" s="405"/>
      <x:c r="CL918" s="405"/>
      <x:c r="CM918" s="405"/>
      <x:c r="CN918" s="405"/>
      <x:c r="CO918" s="405"/>
      <x:c r="CP918" s="405"/>
      <x:c r="CQ918" s="405"/>
      <x:c r="CR918" s="405"/>
      <x:c r="CS918" s="405"/>
      <x:c r="CT918" s="405"/>
      <x:c r="CU918" s="405"/>
      <x:c r="CV918" s="405"/>
      <x:c r="CW918" s="405"/>
      <x:c r="CX918" s="405"/>
      <x:c r="CY918" s="405"/>
      <x:c r="CZ918" s="405"/>
      <x:c r="DA918" s="405"/>
      <x:c r="DB918" s="405"/>
      <x:c r="DC918" s="405"/>
      <x:c r="DD918" s="405"/>
      <x:c r="DE918" s="405"/>
      <x:c r="DF918" s="405"/>
      <x:c r="DG918" s="405"/>
      <x:c r="DH918" s="405"/>
      <x:c r="DI918" s="405"/>
      <x:c r="DJ918" s="405"/>
      <x:c r="DK918" s="405"/>
      <x:c r="DL918" s="405"/>
      <x:c r="DM918" s="405"/>
      <x:c r="DN918" s="405"/>
      <x:c r="DO918" s="405"/>
      <x:c r="DP918" s="405"/>
      <x:c r="DQ918" s="405"/>
      <x:c r="DR918" s="405"/>
      <x:c r="DS918" s="405"/>
      <x:c r="DT918" s="405"/>
      <x:c r="DU918" s="405"/>
      <x:c r="DV918" s="405"/>
      <x:c r="DW918" s="405"/>
      <x:c r="DX918" s="405"/>
      <x:c r="DY918" s="405"/>
      <x:c r="DZ918" s="405"/>
      <x:c r="EA918" s="405"/>
      <x:c r="EB918" s="405"/>
      <x:c r="EC918" s="405"/>
      <x:c r="ED918" s="405"/>
      <x:c r="EE918" s="405"/>
      <x:c r="EF918" s="405"/>
      <x:c r="EG918" s="405"/>
      <x:c r="EH918" s="405"/>
      <x:c r="EI918" s="405"/>
      <x:c r="EJ918" s="405"/>
      <x:c r="EK918" s="405"/>
      <x:c r="EL918" s="405"/>
      <x:c r="EM918" s="405"/>
      <x:c r="EN918" s="405"/>
      <x:c r="EO918" s="405"/>
      <x:c r="EP918" s="405"/>
      <x:c r="EQ918" s="405"/>
      <x:c r="ER918" s="405"/>
      <x:c r="ES918" s="405"/>
      <x:c r="ET918" s="405"/>
      <x:c r="EU918" s="405"/>
      <x:c r="EV918" s="405"/>
      <x:c r="EW918" s="405"/>
      <x:c r="EX918" s="405"/>
      <x:c r="EY918" s="405"/>
      <x:c r="EZ918" s="405"/>
      <x:c r="FA918" s="405"/>
      <x:c r="FB918" s="405"/>
      <x:c r="FC918" s="405"/>
      <x:c r="FD918" s="405"/>
      <x:c r="FE918" s="405"/>
      <x:c r="FF918" s="405"/>
      <x:c r="FG918" s="405"/>
      <x:c r="FH918" s="405"/>
      <x:c r="FI918" s="405"/>
      <x:c r="FJ918" s="405"/>
      <x:c r="FK918" s="405"/>
      <x:c r="FL918" s="405"/>
      <x:c r="FM918" s="405"/>
      <x:c r="FN918" s="405"/>
      <x:c r="FO918" s="405"/>
      <x:c r="FP918" s="405"/>
      <x:c r="FQ918" s="405"/>
      <x:c r="FR918" s="405"/>
      <x:c r="FS918" s="405"/>
      <x:c r="FT918" s="405"/>
      <x:c r="FU918" s="405"/>
      <x:c r="FV918" s="405"/>
      <x:c r="FW918" s="405"/>
      <x:c r="FX918" s="405"/>
      <x:c r="FY918" s="405"/>
      <x:c r="FZ918" s="405"/>
      <x:c r="GA918" s="405"/>
      <x:c r="GB918" s="405"/>
      <x:c r="GC918" s="405"/>
      <x:c r="GD918" s="405"/>
      <x:c r="GE918" s="405"/>
      <x:c r="GF918" s="405"/>
      <x:c r="GG918" s="405"/>
    </x:row>
    <x:row r="919" spans="1:19" s="273" customFormat="1" hidden="1" customHeight="1">
      <x:c r="A919" s="319" t="s">
        <x:v>1460</x:v>
      </x:c>
      <x:c r="B919" s="295" t="s">
        <x:v>3743</x:v>
      </x:c>
      <x:c r="C919" s="296" t="s">
        <x:v>3752</x:v>
      </x:c>
      <x:c r="D919" s="423">
        <x:f t="shared" ref="D919:D925" si="57">IF(SUM(I919:K919)=SUM(L919:M919),SUM(I919:K919),"오답")</x:f>
        <x:v>511.5</x:v>
      </x:c>
      <x:c r="E919" s="299" t="s">
        <x:v>5676</x:v>
      </x:c>
      <x:c r="F919" s="350" t="s">
        <x:v>1190</x:v>
      </x:c>
      <x:c r="G919" s="350" t="s">
        <x:v>5350</x:v>
      </x:c>
      <x:c r="H919" s="350"/>
      <x:c r="I919" s="350"/>
      <x:c r="J919" s="502">
        <x:v>511.5</x:v>
      </x:c>
      <x:c r="K919" s="460"/>
      <x:c r="L919" s="506"/>
      <x:c r="M919" s="502">
        <x:v>511.5</x:v>
      </x:c>
      <x:c r="N919" s="502"/>
      <x:c r="O919" s="502"/>
      <x:c r="P919" s="502">
        <x:v>511.5</x:v>
      </x:c>
      <x:c r="Q919" s="506"/>
      <x:c r="R919" s="217" t="s">
        <x:v>3768</x:v>
      </x:c>
      <x:c r="S919" s="299"/>
    </x:row>
    <x:row r="920" spans="1:19" s="273" customFormat="1" hidden="1" customHeight="1">
      <x:c r="A920" s="319" t="s">
        <x:v>1460</x:v>
      </x:c>
      <x:c r="B920" s="295" t="s">
        <x:v>3763</x:v>
      </x:c>
      <x:c r="C920" s="296" t="s">
        <x:v>2299</x:v>
      </x:c>
      <x:c r="D920" s="423">
        <x:f t="shared" si="57"/>
        <x:v>1593.8</x:v>
      </x:c>
      <x:c r="E920" s="299" t="s">
        <x:v>5676</x:v>
      </x:c>
      <x:c r="F920" s="350" t="s">
        <x:v>1190</x:v>
      </x:c>
      <x:c r="G920" s="350" t="s">
        <x:v>5350</x:v>
      </x:c>
      <x:c r="H920" s="350"/>
      <x:c r="I920" s="350"/>
      <x:c r="J920" s="502">
        <x:v>1593.8</x:v>
      </x:c>
      <x:c r="K920" s="460"/>
      <x:c r="L920" s="506"/>
      <x:c r="M920" s="502">
        <x:v>1593.8</x:v>
      </x:c>
      <x:c r="N920" s="502"/>
      <x:c r="O920" s="502"/>
      <x:c r="P920" s="502">
        <x:v>1593.8</x:v>
      </x:c>
      <x:c r="Q920" s="506"/>
      <x:c r="R920" s="217" t="s">
        <x:v>6245</x:v>
      </x:c>
      <x:c r="S920" s="299"/>
    </x:row>
    <x:row r="921" spans="1:19" s="273" customFormat="1" hidden="1" customHeight="1">
      <x:c r="A921" s="319" t="s">
        <x:v>1460</x:v>
      </x:c>
      <x:c r="B921" s="295" t="s">
        <x:v>2321</x:v>
      </x:c>
      <x:c r="C921" s="296" t="s">
        <x:v>2331</x:v>
      </x:c>
      <x:c r="D921" s="423">
        <x:f t="shared" si="57"/>
        <x:v>2378</x:v>
      </x:c>
      <x:c r="E921" s="299" t="s">
        <x:v>5676</x:v>
      </x:c>
      <x:c r="F921" s="350" t="s">
        <x:v>1190</x:v>
      </x:c>
      <x:c r="G921" s="350" t="s">
        <x:v>5350</x:v>
      </x:c>
      <x:c r="H921" s="350"/>
      <x:c r="I921" s="350"/>
      <x:c r="J921" s="502">
        <x:v>2378</x:v>
      </x:c>
      <x:c r="K921" s="460"/>
      <x:c r="L921" s="651"/>
      <x:c r="M921" s="502">
        <x:v>2378</x:v>
      </x:c>
      <x:c r="N921" s="502"/>
      <x:c r="O921" s="502"/>
      <x:c r="P921" s="502">
        <x:v>2378</x:v>
      </x:c>
      <x:c r="Q921" s="506"/>
      <x:c r="R921" s="217" t="s">
        <x:v>6245</x:v>
      </x:c>
      <x:c r="S921" s="299"/>
    </x:row>
    <x:row r="922" spans="1:19" s="273" customFormat="1" hidden="1" customHeight="1">
      <x:c r="A922" s="319" t="s">
        <x:v>1460</x:v>
      </x:c>
      <x:c r="B922" s="295" t="s">
        <x:v>3759</x:v>
      </x:c>
      <x:c r="C922" s="296" t="s">
        <x:v>3769</x:v>
      </x:c>
      <x:c r="D922" s="423">
        <x:f t="shared" si="57"/>
        <x:v>2363.3000000000002</x:v>
      </x:c>
      <x:c r="E922" s="299" t="s">
        <x:v>5676</x:v>
      </x:c>
      <x:c r="F922" s="350" t="s">
        <x:v>1190</x:v>
      </x:c>
      <x:c r="G922" s="350" t="s">
        <x:v>5350</x:v>
      </x:c>
      <x:c r="H922" s="350"/>
      <x:c r="I922" s="350"/>
      <x:c r="J922" s="502">
        <x:v>2363.3000000000002</x:v>
      </x:c>
      <x:c r="K922" s="460"/>
      <x:c r="L922" s="506"/>
      <x:c r="M922" s="502">
        <x:v>2363.3000000000002</x:v>
      </x:c>
      <x:c r="N922" s="502"/>
      <x:c r="O922" s="502"/>
      <x:c r="P922" s="502">
        <x:v>2363.3000000000002</x:v>
      </x:c>
      <x:c r="Q922" s="506"/>
      <x:c r="R922" s="217" t="s">
        <x:v>6245</x:v>
      </x:c>
      <x:c r="S922" s="299"/>
    </x:row>
    <x:row r="923" spans="1:19" s="273" customFormat="1" hidden="1" customHeight="1">
      <x:c r="A923" s="319" t="s">
        <x:v>1460</x:v>
      </x:c>
      <x:c r="B923" s="295" t="s">
        <x:v>3766</x:v>
      </x:c>
      <x:c r="C923" s="296" t="s">
        <x:v>935</x:v>
      </x:c>
      <x:c r="D923" s="423">
        <x:f t="shared" si="57"/>
        <x:v>2961.9000000000001</x:v>
      </x:c>
      <x:c r="E923" s="299" t="s">
        <x:v>5676</x:v>
      </x:c>
      <x:c r="F923" s="350" t="s">
        <x:v>1190</x:v>
      </x:c>
      <x:c r="G923" s="350" t="s">
        <x:v>5350</x:v>
      </x:c>
      <x:c r="H923" s="299"/>
      <x:c r="I923" s="299"/>
      <x:c r="J923" s="502">
        <x:v>2961.9000000000001</x:v>
      </x:c>
      <x:c r="K923" s="460"/>
      <x:c r="L923" s="506"/>
      <x:c r="M923" s="502">
        <x:v>2961.9000000000001</x:v>
      </x:c>
      <x:c r="N923" s="502"/>
      <x:c r="O923" s="502"/>
      <x:c r="P923" s="502">
        <x:v>2961.9000000000001</x:v>
      </x:c>
      <x:c r="Q923" s="506"/>
      <x:c r="R923" s="217" t="s">
        <x:v>6245</x:v>
      </x:c>
      <x:c r="S923" s="299"/>
    </x:row>
    <x:row r="924" spans="1:19" s="273" customFormat="1" hidden="1" customHeight="1">
      <x:c r="A924" s="319" t="s">
        <x:v>1460</x:v>
      </x:c>
      <x:c r="B924" s="295" t="s">
        <x:v>2301</x:v>
      </x:c>
      <x:c r="C924" s="296" t="s">
        <x:v>3773</x:v>
      </x:c>
      <x:c r="D924" s="423">
        <x:f t="shared" si="57"/>
        <x:v>3949.3000000000002</x:v>
      </x:c>
      <x:c r="E924" s="299" t="s">
        <x:v>5676</x:v>
      </x:c>
      <x:c r="F924" s="350" t="s">
        <x:v>1190</x:v>
      </x:c>
      <x:c r="G924" s="350" t="s">
        <x:v>5350</x:v>
      </x:c>
      <x:c r="H924" s="350"/>
      <x:c r="I924" s="350"/>
      <x:c r="J924" s="502">
        <x:v>3949.3000000000002</x:v>
      </x:c>
      <x:c r="K924" s="460"/>
      <x:c r="L924" s="322"/>
      <x:c r="M924" s="502">
        <x:v>3949.3000000000002</x:v>
      </x:c>
      <x:c r="N924" s="502"/>
      <x:c r="O924" s="502"/>
      <x:c r="P924" s="502">
        <x:v>3949.3000000000002</x:v>
      </x:c>
      <x:c r="Q924" s="322"/>
      <x:c r="R924" s="217" t="s">
        <x:v>6245</x:v>
      </x:c>
      <x:c r="S924" s="299"/>
    </x:row>
    <x:row r="925" spans="1:19" s="273" customFormat="1" hidden="1" customHeight="1">
      <x:c r="A925" s="319" t="s">
        <x:v>1460</x:v>
      </x:c>
      <x:c r="B925" s="295" t="s">
        <x:v>4466</x:v>
      </x:c>
      <x:c r="C925" s="296" t="s">
        <x:v>2305</x:v>
      </x:c>
      <x:c r="D925" s="423">
        <x:f t="shared" si="57"/>
        <x:v>1497.0999999999999</x:v>
      </x:c>
      <x:c r="E925" s="299" t="s">
        <x:v>4114</x:v>
      </x:c>
      <x:c r="F925" s="350" t="s">
        <x:v>5457</x:v>
      </x:c>
      <x:c r="G925" s="350" t="s">
        <x:v>3280</x:v>
      </x:c>
      <x:c r="H925" s="350"/>
      <x:c r="I925" s="350"/>
      <x:c r="J925" s="502">
        <x:v>1497.0999999999999</x:v>
      </x:c>
      <x:c r="K925" s="460"/>
      <x:c r="L925" s="322"/>
      <x:c r="M925" s="502">
        <x:v>1497.0999999999999</x:v>
      </x:c>
      <x:c r="N925" s="502"/>
      <x:c r="O925" s="502"/>
      <x:c r="P925" s="502">
        <x:v>1497.0999999999999</x:v>
      </x:c>
      <x:c r="Q925" s="322"/>
      <x:c r="R925" s="217" t="s">
        <x:v>28</x:v>
      </x:c>
      <x:c r="S925" s="299"/>
    </x:row>
    <x:row r="926" spans="1:189" s="406" customFormat="1" ht="69.950000000000003" hidden="1" customHeight="1">
      <x:c r="A926" s="1016" t="s">
        <x:v>2983</x:v>
      </x:c>
      <x:c r="B926" s="1068" t="s">
        <x:v>620</x:v>
      </x:c>
      <x:c r="C926" s="264" t="s">
        <x:v>2720</x:v>
      </x:c>
      <x:c r="D926" s="686">
        <x:f>SUM(D928:D934)</x:f>
        <x:v>427534.19999999995</x:v>
      </x:c>
      <x:c r="E926" s="307"/>
      <x:c r="F926" s="307"/>
      <x:c r="G926" s="307"/>
      <x:c r="H926" s="307"/>
      <x:c r="I926" s="686">
        <x:f>SUM(I928:I934)</x:f>
        <x:v>0</x:v>
      </x:c>
      <x:c r="J926" s="686">
        <x:f t="shared" ref="J926:Q926" si="58">SUM(J928:J934)</x:f>
        <x:v>31884.099999999999</x:v>
      </x:c>
      <x:c r="K926" s="686">
        <x:f t="shared" si="58"/>
        <x:v>395650.09999999998</x:v>
      </x:c>
      <x:c r="L926" s="686">
        <x:f t="shared" si="58"/>
        <x:v>31884.099999999999</x:v>
      </x:c>
      <x:c r="M926" s="686">
        <x:f t="shared" si="58"/>
        <x:v>395650.09999999998</x:v>
      </x:c>
      <x:c r="N926" s="686">
        <x:f t="shared" si="58"/>
        <x:v>0</x:v>
      </x:c>
      <x:c r="O926" s="686">
        <x:f t="shared" si="58"/>
        <x:v>0</x:v>
      </x:c>
      <x:c r="P926" s="686">
        <x:f t="shared" si="58"/>
        <x:v>427534.19999999995</x:v>
      </x:c>
      <x:c r="Q926" s="686">
        <x:f t="shared" si="58"/>
        <x:v>0</x:v>
      </x:c>
      <x:c r="R926" s="225"/>
      <x:c r="S926" s="1066"/>
      <x:c r="T926" s="405"/>
      <x:c r="U926" s="405"/>
      <x:c r="V926" s="405"/>
      <x:c r="W926" s="405"/>
      <x:c r="X926" s="405"/>
      <x:c r="Y926" s="405"/>
      <x:c r="Z926" s="405"/>
      <x:c r="AA926" s="405"/>
      <x:c r="AB926" s="405"/>
      <x:c r="AC926" s="405"/>
      <x:c r="AD926" s="405"/>
      <x:c r="AE926" s="405"/>
      <x:c r="AF926" s="405"/>
      <x:c r="AG926" s="405"/>
      <x:c r="AH926" s="405"/>
      <x:c r="AI926" s="405"/>
      <x:c r="AJ926" s="405"/>
      <x:c r="AK926" s="405"/>
      <x:c r="AL926" s="405"/>
      <x:c r="AM926" s="405"/>
      <x:c r="AN926" s="405"/>
      <x:c r="AO926" s="405"/>
      <x:c r="AP926" s="405"/>
      <x:c r="AQ926" s="405"/>
      <x:c r="AR926" s="405"/>
      <x:c r="AS926" s="405"/>
      <x:c r="AT926" s="405"/>
      <x:c r="AU926" s="405"/>
      <x:c r="AV926" s="405"/>
      <x:c r="AW926" s="405"/>
      <x:c r="AX926" s="405"/>
      <x:c r="AY926" s="405"/>
      <x:c r="AZ926" s="405"/>
      <x:c r="BA926" s="405"/>
      <x:c r="BB926" s="405"/>
      <x:c r="BC926" s="405"/>
      <x:c r="BD926" s="405"/>
      <x:c r="BE926" s="405"/>
      <x:c r="BF926" s="405"/>
      <x:c r="BG926" s="405"/>
      <x:c r="BH926" s="405"/>
      <x:c r="BI926" s="405"/>
      <x:c r="BJ926" s="405"/>
      <x:c r="BK926" s="405"/>
      <x:c r="BL926" s="405"/>
      <x:c r="BM926" s="405"/>
      <x:c r="BN926" s="405"/>
      <x:c r="BO926" s="405"/>
      <x:c r="BP926" s="405"/>
      <x:c r="BQ926" s="405"/>
      <x:c r="BR926" s="405"/>
      <x:c r="BS926" s="405"/>
      <x:c r="BT926" s="405"/>
      <x:c r="BU926" s="405"/>
      <x:c r="BV926" s="405"/>
      <x:c r="BW926" s="405"/>
      <x:c r="BX926" s="405"/>
      <x:c r="BY926" s="405"/>
      <x:c r="BZ926" s="405"/>
      <x:c r="CA926" s="405"/>
      <x:c r="CB926" s="405"/>
      <x:c r="CC926" s="405"/>
      <x:c r="CD926" s="405"/>
      <x:c r="CE926" s="405"/>
      <x:c r="CF926" s="405"/>
      <x:c r="CG926" s="405"/>
      <x:c r="CH926" s="405"/>
      <x:c r="CI926" s="405"/>
      <x:c r="CJ926" s="405"/>
      <x:c r="CK926" s="405"/>
      <x:c r="CL926" s="405"/>
      <x:c r="CM926" s="405"/>
      <x:c r="CN926" s="405"/>
      <x:c r="CO926" s="405"/>
      <x:c r="CP926" s="405"/>
      <x:c r="CQ926" s="405"/>
      <x:c r="CR926" s="405"/>
      <x:c r="CS926" s="405"/>
      <x:c r="CT926" s="405"/>
      <x:c r="CU926" s="405"/>
      <x:c r="CV926" s="405"/>
      <x:c r="CW926" s="405"/>
      <x:c r="CX926" s="405"/>
      <x:c r="CY926" s="405"/>
      <x:c r="CZ926" s="405"/>
      <x:c r="DA926" s="405"/>
      <x:c r="DB926" s="405"/>
      <x:c r="DC926" s="405"/>
      <x:c r="DD926" s="405"/>
      <x:c r="DE926" s="405"/>
      <x:c r="DF926" s="405"/>
      <x:c r="DG926" s="405"/>
      <x:c r="DH926" s="405"/>
      <x:c r="DI926" s="405"/>
      <x:c r="DJ926" s="405"/>
      <x:c r="DK926" s="405"/>
      <x:c r="DL926" s="405"/>
      <x:c r="DM926" s="405"/>
      <x:c r="DN926" s="405"/>
      <x:c r="DO926" s="405"/>
      <x:c r="DP926" s="405"/>
      <x:c r="DQ926" s="405"/>
      <x:c r="DR926" s="405"/>
      <x:c r="DS926" s="405"/>
      <x:c r="DT926" s="405"/>
      <x:c r="DU926" s="405"/>
      <x:c r="DV926" s="405"/>
      <x:c r="DW926" s="405"/>
      <x:c r="DX926" s="405"/>
      <x:c r="DY926" s="405"/>
      <x:c r="DZ926" s="405"/>
      <x:c r="EA926" s="405"/>
      <x:c r="EB926" s="405"/>
      <x:c r="EC926" s="405"/>
      <x:c r="ED926" s="405"/>
      <x:c r="EE926" s="405"/>
      <x:c r="EF926" s="405"/>
      <x:c r="EG926" s="405"/>
      <x:c r="EH926" s="405"/>
      <x:c r="EI926" s="405"/>
      <x:c r="EJ926" s="405"/>
      <x:c r="EK926" s="405"/>
      <x:c r="EL926" s="405"/>
      <x:c r="EM926" s="405"/>
      <x:c r="EN926" s="405"/>
      <x:c r="EO926" s="405"/>
      <x:c r="EP926" s="405"/>
      <x:c r="EQ926" s="405"/>
      <x:c r="ER926" s="405"/>
      <x:c r="ES926" s="405"/>
      <x:c r="ET926" s="405"/>
      <x:c r="EU926" s="405"/>
      <x:c r="EV926" s="405"/>
      <x:c r="EW926" s="405"/>
      <x:c r="EX926" s="405"/>
      <x:c r="EY926" s="405"/>
      <x:c r="EZ926" s="405"/>
      <x:c r="FA926" s="405"/>
      <x:c r="FB926" s="405"/>
      <x:c r="FC926" s="405"/>
      <x:c r="FD926" s="405"/>
      <x:c r="FE926" s="405"/>
      <x:c r="FF926" s="405"/>
      <x:c r="FG926" s="405"/>
      <x:c r="FH926" s="405"/>
      <x:c r="FI926" s="405"/>
      <x:c r="FJ926" s="405"/>
      <x:c r="FK926" s="405"/>
      <x:c r="FL926" s="405"/>
      <x:c r="FM926" s="405"/>
      <x:c r="FN926" s="405"/>
      <x:c r="FO926" s="405"/>
      <x:c r="FP926" s="405"/>
      <x:c r="FQ926" s="405"/>
      <x:c r="FR926" s="405"/>
      <x:c r="FS926" s="405"/>
      <x:c r="FT926" s="405"/>
      <x:c r="FU926" s="405"/>
      <x:c r="FV926" s="405"/>
      <x:c r="FW926" s="405"/>
      <x:c r="FX926" s="405"/>
      <x:c r="FY926" s="405"/>
      <x:c r="FZ926" s="405"/>
      <x:c r="GA926" s="405"/>
      <x:c r="GB926" s="405"/>
      <x:c r="GC926" s="405"/>
      <x:c r="GD926" s="405"/>
      <x:c r="GE926" s="405"/>
      <x:c r="GF926" s="405"/>
      <x:c r="GG926" s="405"/>
    </x:row>
    <x:row r="927" spans="1:189" s="406" customFormat="1" ht="69.950000000000003" hidden="1" customHeight="1">
      <x:c r="A927" s="1017"/>
      <x:c r="B927" s="1069"/>
      <x:c r="C927" s="264" t="s">
        <x:v>1516</x:v>
      </x:c>
      <x:c r="D927" s="310">
        <x:f>COUNTA(D928:D934)</x:f>
        <x:v>7</x:v>
      </x:c>
      <x:c r="E927" s="310"/>
      <x:c r="F927" s="310"/>
      <x:c r="G927" s="310"/>
      <x:c r="H927" s="310"/>
      <x:c r="I927" s="310"/>
      <x:c r="J927" s="310"/>
      <x:c r="K927" s="310"/>
      <x:c r="L927" s="310">
        <x:f>COUNTA(L928:L934)</x:f>
        <x:v>1</x:v>
      </x:c>
      <x:c r="M927" s="310">
        <x:f t="shared" ref="M927:Q927" si="59">COUNTA(M928:M934)</x:f>
        <x:v>6</x:v>
      </x:c>
      <x:c r="N927" s="310">
        <x:f t="shared" si="59"/>
        <x:v>0</x:v>
      </x:c>
      <x:c r="O927" s="310">
        <x:f t="shared" si="59"/>
        <x:v>0</x:v>
      </x:c>
      <x:c r="P927" s="310">
        <x:f t="shared" si="59"/>
        <x:v>7</x:v>
      </x:c>
      <x:c r="Q927" s="310">
        <x:f t="shared" si="59"/>
        <x:v>0</x:v>
      </x:c>
      <x:c r="R927" s="232"/>
      <x:c r="S927" s="1067"/>
      <x:c r="T927" s="405"/>
      <x:c r="U927" s="405"/>
      <x:c r="V927" s="405"/>
      <x:c r="W927" s="405"/>
      <x:c r="X927" s="405"/>
      <x:c r="Y927" s="405"/>
      <x:c r="Z927" s="405"/>
      <x:c r="AA927" s="405"/>
      <x:c r="AB927" s="405"/>
      <x:c r="AC927" s="405"/>
      <x:c r="AD927" s="405"/>
      <x:c r="AE927" s="405"/>
      <x:c r="AF927" s="405"/>
      <x:c r="AG927" s="405"/>
      <x:c r="AH927" s="405"/>
      <x:c r="AI927" s="405"/>
      <x:c r="AJ927" s="405"/>
      <x:c r="AK927" s="405"/>
      <x:c r="AL927" s="405"/>
      <x:c r="AM927" s="405"/>
      <x:c r="AN927" s="405"/>
      <x:c r="AO927" s="405"/>
      <x:c r="AP927" s="405"/>
      <x:c r="AQ927" s="405"/>
      <x:c r="AR927" s="405"/>
      <x:c r="AS927" s="405"/>
      <x:c r="AT927" s="405"/>
      <x:c r="AU927" s="405"/>
      <x:c r="AV927" s="405"/>
      <x:c r="AW927" s="405"/>
      <x:c r="AX927" s="405"/>
      <x:c r="AY927" s="405"/>
      <x:c r="AZ927" s="405"/>
      <x:c r="BA927" s="405"/>
      <x:c r="BB927" s="405"/>
      <x:c r="BC927" s="405"/>
      <x:c r="BD927" s="405"/>
      <x:c r="BE927" s="405"/>
      <x:c r="BF927" s="405"/>
      <x:c r="BG927" s="405"/>
      <x:c r="BH927" s="405"/>
      <x:c r="BI927" s="405"/>
      <x:c r="BJ927" s="405"/>
      <x:c r="BK927" s="405"/>
      <x:c r="BL927" s="405"/>
      <x:c r="BM927" s="405"/>
      <x:c r="BN927" s="405"/>
      <x:c r="BO927" s="405"/>
      <x:c r="BP927" s="405"/>
      <x:c r="BQ927" s="405"/>
      <x:c r="BR927" s="405"/>
      <x:c r="BS927" s="405"/>
      <x:c r="BT927" s="405"/>
      <x:c r="BU927" s="405"/>
      <x:c r="BV927" s="405"/>
      <x:c r="BW927" s="405"/>
      <x:c r="BX927" s="405"/>
      <x:c r="BY927" s="405"/>
      <x:c r="BZ927" s="405"/>
      <x:c r="CA927" s="405"/>
      <x:c r="CB927" s="405"/>
      <x:c r="CC927" s="405"/>
      <x:c r="CD927" s="405"/>
      <x:c r="CE927" s="405"/>
      <x:c r="CF927" s="405"/>
      <x:c r="CG927" s="405"/>
      <x:c r="CH927" s="405"/>
      <x:c r="CI927" s="405"/>
      <x:c r="CJ927" s="405"/>
      <x:c r="CK927" s="405"/>
      <x:c r="CL927" s="405"/>
      <x:c r="CM927" s="405"/>
      <x:c r="CN927" s="405"/>
      <x:c r="CO927" s="405"/>
      <x:c r="CP927" s="405"/>
      <x:c r="CQ927" s="405"/>
      <x:c r="CR927" s="405"/>
      <x:c r="CS927" s="405"/>
      <x:c r="CT927" s="405"/>
      <x:c r="CU927" s="405"/>
      <x:c r="CV927" s="405"/>
      <x:c r="CW927" s="405"/>
      <x:c r="CX927" s="405"/>
      <x:c r="CY927" s="405"/>
      <x:c r="CZ927" s="405"/>
      <x:c r="DA927" s="405"/>
      <x:c r="DB927" s="405"/>
      <x:c r="DC927" s="405"/>
      <x:c r="DD927" s="405"/>
      <x:c r="DE927" s="405"/>
      <x:c r="DF927" s="405"/>
      <x:c r="DG927" s="405"/>
      <x:c r="DH927" s="405"/>
      <x:c r="DI927" s="405"/>
      <x:c r="DJ927" s="405"/>
      <x:c r="DK927" s="405"/>
      <x:c r="DL927" s="405"/>
      <x:c r="DM927" s="405"/>
      <x:c r="DN927" s="405"/>
      <x:c r="DO927" s="405"/>
      <x:c r="DP927" s="405"/>
      <x:c r="DQ927" s="405"/>
      <x:c r="DR927" s="405"/>
      <x:c r="DS927" s="405"/>
      <x:c r="DT927" s="405"/>
      <x:c r="DU927" s="405"/>
      <x:c r="DV927" s="405"/>
      <x:c r="DW927" s="405"/>
      <x:c r="DX927" s="405"/>
      <x:c r="DY927" s="405"/>
      <x:c r="DZ927" s="405"/>
      <x:c r="EA927" s="405"/>
      <x:c r="EB927" s="405"/>
      <x:c r="EC927" s="405"/>
      <x:c r="ED927" s="405"/>
      <x:c r="EE927" s="405"/>
      <x:c r="EF927" s="405"/>
      <x:c r="EG927" s="405"/>
      <x:c r="EH927" s="405"/>
      <x:c r="EI927" s="405"/>
      <x:c r="EJ927" s="405"/>
      <x:c r="EK927" s="405"/>
      <x:c r="EL927" s="405"/>
      <x:c r="EM927" s="405"/>
      <x:c r="EN927" s="405"/>
      <x:c r="EO927" s="405"/>
      <x:c r="EP927" s="405"/>
      <x:c r="EQ927" s="405"/>
      <x:c r="ER927" s="405"/>
      <x:c r="ES927" s="405"/>
      <x:c r="ET927" s="405"/>
      <x:c r="EU927" s="405"/>
      <x:c r="EV927" s="405"/>
      <x:c r="EW927" s="405"/>
      <x:c r="EX927" s="405"/>
      <x:c r="EY927" s="405"/>
      <x:c r="EZ927" s="405"/>
      <x:c r="FA927" s="405"/>
      <x:c r="FB927" s="405"/>
      <x:c r="FC927" s="405"/>
      <x:c r="FD927" s="405"/>
      <x:c r="FE927" s="405"/>
      <x:c r="FF927" s="405"/>
      <x:c r="FG927" s="405"/>
      <x:c r="FH927" s="405"/>
      <x:c r="FI927" s="405"/>
      <x:c r="FJ927" s="405"/>
      <x:c r="FK927" s="405"/>
      <x:c r="FL927" s="405"/>
      <x:c r="FM927" s="405"/>
      <x:c r="FN927" s="405"/>
      <x:c r="FO927" s="405"/>
      <x:c r="FP927" s="405"/>
      <x:c r="FQ927" s="405"/>
      <x:c r="FR927" s="405"/>
      <x:c r="FS927" s="405"/>
      <x:c r="FT927" s="405"/>
      <x:c r="FU927" s="405"/>
      <x:c r="FV927" s="405"/>
      <x:c r="FW927" s="405"/>
      <x:c r="FX927" s="405"/>
      <x:c r="FY927" s="405"/>
      <x:c r="FZ927" s="405"/>
      <x:c r="GA927" s="405"/>
      <x:c r="GB927" s="405"/>
      <x:c r="GC927" s="405"/>
      <x:c r="GD927" s="405"/>
      <x:c r="GE927" s="405"/>
      <x:c r="GF927" s="405"/>
      <x:c r="GG927" s="405"/>
    </x:row>
    <x:row r="928" spans="1:19" s="329" customFormat="1" hidden="1" customHeight="1">
      <x:c r="A928" s="299" t="s">
        <x:v>2983</x:v>
      </x:c>
      <x:c r="B928" s="295" t="s">
        <x:v>4064</x:v>
      </x:c>
      <x:c r="C928" s="296" t="s">
        <x:v>5602</x:v>
      </x:c>
      <x:c r="D928" s="443">
        <x:f>IF(SUM(I928:K928)=SUM(L928:M928),SUM(I928:K928),"오답")</x:f>
        <x:v>31884.099999999999</x:v>
      </x:c>
      <x:c r="E928" s="299" t="s">
        <x:v>7309</x:v>
      </x:c>
      <x:c r="F928" s="298" t="s">
        <x:v>7092</x:v>
      </x:c>
      <x:c r="G928" s="299" t="s">
        <x:v>7309</x:v>
      </x:c>
      <x:c r="H928" s="491" t="s">
        <x:v>186</x:v>
      </x:c>
      <x:c r="I928" s="317"/>
      <x:c r="J928" s="460">
        <x:v>31884.099999999999</x:v>
      </x:c>
      <x:c r="K928" s="397"/>
      <x:c r="L928" s="460">
        <x:v>31884.099999999999</x:v>
      </x:c>
      <x:c r="M928" s="460"/>
      <x:c r="N928" s="460"/>
      <x:c r="O928" s="460"/>
      <x:c r="P928" s="460">
        <x:v>31884.099999999999</x:v>
      </x:c>
      <x:c r="Q928" s="397"/>
      <x:c r="R928" s="218" t="s">
        <x:v>3042</x:v>
      </x:c>
      <x:c r="S928" s="299"/>
    </x:row>
    <x:row r="929" spans="1:19" s="329" customFormat="1" hidden="1" customHeight="1">
      <x:c r="A929" s="299" t="s">
        <x:v>2983</x:v>
      </x:c>
      <x:c r="B929" s="295" t="s">
        <x:v>4599</x:v>
      </x:c>
      <x:c r="C929" s="296" t="s">
        <x:v>4107</x:v>
      </x:c>
      <x:c r="D929" s="443">
        <x:f t="shared" ref="D929:D934" si="60">IF(SUM(I929:K929)=SUM(L929:M929),SUM(I929:K929),"오답")</x:f>
        <x:v>13147</x:v>
      </x:c>
      <x:c r="E929" s="299" t="s">
        <x:v>7309</x:v>
      </x:c>
      <x:c r="F929" s="298" t="s">
        <x:v>7092</x:v>
      </x:c>
      <x:c r="G929" s="299" t="s">
        <x:v>7309</x:v>
      </x:c>
      <x:c r="H929" s="317"/>
      <x:c r="I929" s="317"/>
      <x:c r="J929" s="460"/>
      <x:c r="K929" s="397">
        <x:v>13147</x:v>
      </x:c>
      <x:c r="L929" s="460"/>
      <x:c r="M929" s="397">
        <x:v>13147</x:v>
      </x:c>
      <x:c r="N929" s="460"/>
      <x:c r="O929" s="397"/>
      <x:c r="P929" s="397">
        <x:v>13147</x:v>
      </x:c>
      <x:c r="Q929" s="397"/>
      <x:c r="R929" s="218" t="s">
        <x:v>596</x:v>
      </x:c>
      <x:c r="S929" s="299"/>
    </x:row>
    <x:row r="930" spans="1:19" s="329" customFormat="1" hidden="1" customHeight="1">
      <x:c r="A930" s="299" t="s">
        <x:v>2983</x:v>
      </x:c>
      <x:c r="B930" s="295" t="s">
        <x:v>4086</x:v>
      </x:c>
      <x:c r="C930" s="296" t="s">
        <x:v>4098</x:v>
      </x:c>
      <x:c r="D930" s="443">
        <x:f t="shared" si="60"/>
        <x:v>19696</x:v>
      </x:c>
      <x:c r="E930" s="350" t="s">
        <x:v>4144</x:v>
      </x:c>
      <x:c r="F930" s="298" t="s">
        <x:v>7092</x:v>
      </x:c>
      <x:c r="G930" s="350" t="s">
        <x:v>4144</x:v>
      </x:c>
      <x:c r="H930" s="317"/>
      <x:c r="I930" s="317"/>
      <x:c r="J930" s="460"/>
      <x:c r="K930" s="397">
        <x:v>19696</x:v>
      </x:c>
      <x:c r="L930" s="460"/>
      <x:c r="M930" s="460">
        <x:v>19696</x:v>
      </x:c>
      <x:c r="N930" s="460"/>
      <x:c r="O930" s="460"/>
      <x:c r="P930" s="397">
        <x:v>19696</x:v>
      </x:c>
      <x:c r="Q930" s="397"/>
      <x:c r="R930" s="218" t="s">
        <x:v>596</x:v>
      </x:c>
      <x:c r="S930" s="299"/>
    </x:row>
    <x:row r="931" spans="1:19" s="329" customFormat="1" hidden="1" customHeight="1">
      <x:c r="A931" s="299" t="s">
        <x:v>2983</x:v>
      </x:c>
      <x:c r="B931" s="295" t="s">
        <x:v>4428</x:v>
      </x:c>
      <x:c r="C931" s="296" t="s">
        <x:v>4099</x:v>
      </x:c>
      <x:c r="D931" s="443">
        <x:f t="shared" si="60"/>
        <x:v>6103</x:v>
      </x:c>
      <x:c r="E931" s="350" t="s">
        <x:v>233</x:v>
      </x:c>
      <x:c r="F931" s="298" t="s">
        <x:v>7092</x:v>
      </x:c>
      <x:c r="G931" s="350" t="s">
        <x:v>233</x:v>
      </x:c>
      <x:c r="H931" s="317"/>
      <x:c r="I931" s="317"/>
      <x:c r="J931" s="460"/>
      <x:c r="K931" s="397">
        <x:v>6103</x:v>
      </x:c>
      <x:c r="L931" s="460"/>
      <x:c r="M931" s="460">
        <x:v>6103</x:v>
      </x:c>
      <x:c r="N931" s="460"/>
      <x:c r="O931" s="460"/>
      <x:c r="P931" s="397">
        <x:v>6103</x:v>
      </x:c>
      <x:c r="Q931" s="397"/>
      <x:c r="R931" s="218" t="s">
        <x:v>50</x:v>
      </x:c>
      <x:c r="S931" s="299"/>
    </x:row>
    <x:row r="932" spans="1:19" s="329" customFormat="1" hidden="1" customHeight="1">
      <x:c r="A932" s="299" t="s">
        <x:v>2983</x:v>
      </x:c>
      <x:c r="B932" s="295" t="s">
        <x:v>4054</x:v>
      </x:c>
      <x:c r="C932" s="296" t="s">
        <x:v>2141</x:v>
      </x:c>
      <x:c r="D932" s="443">
        <x:f t="shared" si="60"/>
        <x:v>2757</x:v>
      </x:c>
      <x:c r="E932" s="350" t="s">
        <x:v>3663</x:v>
      </x:c>
      <x:c r="F932" s="298" t="s">
        <x:v>7092</x:v>
      </x:c>
      <x:c r="G932" s="350" t="s">
        <x:v>3663</x:v>
      </x:c>
      <x:c r="H932" s="317"/>
      <x:c r="I932" s="317"/>
      <x:c r="J932" s="460"/>
      <x:c r="K932" s="397">
        <x:v>2757</x:v>
      </x:c>
      <x:c r="L932" s="460"/>
      <x:c r="M932" s="460">
        <x:v>2757</x:v>
      </x:c>
      <x:c r="N932" s="460"/>
      <x:c r="O932" s="460"/>
      <x:c r="P932" s="397">
        <x:v>2757</x:v>
      </x:c>
      <x:c r="Q932" s="397"/>
      <x:c r="R932" s="218" t="s">
        <x:v>596</x:v>
      </x:c>
      <x:c r="S932" s="299"/>
    </x:row>
    <x:row r="933" spans="1:19" s="329" customFormat="1" hidden="1" customHeight="1">
      <x:c r="A933" s="299" t="s">
        <x:v>2983</x:v>
      </x:c>
      <x:c r="B933" s="295" t="s">
        <x:v>4462</x:v>
      </x:c>
      <x:c r="C933" s="296" t="s">
        <x:v>3667</x:v>
      </x:c>
      <x:c r="D933" s="443">
        <x:f t="shared" si="60"/>
        <x:v>3694</x:v>
      </x:c>
      <x:c r="E933" s="299" t="s">
        <x:v>1294</x:v>
      </x:c>
      <x:c r="F933" s="298" t="s">
        <x:v>7092</x:v>
      </x:c>
      <x:c r="G933" s="299" t="s">
        <x:v>1294</x:v>
      </x:c>
      <x:c r="H933" s="317"/>
      <x:c r="I933" s="317"/>
      <x:c r="J933" s="460"/>
      <x:c r="K933" s="397">
        <x:v>3694</x:v>
      </x:c>
      <x:c r="L933" s="460"/>
      <x:c r="M933" s="460">
        <x:v>3694</x:v>
      </x:c>
      <x:c r="N933" s="460"/>
      <x:c r="O933" s="460"/>
      <x:c r="P933" s="397">
        <x:v>3694</x:v>
      </x:c>
      <x:c r="Q933" s="397"/>
      <x:c r="R933" s="218" t="s">
        <x:v>596</x:v>
      </x:c>
      <x:c r="S933" s="299"/>
    </x:row>
    <x:row r="934" spans="1:19" s="329" customFormat="1" hidden="1" customHeight="1">
      <x:c r="A934" s="299" t="s">
        <x:v>2983</x:v>
      </x:c>
      <x:c r="B934" s="295" t="s">
        <x:v>4104</x:v>
      </x:c>
      <x:c r="C934" s="296" t="s">
        <x:v>4070</x:v>
      </x:c>
      <x:c r="D934" s="443">
        <x:f t="shared" si="60"/>
        <x:v>350253.09999999998</x:v>
      </x:c>
      <x:c r="E934" s="299" t="s">
        <x:v>1294</x:v>
      </x:c>
      <x:c r="F934" s="298" t="s">
        <x:v>7092</x:v>
      </x:c>
      <x:c r="G934" s="299" t="s">
        <x:v>1294</x:v>
      </x:c>
      <x:c r="H934" s="317"/>
      <x:c r="I934" s="317"/>
      <x:c r="J934" s="460"/>
      <x:c r="K934" s="397">
        <x:v>350253.09999999998</x:v>
      </x:c>
      <x:c r="L934" s="460"/>
      <x:c r="M934" s="460">
        <x:v>350253.09999999998</x:v>
      </x:c>
      <x:c r="N934" s="460"/>
      <x:c r="O934" s="460"/>
      <x:c r="P934" s="397">
        <x:v>350253.09999999998</x:v>
      </x:c>
      <x:c r="Q934" s="397"/>
      <x:c r="R934" s="218" t="s">
        <x:v>596</x:v>
      </x:c>
      <x:c r="S934" s="299"/>
    </x:row>
    <x:row r="935" spans="1:189" s="406" customFormat="1" ht="69.950000000000003" hidden="1" customHeight="1">
      <x:c r="A935" s="1016" t="s">
        <x:v>39</x:v>
      </x:c>
      <x:c r="B935" s="1068" t="s">
        <x:v>620</x:v>
      </x:c>
      <x:c r="C935" s="264" t="s">
        <x:v>2720</x:v>
      </x:c>
      <x:c r="D935" s="686">
        <x:f>SUM(D937:D970)</x:f>
        <x:v>296034</x:v>
      </x:c>
      <x:c r="E935" s="307"/>
      <x:c r="F935" s="307"/>
      <x:c r="G935" s="307"/>
      <x:c r="H935" s="307"/>
      <x:c r="I935" s="686">
        <x:f t="shared" ref="I935:Q935" si="61">SUM(I937:I970)</x:f>
        <x:v>0</x:v>
      </x:c>
      <x:c r="J935" s="686">
        <x:f t="shared" si="61"/>
        <x:v>0</x:v>
      </x:c>
      <x:c r="K935" s="686">
        <x:f t="shared" si="61"/>
        <x:v>296034</x:v>
      </x:c>
      <x:c r="L935" s="686">
        <x:f t="shared" si="61"/>
        <x:v>0</x:v>
      </x:c>
      <x:c r="M935" s="686">
        <x:f t="shared" si="61"/>
        <x:v>296034</x:v>
      </x:c>
      <x:c r="N935" s="686">
        <x:f t="shared" si="61"/>
        <x:v>0</x:v>
      </x:c>
      <x:c r="O935" s="686">
        <x:f t="shared" si="61"/>
        <x:v>0</x:v>
      </x:c>
      <x:c r="P935" s="686">
        <x:f t="shared" si="61"/>
        <x:v>296034</x:v>
      </x:c>
      <x:c r="Q935" s="686">
        <x:f t="shared" si="61"/>
        <x:v>0</x:v>
      </x:c>
      <x:c r="R935" s="225"/>
      <x:c r="S935" s="1066"/>
      <x:c r="T935" s="405"/>
      <x:c r="U935" s="405"/>
      <x:c r="V935" s="405"/>
      <x:c r="W935" s="405"/>
      <x:c r="X935" s="405"/>
      <x:c r="Y935" s="405"/>
      <x:c r="Z935" s="405"/>
      <x:c r="AA935" s="405"/>
      <x:c r="AB935" s="405"/>
      <x:c r="AC935" s="405"/>
      <x:c r="AD935" s="405"/>
      <x:c r="AE935" s="405"/>
      <x:c r="AF935" s="405"/>
      <x:c r="AG935" s="405"/>
      <x:c r="AH935" s="405"/>
      <x:c r="AI935" s="405"/>
      <x:c r="AJ935" s="405"/>
      <x:c r="AK935" s="405"/>
      <x:c r="AL935" s="405"/>
      <x:c r="AM935" s="405"/>
      <x:c r="AN935" s="405"/>
      <x:c r="AO935" s="405"/>
      <x:c r="AP935" s="405"/>
      <x:c r="AQ935" s="405"/>
      <x:c r="AR935" s="405"/>
      <x:c r="AS935" s="405"/>
      <x:c r="AT935" s="405"/>
      <x:c r="AU935" s="405"/>
      <x:c r="AV935" s="405"/>
      <x:c r="AW935" s="405"/>
      <x:c r="AX935" s="405"/>
      <x:c r="AY935" s="405"/>
      <x:c r="AZ935" s="405"/>
      <x:c r="BA935" s="405"/>
      <x:c r="BB935" s="405"/>
      <x:c r="BC935" s="405"/>
      <x:c r="BD935" s="405"/>
      <x:c r="BE935" s="405"/>
      <x:c r="BF935" s="405"/>
      <x:c r="BG935" s="405"/>
      <x:c r="BH935" s="405"/>
      <x:c r="BI935" s="405"/>
      <x:c r="BJ935" s="405"/>
      <x:c r="BK935" s="405"/>
      <x:c r="BL935" s="405"/>
      <x:c r="BM935" s="405"/>
      <x:c r="BN935" s="405"/>
      <x:c r="BO935" s="405"/>
      <x:c r="BP935" s="405"/>
      <x:c r="BQ935" s="405"/>
      <x:c r="BR935" s="405"/>
      <x:c r="BS935" s="405"/>
      <x:c r="BT935" s="405"/>
      <x:c r="BU935" s="405"/>
      <x:c r="BV935" s="405"/>
      <x:c r="BW935" s="405"/>
      <x:c r="BX935" s="405"/>
      <x:c r="BY935" s="405"/>
      <x:c r="BZ935" s="405"/>
      <x:c r="CA935" s="405"/>
      <x:c r="CB935" s="405"/>
      <x:c r="CC935" s="405"/>
      <x:c r="CD935" s="405"/>
      <x:c r="CE935" s="405"/>
      <x:c r="CF935" s="405"/>
      <x:c r="CG935" s="405"/>
      <x:c r="CH935" s="405"/>
      <x:c r="CI935" s="405"/>
      <x:c r="CJ935" s="405"/>
      <x:c r="CK935" s="405"/>
      <x:c r="CL935" s="405"/>
      <x:c r="CM935" s="405"/>
      <x:c r="CN935" s="405"/>
      <x:c r="CO935" s="405"/>
      <x:c r="CP935" s="405"/>
      <x:c r="CQ935" s="405"/>
      <x:c r="CR935" s="405"/>
      <x:c r="CS935" s="405"/>
      <x:c r="CT935" s="405"/>
      <x:c r="CU935" s="405"/>
      <x:c r="CV935" s="405"/>
      <x:c r="CW935" s="405"/>
      <x:c r="CX935" s="405"/>
      <x:c r="CY935" s="405"/>
      <x:c r="CZ935" s="405"/>
      <x:c r="DA935" s="405"/>
      <x:c r="DB935" s="405"/>
      <x:c r="DC935" s="405"/>
      <x:c r="DD935" s="405"/>
      <x:c r="DE935" s="405"/>
      <x:c r="DF935" s="405"/>
      <x:c r="DG935" s="405"/>
      <x:c r="DH935" s="405"/>
      <x:c r="DI935" s="405"/>
      <x:c r="DJ935" s="405"/>
      <x:c r="DK935" s="405"/>
      <x:c r="DL935" s="405"/>
      <x:c r="DM935" s="405"/>
      <x:c r="DN935" s="405"/>
      <x:c r="DO935" s="405"/>
      <x:c r="DP935" s="405"/>
      <x:c r="DQ935" s="405"/>
      <x:c r="DR935" s="405"/>
      <x:c r="DS935" s="405"/>
      <x:c r="DT935" s="405"/>
      <x:c r="DU935" s="405"/>
      <x:c r="DV935" s="405"/>
      <x:c r="DW935" s="405"/>
      <x:c r="DX935" s="405"/>
      <x:c r="DY935" s="405"/>
      <x:c r="DZ935" s="405"/>
      <x:c r="EA935" s="405"/>
      <x:c r="EB935" s="405"/>
      <x:c r="EC935" s="405"/>
      <x:c r="ED935" s="405"/>
      <x:c r="EE935" s="405"/>
      <x:c r="EF935" s="405"/>
      <x:c r="EG935" s="405"/>
      <x:c r="EH935" s="405"/>
      <x:c r="EI935" s="405"/>
      <x:c r="EJ935" s="405"/>
      <x:c r="EK935" s="405"/>
      <x:c r="EL935" s="405"/>
      <x:c r="EM935" s="405"/>
      <x:c r="EN935" s="405"/>
      <x:c r="EO935" s="405"/>
      <x:c r="EP935" s="405"/>
      <x:c r="EQ935" s="405"/>
      <x:c r="ER935" s="405"/>
      <x:c r="ES935" s="405"/>
      <x:c r="ET935" s="405"/>
      <x:c r="EU935" s="405"/>
      <x:c r="EV935" s="405"/>
      <x:c r="EW935" s="405"/>
      <x:c r="EX935" s="405"/>
      <x:c r="EY935" s="405"/>
      <x:c r="EZ935" s="405"/>
      <x:c r="FA935" s="405"/>
      <x:c r="FB935" s="405"/>
      <x:c r="FC935" s="405"/>
      <x:c r="FD935" s="405"/>
      <x:c r="FE935" s="405"/>
      <x:c r="FF935" s="405"/>
      <x:c r="FG935" s="405"/>
      <x:c r="FH935" s="405"/>
      <x:c r="FI935" s="405"/>
      <x:c r="FJ935" s="405"/>
      <x:c r="FK935" s="405"/>
      <x:c r="FL935" s="405"/>
      <x:c r="FM935" s="405"/>
      <x:c r="FN935" s="405"/>
      <x:c r="FO935" s="405"/>
      <x:c r="FP935" s="405"/>
      <x:c r="FQ935" s="405"/>
      <x:c r="FR935" s="405"/>
      <x:c r="FS935" s="405"/>
      <x:c r="FT935" s="405"/>
      <x:c r="FU935" s="405"/>
      <x:c r="FV935" s="405"/>
      <x:c r="FW935" s="405"/>
      <x:c r="FX935" s="405"/>
      <x:c r="FY935" s="405"/>
      <x:c r="FZ935" s="405"/>
      <x:c r="GA935" s="405"/>
      <x:c r="GB935" s="405"/>
      <x:c r="GC935" s="405"/>
      <x:c r="GD935" s="405"/>
      <x:c r="GE935" s="405"/>
      <x:c r="GF935" s="405"/>
      <x:c r="GG935" s="405"/>
    </x:row>
    <x:row r="936" spans="1:189" s="406" customFormat="1" ht="69.950000000000003" hidden="1" customHeight="1">
      <x:c r="A936" s="1017"/>
      <x:c r="B936" s="1069"/>
      <x:c r="C936" s="264" t="s">
        <x:v>1516</x:v>
      </x:c>
      <x:c r="D936" s="310">
        <x:f>COUNTA(D937:D970)</x:f>
        <x:v>34</x:v>
      </x:c>
      <x:c r="E936" s="310"/>
      <x:c r="F936" s="310"/>
      <x:c r="G936" s="310"/>
      <x:c r="H936" s="310"/>
      <x:c r="I936" s="310"/>
      <x:c r="J936" s="310"/>
      <x:c r="K936" s="310"/>
      <x:c r="L936" s="310">
        <x:f t="shared" ref="L936:Q936" si="62">COUNTA(L937:L970)</x:f>
        <x:v>0</x:v>
      </x:c>
      <x:c r="M936" s="310">
        <x:f t="shared" si="62"/>
        <x:v>34</x:v>
      </x:c>
      <x:c r="N936" s="310">
        <x:f t="shared" si="62"/>
        <x:v>0</x:v>
      </x:c>
      <x:c r="O936" s="310">
        <x:f t="shared" si="62"/>
        <x:v>0</x:v>
      </x:c>
      <x:c r="P936" s="310">
        <x:f t="shared" si="62"/>
        <x:v>34</x:v>
      </x:c>
      <x:c r="Q936" s="310">
        <x:f t="shared" si="62"/>
        <x:v>0</x:v>
      </x:c>
      <x:c r="R936" s="232"/>
      <x:c r="S936" s="1067"/>
      <x:c r="T936" s="405"/>
      <x:c r="U936" s="405"/>
      <x:c r="V936" s="405"/>
      <x:c r="W936" s="405"/>
      <x:c r="X936" s="405"/>
      <x:c r="Y936" s="405"/>
      <x:c r="Z936" s="405"/>
      <x:c r="AA936" s="405"/>
      <x:c r="AB936" s="405"/>
      <x:c r="AC936" s="405"/>
      <x:c r="AD936" s="405"/>
      <x:c r="AE936" s="405"/>
      <x:c r="AF936" s="405"/>
      <x:c r="AG936" s="405"/>
      <x:c r="AH936" s="405"/>
      <x:c r="AI936" s="405"/>
      <x:c r="AJ936" s="405"/>
      <x:c r="AK936" s="405"/>
      <x:c r="AL936" s="405"/>
      <x:c r="AM936" s="405"/>
      <x:c r="AN936" s="405"/>
      <x:c r="AO936" s="405"/>
      <x:c r="AP936" s="405"/>
      <x:c r="AQ936" s="405"/>
      <x:c r="AR936" s="405"/>
      <x:c r="AS936" s="405"/>
      <x:c r="AT936" s="405"/>
      <x:c r="AU936" s="405"/>
      <x:c r="AV936" s="405"/>
      <x:c r="AW936" s="405"/>
      <x:c r="AX936" s="405"/>
      <x:c r="AY936" s="405"/>
      <x:c r="AZ936" s="405"/>
      <x:c r="BA936" s="405"/>
      <x:c r="BB936" s="405"/>
      <x:c r="BC936" s="405"/>
      <x:c r="BD936" s="405"/>
      <x:c r="BE936" s="405"/>
      <x:c r="BF936" s="405"/>
      <x:c r="BG936" s="405"/>
      <x:c r="BH936" s="405"/>
      <x:c r="BI936" s="405"/>
      <x:c r="BJ936" s="405"/>
      <x:c r="BK936" s="405"/>
      <x:c r="BL936" s="405"/>
      <x:c r="BM936" s="405"/>
      <x:c r="BN936" s="405"/>
      <x:c r="BO936" s="405"/>
      <x:c r="BP936" s="405"/>
      <x:c r="BQ936" s="405"/>
      <x:c r="BR936" s="405"/>
      <x:c r="BS936" s="405"/>
      <x:c r="BT936" s="405"/>
      <x:c r="BU936" s="405"/>
      <x:c r="BV936" s="405"/>
      <x:c r="BW936" s="405"/>
      <x:c r="BX936" s="405"/>
      <x:c r="BY936" s="405"/>
      <x:c r="BZ936" s="405"/>
      <x:c r="CA936" s="405"/>
      <x:c r="CB936" s="405"/>
      <x:c r="CC936" s="405"/>
      <x:c r="CD936" s="405"/>
      <x:c r="CE936" s="405"/>
      <x:c r="CF936" s="405"/>
      <x:c r="CG936" s="405"/>
      <x:c r="CH936" s="405"/>
      <x:c r="CI936" s="405"/>
      <x:c r="CJ936" s="405"/>
      <x:c r="CK936" s="405"/>
      <x:c r="CL936" s="405"/>
      <x:c r="CM936" s="405"/>
      <x:c r="CN936" s="405"/>
      <x:c r="CO936" s="405"/>
      <x:c r="CP936" s="405"/>
      <x:c r="CQ936" s="405"/>
      <x:c r="CR936" s="405"/>
      <x:c r="CS936" s="405"/>
      <x:c r="CT936" s="405"/>
      <x:c r="CU936" s="405"/>
      <x:c r="CV936" s="405"/>
      <x:c r="CW936" s="405"/>
      <x:c r="CX936" s="405"/>
      <x:c r="CY936" s="405"/>
      <x:c r="CZ936" s="405"/>
      <x:c r="DA936" s="405"/>
      <x:c r="DB936" s="405"/>
      <x:c r="DC936" s="405"/>
      <x:c r="DD936" s="405"/>
      <x:c r="DE936" s="405"/>
      <x:c r="DF936" s="405"/>
      <x:c r="DG936" s="405"/>
      <x:c r="DH936" s="405"/>
      <x:c r="DI936" s="405"/>
      <x:c r="DJ936" s="405"/>
      <x:c r="DK936" s="405"/>
      <x:c r="DL936" s="405"/>
      <x:c r="DM936" s="405"/>
      <x:c r="DN936" s="405"/>
      <x:c r="DO936" s="405"/>
      <x:c r="DP936" s="405"/>
      <x:c r="DQ936" s="405"/>
      <x:c r="DR936" s="405"/>
      <x:c r="DS936" s="405"/>
      <x:c r="DT936" s="405"/>
      <x:c r="DU936" s="405"/>
      <x:c r="DV936" s="405"/>
      <x:c r="DW936" s="405"/>
      <x:c r="DX936" s="405"/>
      <x:c r="DY936" s="405"/>
      <x:c r="DZ936" s="405"/>
      <x:c r="EA936" s="405"/>
      <x:c r="EB936" s="405"/>
      <x:c r="EC936" s="405"/>
      <x:c r="ED936" s="405"/>
      <x:c r="EE936" s="405"/>
      <x:c r="EF936" s="405"/>
      <x:c r="EG936" s="405"/>
      <x:c r="EH936" s="405"/>
      <x:c r="EI936" s="405"/>
      <x:c r="EJ936" s="405"/>
      <x:c r="EK936" s="405"/>
      <x:c r="EL936" s="405"/>
      <x:c r="EM936" s="405"/>
      <x:c r="EN936" s="405"/>
      <x:c r="EO936" s="405"/>
      <x:c r="EP936" s="405"/>
      <x:c r="EQ936" s="405"/>
      <x:c r="ER936" s="405"/>
      <x:c r="ES936" s="405"/>
      <x:c r="ET936" s="405"/>
      <x:c r="EU936" s="405"/>
      <x:c r="EV936" s="405"/>
      <x:c r="EW936" s="405"/>
      <x:c r="EX936" s="405"/>
      <x:c r="EY936" s="405"/>
      <x:c r="EZ936" s="405"/>
      <x:c r="FA936" s="405"/>
      <x:c r="FB936" s="405"/>
      <x:c r="FC936" s="405"/>
      <x:c r="FD936" s="405"/>
      <x:c r="FE936" s="405"/>
      <x:c r="FF936" s="405"/>
      <x:c r="FG936" s="405"/>
      <x:c r="FH936" s="405"/>
      <x:c r="FI936" s="405"/>
      <x:c r="FJ936" s="405"/>
      <x:c r="FK936" s="405"/>
      <x:c r="FL936" s="405"/>
      <x:c r="FM936" s="405"/>
      <x:c r="FN936" s="405"/>
      <x:c r="FO936" s="405"/>
      <x:c r="FP936" s="405"/>
      <x:c r="FQ936" s="405"/>
      <x:c r="FR936" s="405"/>
      <x:c r="FS936" s="405"/>
      <x:c r="FT936" s="405"/>
      <x:c r="FU936" s="405"/>
      <x:c r="FV936" s="405"/>
      <x:c r="FW936" s="405"/>
      <x:c r="FX936" s="405"/>
      <x:c r="FY936" s="405"/>
      <x:c r="FZ936" s="405"/>
      <x:c r="GA936" s="405"/>
      <x:c r="GB936" s="405"/>
      <x:c r="GC936" s="405"/>
      <x:c r="GD936" s="405"/>
      <x:c r="GE936" s="405"/>
      <x:c r="GF936" s="405"/>
      <x:c r="GG936" s="405"/>
    </x:row>
    <x:row r="937" spans="1:22" s="329" customFormat="1" hidden="1" customHeight="1">
      <x:c r="A937" s="299" t="s">
        <x:v>2994</x:v>
      </x:c>
      <x:c r="B937" s="295" t="s">
        <x:v>2327</x:v>
      </x:c>
      <x:c r="C937" s="296" t="s">
        <x:v>4450</x:v>
      </x:c>
      <x:c r="D937" s="443">
        <x:f t="shared" ref="D937:D993" si="63">IF(SUM(I937:K937)=SUM(L937:M937),SUM(I937:K937),"오답")</x:f>
        <x:v>1506</x:v>
      </x:c>
      <x:c r="E937" s="299" t="s">
        <x:v>5841</x:v>
      </x:c>
      <x:c r="F937" s="299" t="s">
        <x:v>3124</x:v>
      </x:c>
      <x:c r="G937" s="299"/>
      <x:c r="H937" s="299"/>
      <x:c r="I937" s="299"/>
      <x:c r="J937" s="460"/>
      <x:c r="K937" s="460">
        <x:v>1506</x:v>
      </x:c>
      <x:c r="L937" s="460"/>
      <x:c r="M937" s="460">
        <x:v>1506</x:v>
      </x:c>
      <x:c r="N937" s="460"/>
      <x:c r="O937" s="460"/>
      <x:c r="P937" s="460">
        <x:v>1506</x:v>
      </x:c>
      <x:c r="Q937" s="460"/>
      <x:c r="R937" s="217" t="s">
        <x:v>2563</x:v>
      </x:c>
      <x:c r="S937" s="299"/>
      <x:c r="T937" s="273"/>
      <x:c r="U937" s="273"/>
      <x:c r="V937" s="273"/>
    </x:row>
    <x:row r="938" spans="1:22" s="329" customFormat="1" hidden="1" customHeight="1">
      <x:c r="A938" s="299" t="s">
        <x:v>2994</x:v>
      </x:c>
      <x:c r="B938" s="295" t="s">
        <x:v>2310</x:v>
      </x:c>
      <x:c r="C938" s="296" t="s">
        <x:v>4924</x:v>
      </x:c>
      <x:c r="D938" s="443">
        <x:f t="shared" si="63"/>
        <x:v>4516</x:v>
      </x:c>
      <x:c r="E938" s="299" t="s">
        <x:v>5841</x:v>
      </x:c>
      <x:c r="F938" s="299" t="s">
        <x:v>3086</x:v>
      </x:c>
      <x:c r="G938" s="299"/>
      <x:c r="H938" s="299"/>
      <x:c r="I938" s="299"/>
      <x:c r="J938" s="460"/>
      <x:c r="K938" s="460">
        <x:v>4516</x:v>
      </x:c>
      <x:c r="L938" s="460"/>
      <x:c r="M938" s="460">
        <x:v>4516</x:v>
      </x:c>
      <x:c r="N938" s="460"/>
      <x:c r="O938" s="460"/>
      <x:c r="P938" s="460">
        <x:v>4516</x:v>
      </x:c>
      <x:c r="Q938" s="460"/>
      <x:c r="R938" s="217" t="s">
        <x:v>2563</x:v>
      </x:c>
      <x:c r="S938" s="299"/>
      <x:c r="T938" s="273"/>
      <x:c r="U938" s="273"/>
      <x:c r="V938" s="273"/>
    </x:row>
    <x:row r="939" spans="1:22" s="329" customFormat="1" hidden="1" customHeight="1">
      <x:c r="A939" s="299" t="s">
        <x:v>2994</x:v>
      </x:c>
      <x:c r="B939" s="295" t="s">
        <x:v>936</x:v>
      </x:c>
      <x:c r="C939" s="296" t="s">
        <x:v>4433</x:v>
      </x:c>
      <x:c r="D939" s="443">
        <x:f t="shared" si="63"/>
        <x:v>1321</x:v>
      </x:c>
      <x:c r="E939" s="299" t="s">
        <x:v>5841</x:v>
      </x:c>
      <x:c r="F939" s="299" t="s">
        <x:v>3086</x:v>
      </x:c>
      <x:c r="G939" s="299"/>
      <x:c r="H939" s="299"/>
      <x:c r="I939" s="299"/>
      <x:c r="J939" s="460"/>
      <x:c r="K939" s="460">
        <x:v>1321</x:v>
      </x:c>
      <x:c r="L939" s="460"/>
      <x:c r="M939" s="460">
        <x:v>1321</x:v>
      </x:c>
      <x:c r="N939" s="460"/>
      <x:c r="O939" s="460"/>
      <x:c r="P939" s="460">
        <x:v>1321</x:v>
      </x:c>
      <x:c r="Q939" s="460"/>
      <x:c r="R939" s="217" t="s">
        <x:v>873</x:v>
      </x:c>
      <x:c r="S939" s="299"/>
      <x:c r="T939" s="273"/>
      <x:c r="U939" s="273"/>
      <x:c r="V939" s="273"/>
    </x:row>
    <x:row r="940" spans="1:22" s="329" customFormat="1" hidden="1" customHeight="1">
      <x:c r="A940" s="299" t="s">
        <x:v>2994</x:v>
      </x:c>
      <x:c r="B940" s="295" t="s">
        <x:v>2314</x:v>
      </x:c>
      <x:c r="C940" s="296" t="s">
        <x:v>4663</x:v>
      </x:c>
      <x:c r="D940" s="443">
        <x:f t="shared" si="63"/>
        <x:v>227</x:v>
      </x:c>
      <x:c r="E940" s="299" t="s">
        <x:v>5841</x:v>
      </x:c>
      <x:c r="F940" s="299" t="s">
        <x:v>3086</x:v>
      </x:c>
      <x:c r="G940" s="299"/>
      <x:c r="H940" s="299"/>
      <x:c r="I940" s="299"/>
      <x:c r="J940" s="460"/>
      <x:c r="K940" s="460">
        <x:v>227</x:v>
      </x:c>
      <x:c r="L940" s="460"/>
      <x:c r="M940" s="460">
        <x:v>227</x:v>
      </x:c>
      <x:c r="N940" s="460"/>
      <x:c r="O940" s="460"/>
      <x:c r="P940" s="460">
        <x:v>227</x:v>
      </x:c>
      <x:c r="Q940" s="460"/>
      <x:c r="R940" s="217" t="s">
        <x:v>816</x:v>
      </x:c>
      <x:c r="S940" s="299"/>
      <x:c r="T940" s="273"/>
      <x:c r="U940" s="273"/>
      <x:c r="V940" s="273"/>
    </x:row>
    <x:row r="941" spans="1:22" s="329" customFormat="1" hidden="1" customHeight="1">
      <x:c r="A941" s="299" t="s">
        <x:v>2994</x:v>
      </x:c>
      <x:c r="B941" s="295" t="s">
        <x:v>932</x:v>
      </x:c>
      <x:c r="C941" s="296" t="s">
        <x:v>4467</x:v>
      </x:c>
      <x:c r="D941" s="443">
        <x:f t="shared" si="63"/>
        <x:v>4067</x:v>
      </x:c>
      <x:c r="E941" s="299" t="s">
        <x:v>5841</x:v>
      </x:c>
      <x:c r="F941" s="299" t="s">
        <x:v>3086</x:v>
      </x:c>
      <x:c r="G941" s="299"/>
      <x:c r="H941" s="299"/>
      <x:c r="I941" s="299"/>
      <x:c r="J941" s="460"/>
      <x:c r="K941" s="460">
        <x:v>4067</x:v>
      </x:c>
      <x:c r="L941" s="460"/>
      <x:c r="M941" s="460">
        <x:v>4067</x:v>
      </x:c>
      <x:c r="N941" s="460"/>
      <x:c r="O941" s="460"/>
      <x:c r="P941" s="460">
        <x:v>4067</x:v>
      </x:c>
      <x:c r="Q941" s="460"/>
      <x:c r="R941" s="217" t="s">
        <x:v>816</x:v>
      </x:c>
      <x:c r="S941" s="299"/>
      <x:c r="T941" s="273"/>
      <x:c r="U941" s="273"/>
      <x:c r="V941" s="273"/>
    </x:row>
    <x:row r="942" spans="1:22" s="329" customFormat="1" hidden="1" customHeight="1">
      <x:c r="A942" s="299" t="s">
        <x:v>2994</x:v>
      </x:c>
      <x:c r="B942" s="295" t="s">
        <x:v>5006</x:v>
      </x:c>
      <x:c r="C942" s="296" t="s">
        <x:v>4459</x:v>
      </x:c>
      <x:c r="D942" s="443">
        <x:f t="shared" si="63"/>
        <x:v>645</x:v>
      </x:c>
      <x:c r="E942" s="299" t="s">
        <x:v>5841</x:v>
      </x:c>
      <x:c r="F942" s="299" t="s">
        <x:v>3086</x:v>
      </x:c>
      <x:c r="G942" s="299"/>
      <x:c r="H942" s="299"/>
      <x:c r="I942" s="299"/>
      <x:c r="J942" s="460"/>
      <x:c r="K942" s="460">
        <x:v>645</x:v>
      </x:c>
      <x:c r="L942" s="460"/>
      <x:c r="M942" s="460">
        <x:v>645</x:v>
      </x:c>
      <x:c r="N942" s="460"/>
      <x:c r="O942" s="460"/>
      <x:c r="P942" s="460">
        <x:v>645</x:v>
      </x:c>
      <x:c r="Q942" s="460"/>
      <x:c r="R942" s="217" t="s">
        <x:v>816</x:v>
      </x:c>
      <x:c r="S942" s="299"/>
      <x:c r="T942" s="273"/>
      <x:c r="U942" s="273"/>
      <x:c r="V942" s="273"/>
    </x:row>
    <x:row r="943" spans="1:22" s="329" customFormat="1" hidden="1" customHeight="1">
      <x:c r="A943" s="299" t="s">
        <x:v>2994</x:v>
      </x:c>
      <x:c r="B943" s="295" t="s">
        <x:v>2309</x:v>
      </x:c>
      <x:c r="C943" s="296" t="s">
        <x:v>4459</x:v>
      </x:c>
      <x:c r="D943" s="443">
        <x:f t="shared" si="63"/>
        <x:v>272</x:v>
      </x:c>
      <x:c r="E943" s="299" t="s">
        <x:v>5841</x:v>
      </x:c>
      <x:c r="F943" s="299" t="s">
        <x:v>3086</x:v>
      </x:c>
      <x:c r="G943" s="299"/>
      <x:c r="H943" s="299"/>
      <x:c r="I943" s="299"/>
      <x:c r="J943" s="460"/>
      <x:c r="K943" s="460">
        <x:v>272</x:v>
      </x:c>
      <x:c r="L943" s="460"/>
      <x:c r="M943" s="460">
        <x:v>272</x:v>
      </x:c>
      <x:c r="N943" s="460"/>
      <x:c r="O943" s="460"/>
      <x:c r="P943" s="460">
        <x:v>272</x:v>
      </x:c>
      <x:c r="Q943" s="460"/>
      <x:c r="R943" s="217" t="s">
        <x:v>816</x:v>
      </x:c>
      <x:c r="S943" s="299"/>
      <x:c r="T943" s="273"/>
      <x:c r="U943" s="273"/>
      <x:c r="V943" s="273"/>
    </x:row>
    <x:row r="944" spans="1:22" s="329" customFormat="1" hidden="1" customHeight="1">
      <x:c r="A944" s="299" t="s">
        <x:v>2994</x:v>
      </x:c>
      <x:c r="B944" s="295" t="s">
        <x:v>2333</x:v>
      </x:c>
      <x:c r="C944" s="296" t="s">
        <x:v>4459</x:v>
      </x:c>
      <x:c r="D944" s="443">
        <x:f t="shared" si="63"/>
        <x:v>1013</x:v>
      </x:c>
      <x:c r="E944" s="299" t="s">
        <x:v>5841</x:v>
      </x:c>
      <x:c r="F944" s="299" t="s">
        <x:v>3086</x:v>
      </x:c>
      <x:c r="G944" s="299"/>
      <x:c r="H944" s="299"/>
      <x:c r="I944" s="299"/>
      <x:c r="J944" s="460"/>
      <x:c r="K944" s="460">
        <x:v>1013</x:v>
      </x:c>
      <x:c r="L944" s="460"/>
      <x:c r="M944" s="460">
        <x:v>1013</x:v>
      </x:c>
      <x:c r="N944" s="460"/>
      <x:c r="O944" s="460"/>
      <x:c r="P944" s="460">
        <x:v>1013</x:v>
      </x:c>
      <x:c r="Q944" s="460"/>
      <x:c r="R944" s="217" t="s">
        <x:v>816</x:v>
      </x:c>
      <x:c r="S944" s="299"/>
      <x:c r="T944" s="273"/>
      <x:c r="U944" s="273"/>
      <x:c r="V944" s="273"/>
    </x:row>
    <x:row r="945" spans="1:22" s="329" customFormat="1" hidden="1" customHeight="1">
      <x:c r="A945" s="299" t="s">
        <x:v>2994</x:v>
      </x:c>
      <x:c r="B945" s="295" t="s">
        <x:v>2334</x:v>
      </x:c>
      <x:c r="C945" s="296" t="s">
        <x:v>4405</x:v>
      </x:c>
      <x:c r="D945" s="443">
        <x:f t="shared" si="63"/>
        <x:v>8158.3000000000002</x:v>
      </x:c>
      <x:c r="E945" s="299" t="s">
        <x:v>5841</x:v>
      </x:c>
      <x:c r="F945" s="299" t="s">
        <x:v>3287</x:v>
      </x:c>
      <x:c r="G945" s="299"/>
      <x:c r="H945" s="299"/>
      <x:c r="I945" s="299"/>
      <x:c r="J945" s="460"/>
      <x:c r="K945" s="460">
        <x:v>8158.3000000000002</x:v>
      </x:c>
      <x:c r="L945" s="460"/>
      <x:c r="M945" s="460">
        <x:v>8158.3000000000002</x:v>
      </x:c>
      <x:c r="N945" s="460"/>
      <x:c r="O945" s="460"/>
      <x:c r="P945" s="460">
        <x:v>8158.3000000000002</x:v>
      </x:c>
      <x:c r="Q945" s="460"/>
      <x:c r="R945" s="217" t="s">
        <x:v>816</x:v>
      </x:c>
      <x:c r="S945" s="299"/>
      <x:c r="T945" s="273"/>
      <x:c r="U945" s="273"/>
      <x:c r="V945" s="273"/>
    </x:row>
    <x:row r="946" spans="1:22" s="329" customFormat="1" hidden="1" customHeight="1">
      <x:c r="A946" s="299" t="s">
        <x:v>2994</x:v>
      </x:c>
      <x:c r="B946" s="295" t="s">
        <x:v>2302</x:v>
      </x:c>
      <x:c r="C946" s="296" t="s">
        <x:v>3564</x:v>
      </x:c>
      <x:c r="D946" s="443">
        <x:f t="shared" si="63"/>
        <x:v>64393</x:v>
      </x:c>
      <x:c r="E946" s="299" t="s">
        <x:v>5841</x:v>
      </x:c>
      <x:c r="F946" s="299" t="s">
        <x:v>3124</x:v>
      </x:c>
      <x:c r="G946" s="299"/>
      <x:c r="H946" s="299"/>
      <x:c r="I946" s="299"/>
      <x:c r="J946" s="460"/>
      <x:c r="K946" s="460">
        <x:v>64393</x:v>
      </x:c>
      <x:c r="L946" s="460"/>
      <x:c r="M946" s="460">
        <x:v>64393</x:v>
      </x:c>
      <x:c r="N946" s="460"/>
      <x:c r="O946" s="460"/>
      <x:c r="P946" s="460">
        <x:v>64393</x:v>
      </x:c>
      <x:c r="Q946" s="460"/>
      <x:c r="R946" s="217" t="s">
        <x:v>816</x:v>
      </x:c>
      <x:c r="S946" s="299"/>
      <x:c r="T946" s="273"/>
      <x:c r="U946" s="273"/>
      <x:c r="V946" s="273"/>
    </x:row>
    <x:row r="947" spans="1:22" s="329" customFormat="1" hidden="1" customHeight="1">
      <x:c r="A947" s="299" t="s">
        <x:v>2994</x:v>
      </x:c>
      <x:c r="B947" s="295" t="s">
        <x:v>934</x:v>
      </x:c>
      <x:c r="C947" s="296" t="s">
        <x:v>4484</x:v>
      </x:c>
      <x:c r="D947" s="443">
        <x:f t="shared" si="63"/>
        <x:v>462</x:v>
      </x:c>
      <x:c r="E947" s="299" t="s">
        <x:v>5841</x:v>
      </x:c>
      <x:c r="F947" s="299" t="s">
        <x:v>3086</x:v>
      </x:c>
      <x:c r="G947" s="299"/>
      <x:c r="H947" s="299"/>
      <x:c r="I947" s="299"/>
      <x:c r="J947" s="460"/>
      <x:c r="K947" s="460">
        <x:v>462</x:v>
      </x:c>
      <x:c r="L947" s="460"/>
      <x:c r="M947" s="460">
        <x:v>462</x:v>
      </x:c>
      <x:c r="N947" s="460"/>
      <x:c r="O947" s="460"/>
      <x:c r="P947" s="460">
        <x:v>462</x:v>
      </x:c>
      <x:c r="Q947" s="460"/>
      <x:c r="R947" s="217" t="s">
        <x:v>2563</x:v>
      </x:c>
      <x:c r="S947" s="299"/>
      <x:c r="T947" s="273"/>
      <x:c r="U947" s="273"/>
      <x:c r="V947" s="273"/>
    </x:row>
    <x:row r="948" spans="1:22" s="329" customFormat="1" hidden="1" customHeight="1">
      <x:c r="A948" s="299" t="s">
        <x:v>2994</x:v>
      </x:c>
      <x:c r="B948" s="295" t="s">
        <x:v>2330</x:v>
      </x:c>
      <x:c r="C948" s="296" t="s">
        <x:v>4484</x:v>
      </x:c>
      <x:c r="D948" s="443">
        <x:f t="shared" si="63"/>
        <x:v>1078</x:v>
      </x:c>
      <x:c r="E948" s="299" t="s">
        <x:v>5841</x:v>
      </x:c>
      <x:c r="F948" s="299" t="s">
        <x:v>3086</x:v>
      </x:c>
      <x:c r="G948" s="299"/>
      <x:c r="H948" s="299"/>
      <x:c r="I948" s="299"/>
      <x:c r="J948" s="460"/>
      <x:c r="K948" s="460">
        <x:v>1078</x:v>
      </x:c>
      <x:c r="L948" s="460"/>
      <x:c r="M948" s="460">
        <x:v>1078</x:v>
      </x:c>
      <x:c r="N948" s="460"/>
      <x:c r="O948" s="460"/>
      <x:c r="P948" s="460">
        <x:v>1078</x:v>
      </x:c>
      <x:c r="Q948" s="460"/>
      <x:c r="R948" s="217" t="s">
        <x:v>2563</x:v>
      </x:c>
      <x:c r="S948" s="299"/>
      <x:c r="T948" s="273"/>
      <x:c r="U948" s="273"/>
      <x:c r="V948" s="273"/>
    </x:row>
    <x:row r="949" spans="1:22" s="329" customFormat="1" hidden="1" customHeight="1">
      <x:c r="A949" s="299" t="s">
        <x:v>2994</x:v>
      </x:c>
      <x:c r="B949" s="295" t="s">
        <x:v>2316</x:v>
      </x:c>
      <x:c r="C949" s="296" t="s">
        <x:v>5683</x:v>
      </x:c>
      <x:c r="D949" s="443">
        <x:f t="shared" si="63"/>
        <x:v>1262</x:v>
      </x:c>
      <x:c r="E949" s="299" t="s">
        <x:v>5841</x:v>
      </x:c>
      <x:c r="F949" s="299" t="s">
        <x:v>3086</x:v>
      </x:c>
      <x:c r="G949" s="299"/>
      <x:c r="H949" s="299"/>
      <x:c r="I949" s="299"/>
      <x:c r="J949" s="460"/>
      <x:c r="K949" s="460">
        <x:v>1262</x:v>
      </x:c>
      <x:c r="L949" s="460"/>
      <x:c r="M949" s="460">
        <x:v>1262</x:v>
      </x:c>
      <x:c r="N949" s="460"/>
      <x:c r="O949" s="460"/>
      <x:c r="P949" s="460">
        <x:v>1262</x:v>
      </x:c>
      <x:c r="Q949" s="460"/>
      <x:c r="R949" s="217" t="s">
        <x:v>2563</x:v>
      </x:c>
      <x:c r="S949" s="299"/>
      <x:c r="T949" s="273"/>
      <x:c r="U949" s="273"/>
      <x:c r="V949" s="273"/>
    </x:row>
    <x:row r="950" spans="1:22" s="329" customFormat="1" hidden="1" customHeight="1">
      <x:c r="A950" s="299" t="s">
        <x:v>2994</x:v>
      </x:c>
      <x:c r="B950" s="295" t="s">
        <x:v>955</x:v>
      </x:c>
      <x:c r="C950" s="296" t="s">
        <x:v>4662</x:v>
      </x:c>
      <x:c r="D950" s="443">
        <x:f t="shared" si="63"/>
        <x:v>3095.6999999999998</x:v>
      </x:c>
      <x:c r="E950" s="299" t="s">
        <x:v>5841</x:v>
      </x:c>
      <x:c r="F950" s="299" t="s">
        <x:v>3287</x:v>
      </x:c>
      <x:c r="G950" s="299"/>
      <x:c r="H950" s="299"/>
      <x:c r="I950" s="299"/>
      <x:c r="J950" s="460"/>
      <x:c r="K950" s="460">
        <x:v>3095.6999999999998</x:v>
      </x:c>
      <x:c r="L950" s="460"/>
      <x:c r="M950" s="460">
        <x:v>3095.6999999999998</x:v>
      </x:c>
      <x:c r="N950" s="460"/>
      <x:c r="O950" s="460"/>
      <x:c r="P950" s="460">
        <x:v>3095.6999999999998</x:v>
      </x:c>
      <x:c r="Q950" s="460"/>
      <x:c r="R950" s="217" t="s">
        <x:v>2563</x:v>
      </x:c>
      <x:c r="S950" s="299"/>
      <x:c r="T950" s="273"/>
      <x:c r="U950" s="273"/>
      <x:c r="V950" s="273"/>
    </x:row>
    <x:row r="951" spans="1:22" s="329" customFormat="1" hidden="1" customHeight="1">
      <x:c r="A951" s="299" t="s">
        <x:v>2994</x:v>
      </x:c>
      <x:c r="B951" s="295" t="s">
        <x:v>933</x:v>
      </x:c>
      <x:c r="C951" s="296" t="s">
        <x:v>4436</x:v>
      </x:c>
      <x:c r="D951" s="443">
        <x:f t="shared" si="63"/>
        <x:v>104783</x:v>
      </x:c>
      <x:c r="E951" s="299" t="s">
        <x:v>5841</x:v>
      </x:c>
      <x:c r="F951" s="299" t="s">
        <x:v>7086</x:v>
      </x:c>
      <x:c r="G951" s="299"/>
      <x:c r="H951" s="299"/>
      <x:c r="I951" s="299"/>
      <x:c r="J951" s="460"/>
      <x:c r="K951" s="460">
        <x:v>104783</x:v>
      </x:c>
      <x:c r="L951" s="460"/>
      <x:c r="M951" s="460">
        <x:v>104783</x:v>
      </x:c>
      <x:c r="N951" s="460"/>
      <x:c r="O951" s="460"/>
      <x:c r="P951" s="460">
        <x:v>104783</x:v>
      </x:c>
      <x:c r="Q951" s="460"/>
      <x:c r="R951" s="217" t="s">
        <x:v>80</x:v>
      </x:c>
      <x:c r="S951" s="299"/>
      <x:c r="T951" s="273"/>
      <x:c r="U951" s="273"/>
      <x:c r="V951" s="273"/>
    </x:row>
    <x:row r="952" spans="1:22" s="329" customFormat="1" hidden="1" customHeight="1">
      <x:c r="A952" s="299" t="s">
        <x:v>2994</x:v>
      </x:c>
      <x:c r="B952" s="295" t="s">
        <x:v>2303</x:v>
      </x:c>
      <x:c r="C952" s="296" t="s">
        <x:v>4402</x:v>
      </x:c>
      <x:c r="D952" s="443">
        <x:f t="shared" si="63"/>
        <x:v>5550</x:v>
      </x:c>
      <x:c r="E952" s="299" t="s">
        <x:v>5841</x:v>
      </x:c>
      <x:c r="F952" s="299" t="s">
        <x:v>3086</x:v>
      </x:c>
      <x:c r="G952" s="299"/>
      <x:c r="H952" s="299"/>
      <x:c r="I952" s="299"/>
      <x:c r="J952" s="460"/>
      <x:c r="K952" s="460">
        <x:v>5550</x:v>
      </x:c>
      <x:c r="L952" s="460"/>
      <x:c r="M952" s="460">
        <x:v>5550</x:v>
      </x:c>
      <x:c r="N952" s="460"/>
      <x:c r="O952" s="460"/>
      <x:c r="P952" s="460">
        <x:v>5550</x:v>
      </x:c>
      <x:c r="Q952" s="460"/>
      <x:c r="R952" s="217" t="s">
        <x:v>2563</x:v>
      </x:c>
      <x:c r="S952" s="299"/>
      <x:c r="T952" s="273"/>
      <x:c r="U952" s="273"/>
      <x:c r="V952" s="273"/>
    </x:row>
    <x:row r="953" spans="1:22" s="329" customFormat="1" hidden="1" customHeight="1">
      <x:c r="A953" s="299" t="s">
        <x:v>2994</x:v>
      </x:c>
      <x:c r="B953" s="295" t="s">
        <x:v>2307</x:v>
      </x:c>
      <x:c r="C953" s="296" t="s">
        <x:v>4463</x:v>
      </x:c>
      <x:c r="D953" s="443">
        <x:f t="shared" si="63"/>
        <x:v>8771</x:v>
      </x:c>
      <x:c r="E953" s="299" t="s">
        <x:v>5841</x:v>
      </x:c>
      <x:c r="F953" s="299" t="s">
        <x:v>3086</x:v>
      </x:c>
      <x:c r="G953" s="299"/>
      <x:c r="H953" s="299"/>
      <x:c r="I953" s="299"/>
      <x:c r="J953" s="460"/>
      <x:c r="K953" s="460">
        <x:v>8771</x:v>
      </x:c>
      <x:c r="L953" s="460"/>
      <x:c r="M953" s="460">
        <x:v>8771</x:v>
      </x:c>
      <x:c r="N953" s="460"/>
      <x:c r="O953" s="460"/>
      <x:c r="P953" s="460">
        <x:v>8771</x:v>
      </x:c>
      <x:c r="Q953" s="460"/>
      <x:c r="R953" s="217" t="s">
        <x:v>2594</x:v>
      </x:c>
      <x:c r="S953" s="299"/>
      <x:c r="T953" s="273"/>
      <x:c r="U953" s="273"/>
      <x:c r="V953" s="273"/>
    </x:row>
    <x:row r="954" spans="1:22" s="329" customFormat="1" hidden="1" customHeight="1">
      <x:c r="A954" s="299" t="s">
        <x:v>2994</x:v>
      </x:c>
      <x:c r="B954" s="295" t="s">
        <x:v>2324</x:v>
      </x:c>
      <x:c r="C954" s="296" t="s">
        <x:v>1790</x:v>
      </x:c>
      <x:c r="D954" s="443">
        <x:f t="shared" si="63"/>
        <x:v>13519</x:v>
      </x:c>
      <x:c r="E954" s="299" t="s">
        <x:v>5841</x:v>
      </x:c>
      <x:c r="F954" s="299" t="s">
        <x:v>3086</x:v>
      </x:c>
      <x:c r="G954" s="299"/>
      <x:c r="H954" s="299"/>
      <x:c r="I954" s="299"/>
      <x:c r="J954" s="460"/>
      <x:c r="K954" s="460">
        <x:v>13519</x:v>
      </x:c>
      <x:c r="L954" s="460"/>
      <x:c r="M954" s="460">
        <x:v>13519</x:v>
      </x:c>
      <x:c r="N954" s="460"/>
      <x:c r="O954" s="460"/>
      <x:c r="P954" s="460">
        <x:v>13519</x:v>
      </x:c>
      <x:c r="Q954" s="460"/>
      <x:c r="R954" s="217" t="s">
        <x:v>2594</x:v>
      </x:c>
      <x:c r="S954" s="299"/>
      <x:c r="T954" s="273"/>
      <x:c r="U954" s="273"/>
      <x:c r="V954" s="273"/>
    </x:row>
    <x:row r="955" spans="1:22" s="329" customFormat="1" hidden="1" customHeight="1">
      <x:c r="A955" s="299" t="s">
        <x:v>2994</x:v>
      </x:c>
      <x:c r="B955" s="295" t="s">
        <x:v>2298</x:v>
      </x:c>
      <x:c r="C955" s="217" t="s">
        <x:v>5339</x:v>
      </x:c>
      <x:c r="D955" s="443">
        <x:f t="shared" si="63"/>
        <x:v>1018</x:v>
      </x:c>
      <x:c r="E955" s="299" t="s">
        <x:v>5841</x:v>
      </x:c>
      <x:c r="F955" s="299" t="s">
        <x:v>3287</x:v>
      </x:c>
      <x:c r="G955" s="299"/>
      <x:c r="H955" s="299"/>
      <x:c r="I955" s="299"/>
      <x:c r="J955" s="460"/>
      <x:c r="K955" s="460">
        <x:v>1018</x:v>
      </x:c>
      <x:c r="L955" s="460"/>
      <x:c r="M955" s="460">
        <x:v>1018</x:v>
      </x:c>
      <x:c r="N955" s="460"/>
      <x:c r="O955" s="460"/>
      <x:c r="P955" s="460">
        <x:v>1018</x:v>
      </x:c>
      <x:c r="Q955" s="460"/>
      <x:c r="R955" s="217"/>
      <x:c r="S955" s="299"/>
      <x:c r="T955" s="273"/>
      <x:c r="U955" s="273"/>
      <x:c r="V955" s="273"/>
    </x:row>
    <x:row r="956" spans="1:22" s="329" customFormat="1" hidden="1" customHeight="1">
      <x:c r="A956" s="299" t="s">
        <x:v>2994</x:v>
      </x:c>
      <x:c r="B956" s="295" t="s">
        <x:v>5141</x:v>
      </x:c>
      <x:c r="C956" s="217" t="s">
        <x:v>5339</x:v>
      </x:c>
      <x:c r="D956" s="443">
        <x:f t="shared" si="63"/>
        <x:v>586</x:v>
      </x:c>
      <x:c r="E956" s="299" t="s">
        <x:v>5841</x:v>
      </x:c>
      <x:c r="F956" s="299" t="s">
        <x:v>3287</x:v>
      </x:c>
      <x:c r="G956" s="299"/>
      <x:c r="H956" s="299"/>
      <x:c r="I956" s="299"/>
      <x:c r="J956" s="460"/>
      <x:c r="K956" s="460">
        <x:v>586</x:v>
      </x:c>
      <x:c r="L956" s="460"/>
      <x:c r="M956" s="460">
        <x:v>586</x:v>
      </x:c>
      <x:c r="N956" s="460"/>
      <x:c r="O956" s="460"/>
      <x:c r="P956" s="460">
        <x:v>586</x:v>
      </x:c>
      <x:c r="Q956" s="460"/>
      <x:c r="R956" s="217"/>
      <x:c r="S956" s="299"/>
      <x:c r="T956" s="273"/>
      <x:c r="U956" s="273"/>
      <x:c r="V956" s="273"/>
    </x:row>
    <x:row r="957" spans="1:22" s="329" customFormat="1" hidden="1" customHeight="1">
      <x:c r="A957" s="299" t="s">
        <x:v>2994</x:v>
      </x:c>
      <x:c r="B957" s="295" t="s">
        <x:v>948</x:v>
      </x:c>
      <x:c r="C957" s="217" t="s">
        <x:v>5339</x:v>
      </x:c>
      <x:c r="D957" s="443">
        <x:f t="shared" si="63"/>
        <x:v>329</x:v>
      </x:c>
      <x:c r="E957" s="299" t="s">
        <x:v>5841</x:v>
      </x:c>
      <x:c r="F957" s="299" t="s">
        <x:v>3287</x:v>
      </x:c>
      <x:c r="G957" s="299"/>
      <x:c r="H957" s="299"/>
      <x:c r="I957" s="299"/>
      <x:c r="J957" s="460"/>
      <x:c r="K957" s="460">
        <x:v>329</x:v>
      </x:c>
      <x:c r="L957" s="460"/>
      <x:c r="M957" s="460">
        <x:v>329</x:v>
      </x:c>
      <x:c r="N957" s="460"/>
      <x:c r="O957" s="460"/>
      <x:c r="P957" s="460">
        <x:v>329</x:v>
      </x:c>
      <x:c r="Q957" s="460"/>
      <x:c r="R957" s="217"/>
      <x:c r="S957" s="299"/>
      <x:c r="T957" s="273"/>
      <x:c r="U957" s="273"/>
      <x:c r="V957" s="273"/>
    </x:row>
    <x:row r="958" spans="1:22" s="329" customFormat="1" hidden="1" customHeight="1">
      <x:c r="A958" s="299" t="s">
        <x:v>2994</x:v>
      </x:c>
      <x:c r="B958" s="295" t="s">
        <x:v>5147</x:v>
      </x:c>
      <x:c r="C958" s="217" t="s">
        <x:v>5339</x:v>
      </x:c>
      <x:c r="D958" s="443">
        <x:f t="shared" si="63"/>
        <x:v>341</x:v>
      </x:c>
      <x:c r="E958" s="299" t="s">
        <x:v>5841</x:v>
      </x:c>
      <x:c r="F958" s="299" t="s">
        <x:v>3287</x:v>
      </x:c>
      <x:c r="G958" s="299"/>
      <x:c r="H958" s="299"/>
      <x:c r="I958" s="299"/>
      <x:c r="J958" s="460"/>
      <x:c r="K958" s="460">
        <x:v>341</x:v>
      </x:c>
      <x:c r="L958" s="460"/>
      <x:c r="M958" s="460">
        <x:v>341</x:v>
      </x:c>
      <x:c r="N958" s="460"/>
      <x:c r="O958" s="460"/>
      <x:c r="P958" s="460">
        <x:v>341</x:v>
      </x:c>
      <x:c r="Q958" s="460"/>
      <x:c r="R958" s="217"/>
      <x:c r="S958" s="299"/>
      <x:c r="T958" s="273"/>
      <x:c r="U958" s="273"/>
      <x:c r="V958" s="273"/>
    </x:row>
    <x:row r="959" spans="1:22" s="329" customFormat="1" hidden="1" customHeight="1">
      <x:c r="A959" s="299" t="s">
        <x:v>2994</x:v>
      </x:c>
      <x:c r="B959" s="295" t="s">
        <x:v>3778</x:v>
      </x:c>
      <x:c r="C959" s="217" t="s">
        <x:v>5339</x:v>
      </x:c>
      <x:c r="D959" s="443">
        <x:f t="shared" si="63"/>
        <x:v>1324</x:v>
      </x:c>
      <x:c r="E959" s="299" t="s">
        <x:v>5841</x:v>
      </x:c>
      <x:c r="F959" s="299" t="s">
        <x:v>3287</x:v>
      </x:c>
      <x:c r="G959" s="299"/>
      <x:c r="H959" s="299"/>
      <x:c r="I959" s="299"/>
      <x:c r="J959" s="460"/>
      <x:c r="K959" s="460">
        <x:v>1324</x:v>
      </x:c>
      <x:c r="L959" s="460"/>
      <x:c r="M959" s="460">
        <x:v>1324</x:v>
      </x:c>
      <x:c r="N959" s="460"/>
      <x:c r="O959" s="460"/>
      <x:c r="P959" s="460">
        <x:v>1324</x:v>
      </x:c>
      <x:c r="Q959" s="460"/>
      <x:c r="R959" s="217"/>
      <x:c r="S959" s="299"/>
      <x:c r="T959" s="273"/>
      <x:c r="U959" s="273"/>
      <x:c r="V959" s="273"/>
    </x:row>
    <x:row r="960" spans="1:22" s="329" customFormat="1" hidden="1" customHeight="1">
      <x:c r="A960" s="299" t="s">
        <x:v>2994</x:v>
      </x:c>
      <x:c r="B960" s="295" t="s">
        <x:v>938</x:v>
      </x:c>
      <x:c r="C960" s="217" t="s">
        <x:v>5339</x:v>
      </x:c>
      <x:c r="D960" s="443">
        <x:f t="shared" si="63"/>
        <x:v>1692</x:v>
      </x:c>
      <x:c r="E960" s="299" t="s">
        <x:v>5841</x:v>
      </x:c>
      <x:c r="F960" s="299" t="s">
        <x:v>3287</x:v>
      </x:c>
      <x:c r="G960" s="299"/>
      <x:c r="H960" s="299"/>
      <x:c r="I960" s="299"/>
      <x:c r="J960" s="460"/>
      <x:c r="K960" s="460">
        <x:v>1692</x:v>
      </x:c>
      <x:c r="L960" s="460"/>
      <x:c r="M960" s="460">
        <x:v>1692</x:v>
      </x:c>
      <x:c r="N960" s="460"/>
      <x:c r="O960" s="460"/>
      <x:c r="P960" s="460">
        <x:v>1692</x:v>
      </x:c>
      <x:c r="Q960" s="460"/>
      <x:c r="R960" s="217"/>
      <x:c r="S960" s="299"/>
      <x:c r="T960" s="273"/>
      <x:c r="U960" s="273"/>
      <x:c r="V960" s="273"/>
    </x:row>
    <x:row r="961" spans="1:22" s="329" customFormat="1" hidden="1" customHeight="1">
      <x:c r="A961" s="299" t="s">
        <x:v>2994</x:v>
      </x:c>
      <x:c r="B961" s="295" t="s">
        <x:v>3776</x:v>
      </x:c>
      <x:c r="C961" s="217" t="s">
        <x:v>5339</x:v>
      </x:c>
      <x:c r="D961" s="443">
        <x:f t="shared" si="63"/>
        <x:v>1239</x:v>
      </x:c>
      <x:c r="E961" s="299" t="s">
        <x:v>5841</x:v>
      </x:c>
      <x:c r="F961" s="299" t="s">
        <x:v>3287</x:v>
      </x:c>
      <x:c r="G961" s="299"/>
      <x:c r="H961" s="299"/>
      <x:c r="I961" s="299"/>
      <x:c r="J961" s="460"/>
      <x:c r="K961" s="460">
        <x:v>1239</x:v>
      </x:c>
      <x:c r="L961" s="460"/>
      <x:c r="M961" s="460">
        <x:v>1239</x:v>
      </x:c>
      <x:c r="N961" s="460"/>
      <x:c r="O961" s="460"/>
      <x:c r="P961" s="460">
        <x:v>1239</x:v>
      </x:c>
      <x:c r="Q961" s="460"/>
      <x:c r="R961" s="217"/>
      <x:c r="S961" s="299"/>
      <x:c r="T961" s="273"/>
      <x:c r="U961" s="273"/>
      <x:c r="V961" s="273"/>
    </x:row>
    <x:row r="962" spans="1:22" s="329" customFormat="1" hidden="1" customHeight="1">
      <x:c r="A962" s="299" t="s">
        <x:v>2994</x:v>
      </x:c>
      <x:c r="B962" s="295" t="s">
        <x:v>3730</x:v>
      </x:c>
      <x:c r="C962" s="217" t="s">
        <x:v>5339</x:v>
      </x:c>
      <x:c r="D962" s="443">
        <x:f t="shared" si="63"/>
        <x:v>1443</x:v>
      </x:c>
      <x:c r="E962" s="299" t="s">
        <x:v>5841</x:v>
      </x:c>
      <x:c r="F962" s="299" t="s">
        <x:v>3287</x:v>
      </x:c>
      <x:c r="G962" s="299"/>
      <x:c r="H962" s="299"/>
      <x:c r="I962" s="299"/>
      <x:c r="J962" s="460"/>
      <x:c r="K962" s="460">
        <x:v>1443</x:v>
      </x:c>
      <x:c r="L962" s="460"/>
      <x:c r="M962" s="460">
        <x:v>1443</x:v>
      </x:c>
      <x:c r="N962" s="460"/>
      <x:c r="O962" s="460"/>
      <x:c r="P962" s="460">
        <x:v>1443</x:v>
      </x:c>
      <x:c r="Q962" s="460"/>
      <x:c r="R962" s="217"/>
      <x:c r="S962" s="299"/>
      <x:c r="T962" s="273"/>
      <x:c r="U962" s="273"/>
      <x:c r="V962" s="273"/>
    </x:row>
    <x:row r="963" spans="1:22" s="329" customFormat="1" hidden="1" customHeight="1">
      <x:c r="A963" s="299" t="s">
        <x:v>2994</x:v>
      </x:c>
      <x:c r="B963" s="295" t="s">
        <x:v>3783</x:v>
      </x:c>
      <x:c r="C963" s="217" t="s">
        <x:v>3121</x:v>
      </x:c>
      <x:c r="D963" s="443">
        <x:f t="shared" si="63"/>
        <x:v>4097</x:v>
      </x:c>
      <x:c r="E963" s="299" t="s">
        <x:v>5841</x:v>
      </x:c>
      <x:c r="F963" s="299" t="s">
        <x:v>3287</x:v>
      </x:c>
      <x:c r="G963" s="299"/>
      <x:c r="H963" s="299"/>
      <x:c r="I963" s="299"/>
      <x:c r="J963" s="460"/>
      <x:c r="K963" s="460">
        <x:v>4097</x:v>
      </x:c>
      <x:c r="L963" s="460"/>
      <x:c r="M963" s="460">
        <x:v>4097</x:v>
      </x:c>
      <x:c r="N963" s="460"/>
      <x:c r="O963" s="460"/>
      <x:c r="P963" s="460">
        <x:v>4097</x:v>
      </x:c>
      <x:c r="Q963" s="460"/>
      <x:c r="R963" s="217"/>
      <x:c r="S963" s="299"/>
      <x:c r="T963" s="273"/>
      <x:c r="U963" s="273"/>
      <x:c r="V963" s="273"/>
    </x:row>
    <x:row r="964" spans="1:22" s="329" customFormat="1" hidden="1" customHeight="1">
      <x:c r="A964" s="299" t="s">
        <x:v>2994</x:v>
      </x:c>
      <x:c r="B964" s="295" t="s">
        <x:v>3727</x:v>
      </x:c>
      <x:c r="C964" s="217" t="s">
        <x:v>4483</x:v>
      </x:c>
      <x:c r="D964" s="443">
        <x:f t="shared" si="63"/>
        <x:v>14150</x:v>
      </x:c>
      <x:c r="E964" s="299" t="s">
        <x:v>5841</x:v>
      </x:c>
      <x:c r="F964" s="299" t="s">
        <x:v>3287</x:v>
      </x:c>
      <x:c r="G964" s="299"/>
      <x:c r="H964" s="299"/>
      <x:c r="I964" s="299"/>
      <x:c r="J964" s="460"/>
      <x:c r="K964" s="460">
        <x:v>14150</x:v>
      </x:c>
      <x:c r="L964" s="460"/>
      <x:c r="M964" s="460">
        <x:v>14150</x:v>
      </x:c>
      <x:c r="N964" s="460"/>
      <x:c r="O964" s="460"/>
      <x:c r="P964" s="460">
        <x:v>14150</x:v>
      </x:c>
      <x:c r="Q964" s="460"/>
      <x:c r="R964" s="217"/>
      <x:c r="S964" s="299"/>
      <x:c r="T964" s="273"/>
      <x:c r="U964" s="273"/>
      <x:c r="V964" s="273"/>
    </x:row>
    <x:row r="965" spans="1:22" s="329" customFormat="1" hidden="1" customHeight="1">
      <x:c r="A965" s="299" t="s">
        <x:v>2994</x:v>
      </x:c>
      <x:c r="B965" s="295" t="s">
        <x:v>5138</x:v>
      </x:c>
      <x:c r="C965" s="217" t="s">
        <x:v>5641</x:v>
      </x:c>
      <x:c r="D965" s="443">
        <x:f t="shared" si="63"/>
        <x:v>9687</x:v>
      </x:c>
      <x:c r="E965" s="299" t="s">
        <x:v>7086</x:v>
      </x:c>
      <x:c r="F965" s="299" t="s">
        <x:v>7086</x:v>
      </x:c>
      <x:c r="G965" s="299"/>
      <x:c r="H965" s="299"/>
      <x:c r="I965" s="299"/>
      <x:c r="J965" s="460"/>
      <x:c r="K965" s="460">
        <x:v>9687</x:v>
      </x:c>
      <x:c r="L965" s="461"/>
      <x:c r="M965" s="461">
        <x:v>9687</x:v>
      </x:c>
      <x:c r="N965" s="461"/>
      <x:c r="O965" s="461"/>
      <x:c r="P965" s="461">
        <x:v>9687</x:v>
      </x:c>
      <x:c r="Q965" s="461"/>
      <x:c r="R965" s="219"/>
      <x:c r="S965" s="299"/>
      <x:c r="T965" s="273"/>
      <x:c r="U965" s="273"/>
      <x:c r="V965" s="273"/>
    </x:row>
    <x:row r="966" spans="1:22" s="329" customFormat="1" hidden="1" customHeight="1">
      <x:c r="A966" s="299" t="s">
        <x:v>2994</x:v>
      </x:c>
      <x:c r="B966" s="295" t="s">
        <x:v>3767</x:v>
      </x:c>
      <x:c r="C966" s="217" t="s">
        <x:v>4465</x:v>
      </x:c>
      <x:c r="D966" s="443">
        <x:f t="shared" si="63"/>
        <x:v>3544</x:v>
      </x:c>
      <x:c r="E966" s="299" t="s">
        <x:v>7086</x:v>
      </x:c>
      <x:c r="F966" s="299" t="s">
        <x:v>7086</x:v>
      </x:c>
      <x:c r="G966" s="299"/>
      <x:c r="H966" s="299"/>
      <x:c r="I966" s="299"/>
      <x:c r="J966" s="460"/>
      <x:c r="K966" s="460">
        <x:v>3544</x:v>
      </x:c>
      <x:c r="L966" s="461"/>
      <x:c r="M966" s="461">
        <x:v>3544</x:v>
      </x:c>
      <x:c r="N966" s="461"/>
      <x:c r="O966" s="461"/>
      <x:c r="P966" s="461">
        <x:v>3544</x:v>
      </x:c>
      <x:c r="Q966" s="461"/>
      <x:c r="R966" s="219"/>
      <x:c r="S966" s="299"/>
      <x:c r="T966" s="273"/>
      <x:c r="U966" s="273"/>
      <x:c r="V966" s="273"/>
    </x:row>
    <x:row r="967" spans="1:22" s="329" customFormat="1" hidden="1" customHeight="1">
      <x:c r="A967" s="299" t="s">
        <x:v>2994</x:v>
      </x:c>
      <x:c r="B967" s="295" t="s">
        <x:v>939</x:v>
      </x:c>
      <x:c r="C967" s="217" t="s">
        <x:v>4633</x:v>
      </x:c>
      <x:c r="D967" s="443">
        <x:f t="shared" si="63"/>
        <x:v>6478</x:v>
      </x:c>
      <x:c r="E967" s="299" t="s">
        <x:v>7086</x:v>
      </x:c>
      <x:c r="F967" s="299" t="s">
        <x:v>7086</x:v>
      </x:c>
      <x:c r="G967" s="299"/>
      <x:c r="H967" s="299"/>
      <x:c r="I967" s="299"/>
      <x:c r="J967" s="460"/>
      <x:c r="K967" s="460">
        <x:v>6478</x:v>
      </x:c>
      <x:c r="L967" s="461"/>
      <x:c r="M967" s="461">
        <x:v>6478</x:v>
      </x:c>
      <x:c r="N967" s="461"/>
      <x:c r="O967" s="461"/>
      <x:c r="P967" s="461">
        <x:v>6478</x:v>
      </x:c>
      <x:c r="Q967" s="461"/>
      <x:c r="R967" s="219"/>
      <x:c r="S967" s="299"/>
      <x:c r="T967" s="273"/>
      <x:c r="U967" s="273"/>
      <x:c r="V967" s="273"/>
    </x:row>
    <x:row r="968" spans="1:22" s="329" customFormat="1" hidden="1" customHeight="1">
      <x:c r="A968" s="299" t="s">
        <x:v>2994</x:v>
      </x:c>
      <x:c r="B968" s="295" t="s">
        <x:v>3782</x:v>
      </x:c>
      <x:c r="C968" s="217" t="s">
        <x:v>4657</x:v>
      </x:c>
      <x:c r="D968" s="443">
        <x:f t="shared" si="63"/>
        <x:v>11570</x:v>
      </x:c>
      <x:c r="E968" s="299" t="s">
        <x:v>7086</x:v>
      </x:c>
      <x:c r="F968" s="299" t="s">
        <x:v>7086</x:v>
      </x:c>
      <x:c r="G968" s="299"/>
      <x:c r="H968" s="299"/>
      <x:c r="I968" s="299"/>
      <x:c r="J968" s="460"/>
      <x:c r="K968" s="460">
        <x:v>11570</x:v>
      </x:c>
      <x:c r="L968" s="461"/>
      <x:c r="M968" s="461">
        <x:v>11570</x:v>
      </x:c>
      <x:c r="N968" s="461"/>
      <x:c r="O968" s="461"/>
      <x:c r="P968" s="461">
        <x:v>11570</x:v>
      </x:c>
      <x:c r="Q968" s="461"/>
      <x:c r="R968" s="219"/>
      <x:c r="S968" s="299"/>
      <x:c r="T968" s="273"/>
      <x:c r="U968" s="273"/>
      <x:c r="V968" s="273"/>
    </x:row>
    <x:row r="969" spans="1:22" s="329" customFormat="1" hidden="1" customHeight="1">
      <x:c r="A969" s="299" t="s">
        <x:v>2994</x:v>
      </x:c>
      <x:c r="B969" s="295" t="s">
        <x:v>6768</x:v>
      </x:c>
      <x:c r="C969" s="296" t="s">
        <x:v>4435</x:v>
      </x:c>
      <x:c r="D969" s="443">
        <x:f t="shared" si="63"/>
        <x:v>2535</x:v>
      </x:c>
      <x:c r="E969" s="299" t="s">
        <x:v>3124</x:v>
      </x:c>
      <x:c r="F969" s="299" t="s">
        <x:v>3124</x:v>
      </x:c>
      <x:c r="G969" s="299"/>
      <x:c r="H969" s="299"/>
      <x:c r="I969" s="299"/>
      <x:c r="J969" s="460"/>
      <x:c r="K969" s="460">
        <x:v>2535</x:v>
      </x:c>
      <x:c r="L969" s="461"/>
      <x:c r="M969" s="461">
        <x:v>2535</x:v>
      </x:c>
      <x:c r="N969" s="461"/>
      <x:c r="O969" s="461"/>
      <x:c r="P969" s="461">
        <x:v>2535</x:v>
      </x:c>
      <x:c r="Q969" s="461"/>
      <x:c r="R969" s="219"/>
      <x:c r="S969" s="299"/>
      <x:c r="T969" s="273"/>
      <x:c r="U969" s="273"/>
      <x:c r="V969" s="273"/>
    </x:row>
    <x:row r="970" spans="1:22" s="329" customFormat="1" hidden="1" customHeight="1">
      <x:c r="A970" s="299" t="s">
        <x:v>2994</x:v>
      </x:c>
      <x:c r="B970" s="295" t="s">
        <x:v>6756</x:v>
      </x:c>
      <x:c r="C970" s="296" t="s">
        <x:v>4685</x:v>
      </x:c>
      <x:c r="D970" s="443">
        <x:f t="shared" si="63"/>
        <x:v>11362</x:v>
      </x:c>
      <x:c r="E970" s="299" t="s">
        <x:v>3124</x:v>
      </x:c>
      <x:c r="F970" s="299" t="s">
        <x:v>3124</x:v>
      </x:c>
      <x:c r="G970" s="299"/>
      <x:c r="H970" s="299"/>
      <x:c r="I970" s="299"/>
      <x:c r="J970" s="460"/>
      <x:c r="K970" s="460">
        <x:v>11362</x:v>
      </x:c>
      <x:c r="L970" s="460"/>
      <x:c r="M970" s="460">
        <x:v>11362</x:v>
      </x:c>
      <x:c r="N970" s="460"/>
      <x:c r="O970" s="460"/>
      <x:c r="P970" s="460">
        <x:v>11362</x:v>
      </x:c>
      <x:c r="Q970" s="460"/>
      <x:c r="R970" s="217"/>
      <x:c r="S970" s="299"/>
      <x:c r="T970" s="273"/>
      <x:c r="U970" s="273"/>
      <x:c r="V970" s="273"/>
    </x:row>
    <x:row r="971" spans="1:19" s="329" customFormat="1" ht="69.950000000000003" hidden="1" customHeight="1">
      <x:c r="A971" s="1016" t="s">
        <x:v>43</x:v>
      </x:c>
      <x:c r="B971" s="1068" t="s">
        <x:v>620</x:v>
      </x:c>
      <x:c r="C971" s="264" t="s">
        <x:v>2720</x:v>
      </x:c>
      <x:c r="D971" s="462">
        <x:f t="shared" si="63"/>
        <x:v>305854.80000000005</x:v>
      </x:c>
      <x:c r="E971" s="307"/>
      <x:c r="F971" s="307"/>
      <x:c r="G971" s="307"/>
      <x:c r="H971" s="686">
        <x:f>SUM(I971:K971)</x:f>
        <x:v>305854.80000000005</x:v>
      </x:c>
      <x:c r="I971" s="686">
        <x:f t="shared" ref="I971:K971" si="64">SUM(I973:I992)</x:f>
        <x:v>0</x:v>
      </x:c>
      <x:c r="J971" s="686">
        <x:f t="shared" si="64"/>
        <x:v>299088.90000000002</x:v>
      </x:c>
      <x:c r="K971" s="686">
        <x:f t="shared" si="64"/>
        <x:v>6765.8999999999996</x:v>
      </x:c>
      <x:c r="L971" s="686">
        <x:f t="shared" ref="L971:Q971" si="65">SUM(L973:L992)</x:f>
        <x:v>299088.90000000002</x:v>
      </x:c>
      <x:c r="M971" s="686">
        <x:f t="shared" si="65"/>
        <x:v>6765.8999999999996</x:v>
      </x:c>
      <x:c r="N971" s="686">
        <x:f t="shared" si="65"/>
        <x:v>0</x:v>
      </x:c>
      <x:c r="O971" s="686">
        <x:f t="shared" si="65"/>
        <x:v>0</x:v>
      </x:c>
      <x:c r="P971" s="686">
        <x:f t="shared" si="65"/>
        <x:v>304869.80000000005</x:v>
      </x:c>
      <x:c r="Q971" s="686">
        <x:f t="shared" si="65"/>
        <x:v>985</x:v>
      </x:c>
      <x:c r="R971" s="225"/>
      <x:c r="S971" s="1071"/>
    </x:row>
    <x:row r="972" spans="1:19" s="329" customFormat="1" ht="69.950000000000003" hidden="1" customHeight="1">
      <x:c r="A972" s="1017"/>
      <x:c r="B972" s="1069"/>
      <x:c r="C972" s="264" t="s">
        <x:v>1516</x:v>
      </x:c>
      <x:c r="D972" s="463">
        <x:f>COUNTA(D973:D992)</x:f>
        <x:v>20</x:v>
      </x:c>
      <x:c r="E972" s="310"/>
      <x:c r="F972" s="310"/>
      <x:c r="G972" s="310"/>
      <x:c r="H972" s="310"/>
      <x:c r="I972" s="310"/>
      <x:c r="J972" s="310"/>
      <x:c r="K972" s="310"/>
      <x:c r="L972" s="310">
        <x:f>COUNTA(L973:L992)-1</x:f>
        <x:v>17</x:v>
      </x:c>
      <x:c r="M972" s="310">
        <x:f t="shared" ref="M972:P972" si="66">COUNTA(M973:M992)</x:f>
        <x:v>3</x:v>
      </x:c>
      <x:c r="N972" s="310">
        <x:f t="shared" si="66"/>
        <x:v>0</x:v>
      </x:c>
      <x:c r="O972" s="310">
        <x:f t="shared" si="66"/>
        <x:v>0</x:v>
      </x:c>
      <x:c r="P972" s="310">
        <x:f t="shared" si="66"/>
        <x:v>18</x:v>
      </x:c>
      <x:c r="Q972" s="310">
        <x:f>COUNTA(Q973:Q992)</x:f>
        <x:v>2</x:v>
      </x:c>
      <x:c r="R972" s="232"/>
      <x:c r="S972" s="1072"/>
    </x:row>
    <x:row r="973" spans="1:189" s="377" customFormat="1" hidden="1" customHeight="1">
      <x:c r="A973" s="319" t="s">
        <x:v>43</x:v>
      </x:c>
      <x:c r="B973" s="295" t="s">
        <x:v>4403</x:v>
      </x:c>
      <x:c r="C973" s="296" t="s">
        <x:v>5388</x:v>
      </x:c>
      <x:c r="D973" s="443">
        <x:f t="shared" si="63"/>
        <x:v>27234.5</x:v>
      </x:c>
      <x:c r="E973" s="299" t="s">
        <x:v>3391</x:v>
      </x:c>
      <x:c r="F973" s="299" t="s">
        <x:v>4062</x:v>
      </x:c>
      <x:c r="G973" s="299" t="s">
        <x:v>3391</x:v>
      </x:c>
      <x:c r="H973" s="299" t="s">
        <x:v>7017</x:v>
      </x:c>
      <x:c r="I973" s="299"/>
      <x:c r="J973" s="623">
        <x:v>27234.5</x:v>
      </x:c>
      <x:c r="K973" s="623"/>
      <x:c r="L973" s="623">
        <x:v>27234.5</x:v>
      </x:c>
      <x:c r="M973" s="623"/>
      <x:c r="N973" s="623"/>
      <x:c r="O973" s="623"/>
      <x:c r="P973" s="623">
        <x:v>27234.5</x:v>
      </x:c>
      <x:c r="Q973" s="623"/>
      <x:c r="R973" s="217" t="s">
        <x:v>6762</x:v>
      </x:c>
      <x:c r="S973" s="447"/>
      <x:c r="T973" s="343"/>
      <x:c r="U973" s="343"/>
      <x:c r="V973" s="343"/>
      <x:c r="W973" s="343"/>
      <x:c r="X973" s="343"/>
      <x:c r="Y973" s="343"/>
      <x:c r="Z973" s="343"/>
      <x:c r="AA973" s="343"/>
      <x:c r="AB973" s="343"/>
      <x:c r="AC973" s="343"/>
      <x:c r="AD973" s="343"/>
      <x:c r="AE973" s="343"/>
      <x:c r="AF973" s="343"/>
      <x:c r="AG973" s="343"/>
      <x:c r="AH973" s="343"/>
      <x:c r="AI973" s="343"/>
      <x:c r="AJ973" s="343"/>
      <x:c r="AK973" s="343"/>
      <x:c r="AL973" s="343"/>
      <x:c r="AM973" s="343"/>
      <x:c r="AN973" s="343"/>
      <x:c r="AO973" s="343"/>
      <x:c r="AP973" s="343"/>
      <x:c r="AQ973" s="343"/>
      <x:c r="AR973" s="343"/>
      <x:c r="AS973" s="343"/>
      <x:c r="AT973" s="343"/>
      <x:c r="AU973" s="343"/>
      <x:c r="AV973" s="343"/>
      <x:c r="AW973" s="343"/>
      <x:c r="AX973" s="343"/>
      <x:c r="AY973" s="343"/>
      <x:c r="AZ973" s="343"/>
      <x:c r="BA973" s="343"/>
      <x:c r="BB973" s="343"/>
      <x:c r="BC973" s="343"/>
      <x:c r="BD973" s="343"/>
      <x:c r="BE973" s="343"/>
      <x:c r="BF973" s="343"/>
      <x:c r="BG973" s="343"/>
      <x:c r="BH973" s="343"/>
      <x:c r="BI973" s="343"/>
      <x:c r="BJ973" s="343"/>
      <x:c r="BK973" s="343"/>
      <x:c r="BL973" s="343"/>
      <x:c r="BM973" s="343"/>
      <x:c r="BN973" s="343"/>
      <x:c r="BO973" s="343"/>
      <x:c r="BP973" s="343"/>
      <x:c r="BQ973" s="343"/>
      <x:c r="BR973" s="343"/>
      <x:c r="BS973" s="343"/>
      <x:c r="BT973" s="343"/>
      <x:c r="BU973" s="343"/>
      <x:c r="BV973" s="343"/>
      <x:c r="BW973" s="343"/>
      <x:c r="BX973" s="343"/>
      <x:c r="BY973" s="343"/>
      <x:c r="BZ973" s="343"/>
      <x:c r="CA973" s="343"/>
      <x:c r="CB973" s="343"/>
      <x:c r="CC973" s="343"/>
      <x:c r="CD973" s="343"/>
      <x:c r="CE973" s="343"/>
      <x:c r="CF973" s="343"/>
      <x:c r="CG973" s="343"/>
      <x:c r="CH973" s="343"/>
      <x:c r="CI973" s="343"/>
      <x:c r="CJ973" s="343"/>
      <x:c r="CK973" s="343"/>
      <x:c r="CL973" s="343"/>
      <x:c r="CM973" s="343"/>
      <x:c r="CN973" s="343"/>
      <x:c r="CO973" s="343"/>
      <x:c r="CP973" s="343"/>
      <x:c r="CQ973" s="343"/>
      <x:c r="CR973" s="343"/>
      <x:c r="CS973" s="343"/>
      <x:c r="CT973" s="343"/>
      <x:c r="CU973" s="343"/>
      <x:c r="CV973" s="343"/>
      <x:c r="CW973" s="343"/>
      <x:c r="CX973" s="343"/>
      <x:c r="CY973" s="343"/>
      <x:c r="CZ973" s="343"/>
      <x:c r="DA973" s="343"/>
      <x:c r="DB973" s="343"/>
      <x:c r="DC973" s="343"/>
      <x:c r="DD973" s="343"/>
      <x:c r="DE973" s="343"/>
      <x:c r="DF973" s="343"/>
      <x:c r="DG973" s="343"/>
      <x:c r="DH973" s="343"/>
      <x:c r="DI973" s="343"/>
      <x:c r="DJ973" s="343"/>
      <x:c r="DK973" s="343"/>
      <x:c r="DL973" s="343"/>
      <x:c r="DM973" s="343"/>
      <x:c r="DN973" s="343"/>
      <x:c r="DO973" s="343"/>
      <x:c r="DP973" s="343"/>
      <x:c r="DQ973" s="343"/>
      <x:c r="DR973" s="343"/>
      <x:c r="DS973" s="343"/>
      <x:c r="DT973" s="343"/>
      <x:c r="DU973" s="343"/>
      <x:c r="DV973" s="343"/>
      <x:c r="DW973" s="343"/>
      <x:c r="DX973" s="343"/>
      <x:c r="DY973" s="343"/>
      <x:c r="DZ973" s="343"/>
      <x:c r="EA973" s="343"/>
      <x:c r="EB973" s="343"/>
      <x:c r="EC973" s="343"/>
      <x:c r="ED973" s="343"/>
      <x:c r="EE973" s="343"/>
      <x:c r="EF973" s="343"/>
      <x:c r="EG973" s="343"/>
      <x:c r="EH973" s="343"/>
      <x:c r="EI973" s="343"/>
      <x:c r="EJ973" s="343"/>
      <x:c r="EK973" s="343"/>
      <x:c r="EL973" s="343"/>
      <x:c r="EM973" s="343"/>
      <x:c r="EN973" s="343"/>
      <x:c r="EO973" s="343"/>
      <x:c r="EP973" s="343"/>
      <x:c r="EQ973" s="343"/>
      <x:c r="ER973" s="343"/>
      <x:c r="ES973" s="343"/>
      <x:c r="ET973" s="343"/>
      <x:c r="EU973" s="343"/>
      <x:c r="EV973" s="343"/>
      <x:c r="EW973" s="343"/>
      <x:c r="EX973" s="343"/>
      <x:c r="EY973" s="343"/>
      <x:c r="EZ973" s="343"/>
      <x:c r="FA973" s="343"/>
      <x:c r="FB973" s="343"/>
      <x:c r="FC973" s="343"/>
      <x:c r="FD973" s="343"/>
      <x:c r="FE973" s="343"/>
      <x:c r="FF973" s="343"/>
      <x:c r="FG973" s="343"/>
      <x:c r="FH973" s="343"/>
      <x:c r="FI973" s="343"/>
      <x:c r="FJ973" s="343"/>
      <x:c r="FK973" s="343"/>
      <x:c r="FL973" s="343"/>
      <x:c r="FM973" s="343"/>
      <x:c r="FN973" s="343"/>
      <x:c r="FO973" s="343"/>
      <x:c r="FP973" s="343"/>
      <x:c r="FQ973" s="343"/>
      <x:c r="FR973" s="343"/>
      <x:c r="FS973" s="343"/>
      <x:c r="FT973" s="343"/>
      <x:c r="FU973" s="343"/>
      <x:c r="FV973" s="343"/>
      <x:c r="FW973" s="343"/>
      <x:c r="FX973" s="343"/>
      <x:c r="FY973" s="343"/>
      <x:c r="FZ973" s="343"/>
      <x:c r="GA973" s="343"/>
      <x:c r="GB973" s="343"/>
      <x:c r="GC973" s="343"/>
      <x:c r="GD973" s="343"/>
      <x:c r="GE973" s="343"/>
      <x:c r="GF973" s="343"/>
      <x:c r="GG973" s="343"/>
    </x:row>
    <x:row r="974" spans="1:189" s="377" customFormat="1" hidden="1" customHeight="1">
      <x:c r="A974" s="319" t="s">
        <x:v>43</x:v>
      </x:c>
      <x:c r="B974" s="295" t="s">
        <x:v>4461</x:v>
      </x:c>
      <x:c r="C974" s="296" t="s">
        <x:v>4457</x:v>
      </x:c>
      <x:c r="D974" s="443">
        <x:f t="shared" si="63"/>
        <x:v>26909.799999999999</x:v>
      </x:c>
      <x:c r="E974" s="299" t="s">
        <x:v>3391</x:v>
      </x:c>
      <x:c r="F974" s="299" t="s">
        <x:v>4062</x:v>
      </x:c>
      <x:c r="G974" s="299" t="s">
        <x:v>3391</x:v>
      </x:c>
      <x:c r="H974" s="299" t="s">
        <x:v>7017</x:v>
      </x:c>
      <x:c r="I974" s="299"/>
      <x:c r="J974" s="623">
        <x:v>26909.799999999999</x:v>
      </x:c>
      <x:c r="K974" s="623"/>
      <x:c r="L974" s="623">
        <x:v>26909.799999999999</x:v>
      </x:c>
      <x:c r="M974" s="623"/>
      <x:c r="N974" s="623"/>
      <x:c r="O974" s="623"/>
      <x:c r="P974" s="623">
        <x:v>26909.799999999999</x:v>
      </x:c>
      <x:c r="Q974" s="623"/>
      <x:c r="R974" s="217" t="s">
        <x:v>6762</x:v>
      </x:c>
      <x:c r="S974" s="447"/>
      <x:c r="T974" s="343"/>
      <x:c r="U974" s="343"/>
      <x:c r="V974" s="343"/>
      <x:c r="W974" s="343"/>
      <x:c r="X974" s="343"/>
      <x:c r="Y974" s="343"/>
      <x:c r="Z974" s="343"/>
      <x:c r="AA974" s="343"/>
      <x:c r="AB974" s="343"/>
      <x:c r="AC974" s="343"/>
      <x:c r="AD974" s="343"/>
      <x:c r="AE974" s="343"/>
      <x:c r="AF974" s="343"/>
      <x:c r="AG974" s="343"/>
      <x:c r="AH974" s="343"/>
      <x:c r="AI974" s="343"/>
      <x:c r="AJ974" s="343"/>
      <x:c r="AK974" s="343"/>
      <x:c r="AL974" s="343"/>
      <x:c r="AM974" s="343"/>
      <x:c r="AN974" s="343"/>
      <x:c r="AO974" s="343"/>
      <x:c r="AP974" s="343"/>
      <x:c r="AQ974" s="343"/>
      <x:c r="AR974" s="343"/>
      <x:c r="AS974" s="343"/>
      <x:c r="AT974" s="343"/>
      <x:c r="AU974" s="343"/>
      <x:c r="AV974" s="343"/>
      <x:c r="AW974" s="343"/>
      <x:c r="AX974" s="343"/>
      <x:c r="AY974" s="343"/>
      <x:c r="AZ974" s="343"/>
      <x:c r="BA974" s="343"/>
      <x:c r="BB974" s="343"/>
      <x:c r="BC974" s="343"/>
      <x:c r="BD974" s="343"/>
      <x:c r="BE974" s="343"/>
      <x:c r="BF974" s="343"/>
      <x:c r="BG974" s="343"/>
      <x:c r="BH974" s="343"/>
      <x:c r="BI974" s="343"/>
      <x:c r="BJ974" s="343"/>
      <x:c r="BK974" s="343"/>
      <x:c r="BL974" s="343"/>
      <x:c r="BM974" s="343"/>
      <x:c r="BN974" s="343"/>
      <x:c r="BO974" s="343"/>
      <x:c r="BP974" s="343"/>
      <x:c r="BQ974" s="343"/>
      <x:c r="BR974" s="343"/>
      <x:c r="BS974" s="343"/>
      <x:c r="BT974" s="343"/>
      <x:c r="BU974" s="343"/>
      <x:c r="BV974" s="343"/>
      <x:c r="BW974" s="343"/>
      <x:c r="BX974" s="343"/>
      <x:c r="BY974" s="343"/>
      <x:c r="BZ974" s="343"/>
      <x:c r="CA974" s="343"/>
      <x:c r="CB974" s="343"/>
      <x:c r="CC974" s="343"/>
      <x:c r="CD974" s="343"/>
      <x:c r="CE974" s="343"/>
      <x:c r="CF974" s="343"/>
      <x:c r="CG974" s="343"/>
      <x:c r="CH974" s="343"/>
      <x:c r="CI974" s="343"/>
      <x:c r="CJ974" s="343"/>
      <x:c r="CK974" s="343"/>
      <x:c r="CL974" s="343"/>
      <x:c r="CM974" s="343"/>
      <x:c r="CN974" s="343"/>
      <x:c r="CO974" s="343"/>
      <x:c r="CP974" s="343"/>
      <x:c r="CQ974" s="343"/>
      <x:c r="CR974" s="343"/>
      <x:c r="CS974" s="343"/>
      <x:c r="CT974" s="343"/>
      <x:c r="CU974" s="343"/>
      <x:c r="CV974" s="343"/>
      <x:c r="CW974" s="343"/>
      <x:c r="CX974" s="343"/>
      <x:c r="CY974" s="343"/>
      <x:c r="CZ974" s="343"/>
      <x:c r="DA974" s="343"/>
      <x:c r="DB974" s="343"/>
      <x:c r="DC974" s="343"/>
      <x:c r="DD974" s="343"/>
      <x:c r="DE974" s="343"/>
      <x:c r="DF974" s="343"/>
      <x:c r="DG974" s="343"/>
      <x:c r="DH974" s="343"/>
      <x:c r="DI974" s="343"/>
      <x:c r="DJ974" s="343"/>
      <x:c r="DK974" s="343"/>
      <x:c r="DL974" s="343"/>
      <x:c r="DM974" s="343"/>
      <x:c r="DN974" s="343"/>
      <x:c r="DO974" s="343"/>
      <x:c r="DP974" s="343"/>
      <x:c r="DQ974" s="343"/>
      <x:c r="DR974" s="343"/>
      <x:c r="DS974" s="343"/>
      <x:c r="DT974" s="343"/>
      <x:c r="DU974" s="343"/>
      <x:c r="DV974" s="343"/>
      <x:c r="DW974" s="343"/>
      <x:c r="DX974" s="343"/>
      <x:c r="DY974" s="343"/>
      <x:c r="DZ974" s="343"/>
      <x:c r="EA974" s="343"/>
      <x:c r="EB974" s="343"/>
      <x:c r="EC974" s="343"/>
      <x:c r="ED974" s="343"/>
      <x:c r="EE974" s="343"/>
      <x:c r="EF974" s="343"/>
      <x:c r="EG974" s="343"/>
      <x:c r="EH974" s="343"/>
      <x:c r="EI974" s="343"/>
      <x:c r="EJ974" s="343"/>
      <x:c r="EK974" s="343"/>
      <x:c r="EL974" s="343"/>
      <x:c r="EM974" s="343"/>
      <x:c r="EN974" s="343"/>
      <x:c r="EO974" s="343"/>
      <x:c r="EP974" s="343"/>
      <x:c r="EQ974" s="343"/>
      <x:c r="ER974" s="343"/>
      <x:c r="ES974" s="343"/>
      <x:c r="ET974" s="343"/>
      <x:c r="EU974" s="343"/>
      <x:c r="EV974" s="343"/>
      <x:c r="EW974" s="343"/>
      <x:c r="EX974" s="343"/>
      <x:c r="EY974" s="343"/>
      <x:c r="EZ974" s="343"/>
      <x:c r="FA974" s="343"/>
      <x:c r="FB974" s="343"/>
      <x:c r="FC974" s="343"/>
      <x:c r="FD974" s="343"/>
      <x:c r="FE974" s="343"/>
      <x:c r="FF974" s="343"/>
      <x:c r="FG974" s="343"/>
      <x:c r="FH974" s="343"/>
      <x:c r="FI974" s="343"/>
      <x:c r="FJ974" s="343"/>
      <x:c r="FK974" s="343"/>
      <x:c r="FL974" s="343"/>
      <x:c r="FM974" s="343"/>
      <x:c r="FN974" s="343"/>
      <x:c r="FO974" s="343"/>
      <x:c r="FP974" s="343"/>
      <x:c r="FQ974" s="343"/>
      <x:c r="FR974" s="343"/>
      <x:c r="FS974" s="343"/>
      <x:c r="FT974" s="343"/>
      <x:c r="FU974" s="343"/>
      <x:c r="FV974" s="343"/>
      <x:c r="FW974" s="343"/>
      <x:c r="FX974" s="343"/>
      <x:c r="FY974" s="343"/>
      <x:c r="FZ974" s="343"/>
      <x:c r="GA974" s="343"/>
      <x:c r="GB974" s="343"/>
      <x:c r="GC974" s="343"/>
      <x:c r="GD974" s="343"/>
      <x:c r="GE974" s="343"/>
      <x:c r="GF974" s="343"/>
      <x:c r="GG974" s="343"/>
    </x:row>
    <x:row r="975" spans="1:189" s="377" customFormat="1" hidden="1" customHeight="1">
      <x:c r="A975" s="319" t="s">
        <x:v>43</x:v>
      </x:c>
      <x:c r="B975" s="295" t="s">
        <x:v>4721</x:v>
      </x:c>
      <x:c r="C975" s="296" t="s">
        <x:v>3128</x:v>
      </x:c>
      <x:c r="D975" s="443">
        <x:f t="shared" si="63"/>
        <x:v>6363.3000000000002</x:v>
      </x:c>
      <x:c r="E975" s="299" t="s">
        <x:v>3391</x:v>
      </x:c>
      <x:c r="F975" s="299" t="s">
        <x:v>4062</x:v>
      </x:c>
      <x:c r="G975" s="299" t="s">
        <x:v>3391</x:v>
      </x:c>
      <x:c r="H975" s="299" t="s">
        <x:v>7017</x:v>
      </x:c>
      <x:c r="I975" s="299"/>
      <x:c r="J975" s="623">
        <x:v>6363.3000000000002</x:v>
      </x:c>
      <x:c r="K975" s="623"/>
      <x:c r="L975" s="623">
        <x:v>6363.3000000000002</x:v>
      </x:c>
      <x:c r="M975" s="623"/>
      <x:c r="N975" s="623"/>
      <x:c r="O975" s="623"/>
      <x:c r="P975" s="623">
        <x:v>6363.3000000000002</x:v>
      </x:c>
      <x:c r="Q975" s="623"/>
      <x:c r="R975" s="217" t="s">
        <x:v>3119</x:v>
      </x:c>
      <x:c r="S975" s="447"/>
      <x:c r="T975" s="343"/>
      <x:c r="U975" s="343"/>
      <x:c r="V975" s="343"/>
      <x:c r="W975" s="343"/>
      <x:c r="X975" s="343"/>
      <x:c r="Y975" s="343"/>
      <x:c r="Z975" s="343"/>
      <x:c r="AA975" s="343"/>
      <x:c r="AB975" s="343"/>
      <x:c r="AC975" s="343"/>
      <x:c r="AD975" s="343"/>
      <x:c r="AE975" s="343"/>
      <x:c r="AF975" s="343"/>
      <x:c r="AG975" s="343"/>
      <x:c r="AH975" s="343"/>
      <x:c r="AI975" s="343"/>
      <x:c r="AJ975" s="343"/>
      <x:c r="AK975" s="343"/>
      <x:c r="AL975" s="343"/>
      <x:c r="AM975" s="343"/>
      <x:c r="AN975" s="343"/>
      <x:c r="AO975" s="343"/>
      <x:c r="AP975" s="343"/>
      <x:c r="AQ975" s="343"/>
      <x:c r="AR975" s="343"/>
      <x:c r="AS975" s="343"/>
      <x:c r="AT975" s="343"/>
      <x:c r="AU975" s="343"/>
      <x:c r="AV975" s="343"/>
      <x:c r="AW975" s="343"/>
      <x:c r="AX975" s="343"/>
      <x:c r="AY975" s="343"/>
      <x:c r="AZ975" s="343"/>
      <x:c r="BA975" s="343"/>
      <x:c r="BB975" s="343"/>
      <x:c r="BC975" s="343"/>
      <x:c r="BD975" s="343"/>
      <x:c r="BE975" s="343"/>
      <x:c r="BF975" s="343"/>
      <x:c r="BG975" s="343"/>
      <x:c r="BH975" s="343"/>
      <x:c r="BI975" s="343"/>
      <x:c r="BJ975" s="343"/>
      <x:c r="BK975" s="343"/>
      <x:c r="BL975" s="343"/>
      <x:c r="BM975" s="343"/>
      <x:c r="BN975" s="343"/>
      <x:c r="BO975" s="343"/>
      <x:c r="BP975" s="343"/>
      <x:c r="BQ975" s="343"/>
      <x:c r="BR975" s="343"/>
      <x:c r="BS975" s="343"/>
      <x:c r="BT975" s="343"/>
      <x:c r="BU975" s="343"/>
      <x:c r="BV975" s="343"/>
      <x:c r="BW975" s="343"/>
      <x:c r="BX975" s="343"/>
      <x:c r="BY975" s="343"/>
      <x:c r="BZ975" s="343"/>
      <x:c r="CA975" s="343"/>
      <x:c r="CB975" s="343"/>
      <x:c r="CC975" s="343"/>
      <x:c r="CD975" s="343"/>
      <x:c r="CE975" s="343"/>
      <x:c r="CF975" s="343"/>
      <x:c r="CG975" s="343"/>
      <x:c r="CH975" s="343"/>
      <x:c r="CI975" s="343"/>
      <x:c r="CJ975" s="343"/>
      <x:c r="CK975" s="343"/>
      <x:c r="CL975" s="343"/>
      <x:c r="CM975" s="343"/>
      <x:c r="CN975" s="343"/>
      <x:c r="CO975" s="343"/>
      <x:c r="CP975" s="343"/>
      <x:c r="CQ975" s="343"/>
      <x:c r="CR975" s="343"/>
      <x:c r="CS975" s="343"/>
      <x:c r="CT975" s="343"/>
      <x:c r="CU975" s="343"/>
      <x:c r="CV975" s="343"/>
      <x:c r="CW975" s="343"/>
      <x:c r="CX975" s="343"/>
      <x:c r="CY975" s="343"/>
      <x:c r="CZ975" s="343"/>
      <x:c r="DA975" s="343"/>
      <x:c r="DB975" s="343"/>
      <x:c r="DC975" s="343"/>
      <x:c r="DD975" s="343"/>
      <x:c r="DE975" s="343"/>
      <x:c r="DF975" s="343"/>
      <x:c r="DG975" s="343"/>
      <x:c r="DH975" s="343"/>
      <x:c r="DI975" s="343"/>
      <x:c r="DJ975" s="343"/>
      <x:c r="DK975" s="343"/>
      <x:c r="DL975" s="343"/>
      <x:c r="DM975" s="343"/>
      <x:c r="DN975" s="343"/>
      <x:c r="DO975" s="343"/>
      <x:c r="DP975" s="343"/>
      <x:c r="DQ975" s="343"/>
      <x:c r="DR975" s="343"/>
      <x:c r="DS975" s="343"/>
      <x:c r="DT975" s="343"/>
      <x:c r="DU975" s="343"/>
      <x:c r="DV975" s="343"/>
      <x:c r="DW975" s="343"/>
      <x:c r="DX975" s="343"/>
      <x:c r="DY975" s="343"/>
      <x:c r="DZ975" s="343"/>
      <x:c r="EA975" s="343"/>
      <x:c r="EB975" s="343"/>
      <x:c r="EC975" s="343"/>
      <x:c r="ED975" s="343"/>
      <x:c r="EE975" s="343"/>
      <x:c r="EF975" s="343"/>
      <x:c r="EG975" s="343"/>
      <x:c r="EH975" s="343"/>
      <x:c r="EI975" s="343"/>
      <x:c r="EJ975" s="343"/>
      <x:c r="EK975" s="343"/>
      <x:c r="EL975" s="343"/>
      <x:c r="EM975" s="343"/>
      <x:c r="EN975" s="343"/>
      <x:c r="EO975" s="343"/>
      <x:c r="EP975" s="343"/>
      <x:c r="EQ975" s="343"/>
      <x:c r="ER975" s="343"/>
      <x:c r="ES975" s="343"/>
      <x:c r="ET975" s="343"/>
      <x:c r="EU975" s="343"/>
      <x:c r="EV975" s="343"/>
      <x:c r="EW975" s="343"/>
      <x:c r="EX975" s="343"/>
      <x:c r="EY975" s="343"/>
      <x:c r="EZ975" s="343"/>
      <x:c r="FA975" s="343"/>
      <x:c r="FB975" s="343"/>
      <x:c r="FC975" s="343"/>
      <x:c r="FD975" s="343"/>
      <x:c r="FE975" s="343"/>
      <x:c r="FF975" s="343"/>
      <x:c r="FG975" s="343"/>
      <x:c r="FH975" s="343"/>
      <x:c r="FI975" s="343"/>
      <x:c r="FJ975" s="343"/>
      <x:c r="FK975" s="343"/>
      <x:c r="FL975" s="343"/>
      <x:c r="FM975" s="343"/>
      <x:c r="FN975" s="343"/>
      <x:c r="FO975" s="343"/>
      <x:c r="FP975" s="343"/>
      <x:c r="FQ975" s="343"/>
      <x:c r="FR975" s="343"/>
      <x:c r="FS975" s="343"/>
      <x:c r="FT975" s="343"/>
      <x:c r="FU975" s="343"/>
      <x:c r="FV975" s="343"/>
      <x:c r="FW975" s="343"/>
      <x:c r="FX975" s="343"/>
      <x:c r="FY975" s="343"/>
      <x:c r="FZ975" s="343"/>
      <x:c r="GA975" s="343"/>
      <x:c r="GB975" s="343"/>
      <x:c r="GC975" s="343"/>
      <x:c r="GD975" s="343"/>
      <x:c r="GE975" s="343"/>
      <x:c r="GF975" s="343"/>
      <x:c r="GG975" s="343"/>
    </x:row>
    <x:row r="976" spans="1:189" s="377" customFormat="1" hidden="1" customHeight="1">
      <x:c r="A976" s="319" t="s">
        <x:v>43</x:v>
      </x:c>
      <x:c r="B976" s="295" t="s">
        <x:v>4636</x:v>
      </x:c>
      <x:c r="C976" s="296" t="s">
        <x:v>4470</x:v>
      </x:c>
      <x:c r="D976" s="443">
        <x:f t="shared" si="63"/>
        <x:v>13218.1</x:v>
      </x:c>
      <x:c r="E976" s="299" t="s">
        <x:v>3391</x:v>
      </x:c>
      <x:c r="F976" s="299" t="s">
        <x:v>4062</x:v>
      </x:c>
      <x:c r="G976" s="299" t="s">
        <x:v>3391</x:v>
      </x:c>
      <x:c r="H976" s="299" t="s">
        <x:v>7017</x:v>
      </x:c>
      <x:c r="I976" s="299"/>
      <x:c r="J976" s="623">
        <x:v>13218.1</x:v>
      </x:c>
      <x:c r="K976" s="623"/>
      <x:c r="L976" s="623">
        <x:v>13218.1</x:v>
      </x:c>
      <x:c r="M976" s="623"/>
      <x:c r="N976" s="623"/>
      <x:c r="O976" s="623"/>
      <x:c r="P976" s="623">
        <x:v>13218.1</x:v>
      </x:c>
      <x:c r="Q976" s="623"/>
      <x:c r="R976" s="217" t="s">
        <x:v>3119</x:v>
      </x:c>
      <x:c r="S976" s="447"/>
      <x:c r="T976" s="343"/>
      <x:c r="U976" s="343"/>
      <x:c r="V976" s="343"/>
      <x:c r="W976" s="343"/>
      <x:c r="X976" s="343"/>
      <x:c r="Y976" s="343"/>
      <x:c r="Z976" s="343"/>
      <x:c r="AA976" s="343"/>
      <x:c r="AB976" s="343"/>
      <x:c r="AC976" s="343"/>
      <x:c r="AD976" s="343"/>
      <x:c r="AE976" s="343"/>
      <x:c r="AF976" s="343"/>
      <x:c r="AG976" s="343"/>
      <x:c r="AH976" s="343"/>
      <x:c r="AI976" s="343"/>
      <x:c r="AJ976" s="343"/>
      <x:c r="AK976" s="343"/>
      <x:c r="AL976" s="343"/>
      <x:c r="AM976" s="343"/>
      <x:c r="AN976" s="343"/>
      <x:c r="AO976" s="343"/>
      <x:c r="AP976" s="343"/>
      <x:c r="AQ976" s="343"/>
      <x:c r="AR976" s="343"/>
      <x:c r="AS976" s="343"/>
      <x:c r="AT976" s="343"/>
      <x:c r="AU976" s="343"/>
      <x:c r="AV976" s="343"/>
      <x:c r="AW976" s="343"/>
      <x:c r="AX976" s="343"/>
      <x:c r="AY976" s="343"/>
      <x:c r="AZ976" s="343"/>
      <x:c r="BA976" s="343"/>
      <x:c r="BB976" s="343"/>
      <x:c r="BC976" s="343"/>
      <x:c r="BD976" s="343"/>
      <x:c r="BE976" s="343"/>
      <x:c r="BF976" s="343"/>
      <x:c r="BG976" s="343"/>
      <x:c r="BH976" s="343"/>
      <x:c r="BI976" s="343"/>
      <x:c r="BJ976" s="343"/>
      <x:c r="BK976" s="343"/>
      <x:c r="BL976" s="343"/>
      <x:c r="BM976" s="343"/>
      <x:c r="BN976" s="343"/>
      <x:c r="BO976" s="343"/>
      <x:c r="BP976" s="343"/>
      <x:c r="BQ976" s="343"/>
      <x:c r="BR976" s="343"/>
      <x:c r="BS976" s="343"/>
      <x:c r="BT976" s="343"/>
      <x:c r="BU976" s="343"/>
      <x:c r="BV976" s="343"/>
      <x:c r="BW976" s="343"/>
      <x:c r="BX976" s="343"/>
      <x:c r="BY976" s="343"/>
      <x:c r="BZ976" s="343"/>
      <x:c r="CA976" s="343"/>
      <x:c r="CB976" s="343"/>
      <x:c r="CC976" s="343"/>
      <x:c r="CD976" s="343"/>
      <x:c r="CE976" s="343"/>
      <x:c r="CF976" s="343"/>
      <x:c r="CG976" s="343"/>
      <x:c r="CH976" s="343"/>
      <x:c r="CI976" s="343"/>
      <x:c r="CJ976" s="343"/>
      <x:c r="CK976" s="343"/>
      <x:c r="CL976" s="343"/>
      <x:c r="CM976" s="343"/>
      <x:c r="CN976" s="343"/>
      <x:c r="CO976" s="343"/>
      <x:c r="CP976" s="343"/>
      <x:c r="CQ976" s="343"/>
      <x:c r="CR976" s="343"/>
      <x:c r="CS976" s="343"/>
      <x:c r="CT976" s="343"/>
      <x:c r="CU976" s="343"/>
      <x:c r="CV976" s="343"/>
      <x:c r="CW976" s="343"/>
      <x:c r="CX976" s="343"/>
      <x:c r="CY976" s="343"/>
      <x:c r="CZ976" s="343"/>
      <x:c r="DA976" s="343"/>
      <x:c r="DB976" s="343"/>
      <x:c r="DC976" s="343"/>
      <x:c r="DD976" s="343"/>
      <x:c r="DE976" s="343"/>
      <x:c r="DF976" s="343"/>
      <x:c r="DG976" s="343"/>
      <x:c r="DH976" s="343"/>
      <x:c r="DI976" s="343"/>
      <x:c r="DJ976" s="343"/>
      <x:c r="DK976" s="343"/>
      <x:c r="DL976" s="343"/>
      <x:c r="DM976" s="343"/>
      <x:c r="DN976" s="343"/>
      <x:c r="DO976" s="343"/>
      <x:c r="DP976" s="343"/>
      <x:c r="DQ976" s="343"/>
      <x:c r="DR976" s="343"/>
      <x:c r="DS976" s="343"/>
      <x:c r="DT976" s="343"/>
      <x:c r="DU976" s="343"/>
      <x:c r="DV976" s="343"/>
      <x:c r="DW976" s="343"/>
      <x:c r="DX976" s="343"/>
      <x:c r="DY976" s="343"/>
      <x:c r="DZ976" s="343"/>
      <x:c r="EA976" s="343"/>
      <x:c r="EB976" s="343"/>
      <x:c r="EC976" s="343"/>
      <x:c r="ED976" s="343"/>
      <x:c r="EE976" s="343"/>
      <x:c r="EF976" s="343"/>
      <x:c r="EG976" s="343"/>
      <x:c r="EH976" s="343"/>
      <x:c r="EI976" s="343"/>
      <x:c r="EJ976" s="343"/>
      <x:c r="EK976" s="343"/>
      <x:c r="EL976" s="343"/>
      <x:c r="EM976" s="343"/>
      <x:c r="EN976" s="343"/>
      <x:c r="EO976" s="343"/>
      <x:c r="EP976" s="343"/>
      <x:c r="EQ976" s="343"/>
      <x:c r="ER976" s="343"/>
      <x:c r="ES976" s="343"/>
      <x:c r="ET976" s="343"/>
      <x:c r="EU976" s="343"/>
      <x:c r="EV976" s="343"/>
      <x:c r="EW976" s="343"/>
      <x:c r="EX976" s="343"/>
      <x:c r="EY976" s="343"/>
      <x:c r="EZ976" s="343"/>
      <x:c r="FA976" s="343"/>
      <x:c r="FB976" s="343"/>
      <x:c r="FC976" s="343"/>
      <x:c r="FD976" s="343"/>
      <x:c r="FE976" s="343"/>
      <x:c r="FF976" s="343"/>
      <x:c r="FG976" s="343"/>
      <x:c r="FH976" s="343"/>
      <x:c r="FI976" s="343"/>
      <x:c r="FJ976" s="343"/>
      <x:c r="FK976" s="343"/>
      <x:c r="FL976" s="343"/>
      <x:c r="FM976" s="343"/>
      <x:c r="FN976" s="343"/>
      <x:c r="FO976" s="343"/>
      <x:c r="FP976" s="343"/>
      <x:c r="FQ976" s="343"/>
      <x:c r="FR976" s="343"/>
      <x:c r="FS976" s="343"/>
      <x:c r="FT976" s="343"/>
      <x:c r="FU976" s="343"/>
      <x:c r="FV976" s="343"/>
      <x:c r="FW976" s="343"/>
      <x:c r="FX976" s="343"/>
      <x:c r="FY976" s="343"/>
      <x:c r="FZ976" s="343"/>
      <x:c r="GA976" s="343"/>
      <x:c r="GB976" s="343"/>
      <x:c r="GC976" s="343"/>
      <x:c r="GD976" s="343"/>
      <x:c r="GE976" s="343"/>
      <x:c r="GF976" s="343"/>
      <x:c r="GG976" s="343"/>
    </x:row>
    <x:row r="977" spans="1:189" s="377" customFormat="1" hidden="1" customHeight="1">
      <x:c r="A977" s="319" t="s">
        <x:v>43</x:v>
      </x:c>
      <x:c r="B977" s="295" t="s">
        <x:v>4456</x:v>
      </x:c>
      <x:c r="C977" s="296" t="s">
        <x:v>5857</x:v>
      </x:c>
      <x:c r="D977" s="443">
        <x:f t="shared" si="63"/>
        <x:v>11185.9</x:v>
      </x:c>
      <x:c r="E977" s="299" t="s">
        <x:v>3391</x:v>
      </x:c>
      <x:c r="F977" s="299" t="s">
        <x:v>4062</x:v>
      </x:c>
      <x:c r="G977" s="299" t="s">
        <x:v>3391</x:v>
      </x:c>
      <x:c r="H977" s="299" t="s">
        <x:v>7017</x:v>
      </x:c>
      <x:c r="I977" s="299"/>
      <x:c r="J977" s="623">
        <x:v>11185.9</x:v>
      </x:c>
      <x:c r="K977" s="623"/>
      <x:c r="L977" s="623">
        <x:v>11185.9</x:v>
      </x:c>
      <x:c r="M977" s="623"/>
      <x:c r="N977" s="623"/>
      <x:c r="O977" s="623"/>
      <x:c r="P977" s="623">
        <x:v>11185.9</x:v>
      </x:c>
      <x:c r="Q977" s="623"/>
      <x:c r="R977" s="217" t="s">
        <x:v>3119</x:v>
      </x:c>
      <x:c r="S977" s="447"/>
      <x:c r="T977" s="343"/>
      <x:c r="U977" s="343"/>
      <x:c r="V977" s="343"/>
      <x:c r="W977" s="343"/>
      <x:c r="X977" s="343"/>
      <x:c r="Y977" s="343"/>
      <x:c r="Z977" s="343"/>
      <x:c r="AA977" s="343"/>
      <x:c r="AB977" s="343"/>
      <x:c r="AC977" s="343"/>
      <x:c r="AD977" s="343"/>
      <x:c r="AE977" s="343"/>
      <x:c r="AF977" s="343"/>
      <x:c r="AG977" s="343"/>
      <x:c r="AH977" s="343"/>
      <x:c r="AI977" s="343"/>
      <x:c r="AJ977" s="343"/>
      <x:c r="AK977" s="343"/>
      <x:c r="AL977" s="343"/>
      <x:c r="AM977" s="343"/>
      <x:c r="AN977" s="343"/>
      <x:c r="AO977" s="343"/>
      <x:c r="AP977" s="343"/>
      <x:c r="AQ977" s="343"/>
      <x:c r="AR977" s="343"/>
      <x:c r="AS977" s="343"/>
      <x:c r="AT977" s="343"/>
      <x:c r="AU977" s="343"/>
      <x:c r="AV977" s="343"/>
      <x:c r="AW977" s="343"/>
      <x:c r="AX977" s="343"/>
      <x:c r="AY977" s="343"/>
      <x:c r="AZ977" s="343"/>
      <x:c r="BA977" s="343"/>
      <x:c r="BB977" s="343"/>
      <x:c r="BC977" s="343"/>
      <x:c r="BD977" s="343"/>
      <x:c r="BE977" s="343"/>
      <x:c r="BF977" s="343"/>
      <x:c r="BG977" s="343"/>
      <x:c r="BH977" s="343"/>
      <x:c r="BI977" s="343"/>
      <x:c r="BJ977" s="343"/>
      <x:c r="BK977" s="343"/>
      <x:c r="BL977" s="343"/>
      <x:c r="BM977" s="343"/>
      <x:c r="BN977" s="343"/>
      <x:c r="BO977" s="343"/>
      <x:c r="BP977" s="343"/>
      <x:c r="BQ977" s="343"/>
      <x:c r="BR977" s="343"/>
      <x:c r="BS977" s="343"/>
      <x:c r="BT977" s="343"/>
      <x:c r="BU977" s="343"/>
      <x:c r="BV977" s="343"/>
      <x:c r="BW977" s="343"/>
      <x:c r="BX977" s="343"/>
      <x:c r="BY977" s="343"/>
      <x:c r="BZ977" s="343"/>
      <x:c r="CA977" s="343"/>
      <x:c r="CB977" s="343"/>
      <x:c r="CC977" s="343"/>
      <x:c r="CD977" s="343"/>
      <x:c r="CE977" s="343"/>
      <x:c r="CF977" s="343"/>
      <x:c r="CG977" s="343"/>
      <x:c r="CH977" s="343"/>
      <x:c r="CI977" s="343"/>
      <x:c r="CJ977" s="343"/>
      <x:c r="CK977" s="343"/>
      <x:c r="CL977" s="343"/>
      <x:c r="CM977" s="343"/>
      <x:c r="CN977" s="343"/>
      <x:c r="CO977" s="343"/>
      <x:c r="CP977" s="343"/>
      <x:c r="CQ977" s="343"/>
      <x:c r="CR977" s="343"/>
      <x:c r="CS977" s="343"/>
      <x:c r="CT977" s="343"/>
      <x:c r="CU977" s="343"/>
      <x:c r="CV977" s="343"/>
      <x:c r="CW977" s="343"/>
      <x:c r="CX977" s="343"/>
      <x:c r="CY977" s="343"/>
      <x:c r="CZ977" s="343"/>
      <x:c r="DA977" s="343"/>
      <x:c r="DB977" s="343"/>
      <x:c r="DC977" s="343"/>
      <x:c r="DD977" s="343"/>
      <x:c r="DE977" s="343"/>
      <x:c r="DF977" s="343"/>
      <x:c r="DG977" s="343"/>
      <x:c r="DH977" s="343"/>
      <x:c r="DI977" s="343"/>
      <x:c r="DJ977" s="343"/>
      <x:c r="DK977" s="343"/>
      <x:c r="DL977" s="343"/>
      <x:c r="DM977" s="343"/>
      <x:c r="DN977" s="343"/>
      <x:c r="DO977" s="343"/>
      <x:c r="DP977" s="343"/>
      <x:c r="DQ977" s="343"/>
      <x:c r="DR977" s="343"/>
      <x:c r="DS977" s="343"/>
      <x:c r="DT977" s="343"/>
      <x:c r="DU977" s="343"/>
      <x:c r="DV977" s="343"/>
      <x:c r="DW977" s="343"/>
      <x:c r="DX977" s="343"/>
      <x:c r="DY977" s="343"/>
      <x:c r="DZ977" s="343"/>
      <x:c r="EA977" s="343"/>
      <x:c r="EB977" s="343"/>
      <x:c r="EC977" s="343"/>
      <x:c r="ED977" s="343"/>
      <x:c r="EE977" s="343"/>
      <x:c r="EF977" s="343"/>
      <x:c r="EG977" s="343"/>
      <x:c r="EH977" s="343"/>
      <x:c r="EI977" s="343"/>
      <x:c r="EJ977" s="343"/>
      <x:c r="EK977" s="343"/>
      <x:c r="EL977" s="343"/>
      <x:c r="EM977" s="343"/>
      <x:c r="EN977" s="343"/>
      <x:c r="EO977" s="343"/>
      <x:c r="EP977" s="343"/>
      <x:c r="EQ977" s="343"/>
      <x:c r="ER977" s="343"/>
      <x:c r="ES977" s="343"/>
      <x:c r="ET977" s="343"/>
      <x:c r="EU977" s="343"/>
      <x:c r="EV977" s="343"/>
      <x:c r="EW977" s="343"/>
      <x:c r="EX977" s="343"/>
      <x:c r="EY977" s="343"/>
      <x:c r="EZ977" s="343"/>
      <x:c r="FA977" s="343"/>
      <x:c r="FB977" s="343"/>
      <x:c r="FC977" s="343"/>
      <x:c r="FD977" s="343"/>
      <x:c r="FE977" s="343"/>
      <x:c r="FF977" s="343"/>
      <x:c r="FG977" s="343"/>
      <x:c r="FH977" s="343"/>
      <x:c r="FI977" s="343"/>
      <x:c r="FJ977" s="343"/>
      <x:c r="FK977" s="343"/>
      <x:c r="FL977" s="343"/>
      <x:c r="FM977" s="343"/>
      <x:c r="FN977" s="343"/>
      <x:c r="FO977" s="343"/>
      <x:c r="FP977" s="343"/>
      <x:c r="FQ977" s="343"/>
      <x:c r="FR977" s="343"/>
      <x:c r="FS977" s="343"/>
      <x:c r="FT977" s="343"/>
      <x:c r="FU977" s="343"/>
      <x:c r="FV977" s="343"/>
      <x:c r="FW977" s="343"/>
      <x:c r="FX977" s="343"/>
      <x:c r="FY977" s="343"/>
      <x:c r="FZ977" s="343"/>
      <x:c r="GA977" s="343"/>
      <x:c r="GB977" s="343"/>
      <x:c r="GC977" s="343"/>
      <x:c r="GD977" s="343"/>
      <x:c r="GE977" s="343"/>
      <x:c r="GF977" s="343"/>
      <x:c r="GG977" s="343"/>
    </x:row>
    <x:row r="978" spans="1:189" s="377" customFormat="1" hidden="1" customHeight="1">
      <x:c r="A978" s="319" t="s">
        <x:v>43</x:v>
      </x:c>
      <x:c r="B978" s="295" t="s">
        <x:v>6772</x:v>
      </x:c>
      <x:c r="C978" s="296" t="s">
        <x:v>4458</x:v>
      </x:c>
      <x:c r="D978" s="443">
        <x:f t="shared" si="63"/>
        <x:v>3469.3000000000002</x:v>
      </x:c>
      <x:c r="E978" s="299" t="s">
        <x:v>4408</x:v>
      </x:c>
      <x:c r="F978" s="299" t="s">
        <x:v>4443</x:v>
      </x:c>
      <x:c r="G978" s="299" t="s">
        <x:v>4408</x:v>
      </x:c>
      <x:c r="H978" s="299"/>
      <x:c r="I978" s="299"/>
      <x:c r="J978" s="623">
        <x:v>3469.3000000000002</x:v>
      </x:c>
      <x:c r="K978" s="623"/>
      <x:c r="L978" s="623">
        <x:v>3469.3000000000002</x:v>
      </x:c>
      <x:c r="M978" s="623"/>
      <x:c r="N978" s="623"/>
      <x:c r="O978" s="623"/>
      <x:c r="P978" s="623">
        <x:v>3469.3000000000002</x:v>
      </x:c>
      <x:c r="Q978" s="623"/>
      <x:c r="R978" s="247" t="s">
        <x:v>6792</x:v>
      </x:c>
      <x:c r="S978" s="317" t="s">
        <x:v>2514</x:v>
      </x:c>
      <x:c r="T978" s="343"/>
      <x:c r="U978" s="343"/>
      <x:c r="V978" s="343"/>
      <x:c r="W978" s="343"/>
      <x:c r="X978" s="343"/>
      <x:c r="Y978" s="343"/>
      <x:c r="Z978" s="343"/>
      <x:c r="AA978" s="343"/>
      <x:c r="AB978" s="343"/>
      <x:c r="AC978" s="343"/>
      <x:c r="AD978" s="343"/>
      <x:c r="AE978" s="343"/>
      <x:c r="AF978" s="343"/>
      <x:c r="AG978" s="343"/>
      <x:c r="AH978" s="343"/>
      <x:c r="AI978" s="343"/>
      <x:c r="AJ978" s="343"/>
      <x:c r="AK978" s="343"/>
      <x:c r="AL978" s="343"/>
      <x:c r="AM978" s="343"/>
      <x:c r="AN978" s="343"/>
      <x:c r="AO978" s="343"/>
      <x:c r="AP978" s="343"/>
      <x:c r="AQ978" s="343"/>
      <x:c r="AR978" s="343"/>
      <x:c r="AS978" s="343"/>
      <x:c r="AT978" s="343"/>
      <x:c r="AU978" s="343"/>
      <x:c r="AV978" s="343"/>
      <x:c r="AW978" s="343"/>
      <x:c r="AX978" s="343"/>
      <x:c r="AY978" s="343"/>
      <x:c r="AZ978" s="343"/>
      <x:c r="BA978" s="343"/>
      <x:c r="BB978" s="343"/>
      <x:c r="BC978" s="343"/>
      <x:c r="BD978" s="343"/>
      <x:c r="BE978" s="343"/>
      <x:c r="BF978" s="343"/>
      <x:c r="BG978" s="343"/>
      <x:c r="BH978" s="343"/>
      <x:c r="BI978" s="343"/>
      <x:c r="BJ978" s="343"/>
      <x:c r="BK978" s="343"/>
      <x:c r="BL978" s="343"/>
      <x:c r="BM978" s="343"/>
      <x:c r="BN978" s="343"/>
      <x:c r="BO978" s="343"/>
      <x:c r="BP978" s="343"/>
      <x:c r="BQ978" s="343"/>
      <x:c r="BR978" s="343"/>
      <x:c r="BS978" s="343"/>
      <x:c r="BT978" s="343"/>
      <x:c r="BU978" s="343"/>
      <x:c r="BV978" s="343"/>
      <x:c r="BW978" s="343"/>
      <x:c r="BX978" s="343"/>
      <x:c r="BY978" s="343"/>
      <x:c r="BZ978" s="343"/>
      <x:c r="CA978" s="343"/>
      <x:c r="CB978" s="343"/>
      <x:c r="CC978" s="343"/>
      <x:c r="CD978" s="343"/>
      <x:c r="CE978" s="343"/>
      <x:c r="CF978" s="343"/>
      <x:c r="CG978" s="343"/>
      <x:c r="CH978" s="343"/>
      <x:c r="CI978" s="343"/>
      <x:c r="CJ978" s="343"/>
      <x:c r="CK978" s="343"/>
      <x:c r="CL978" s="343"/>
      <x:c r="CM978" s="343"/>
      <x:c r="CN978" s="343"/>
      <x:c r="CO978" s="343"/>
      <x:c r="CP978" s="343"/>
      <x:c r="CQ978" s="343"/>
      <x:c r="CR978" s="343"/>
      <x:c r="CS978" s="343"/>
      <x:c r="CT978" s="343"/>
      <x:c r="CU978" s="343"/>
      <x:c r="CV978" s="343"/>
      <x:c r="CW978" s="343"/>
      <x:c r="CX978" s="343"/>
      <x:c r="CY978" s="343"/>
      <x:c r="CZ978" s="343"/>
      <x:c r="DA978" s="343"/>
      <x:c r="DB978" s="343"/>
      <x:c r="DC978" s="343"/>
      <x:c r="DD978" s="343"/>
      <x:c r="DE978" s="343"/>
      <x:c r="DF978" s="343"/>
      <x:c r="DG978" s="343"/>
      <x:c r="DH978" s="343"/>
      <x:c r="DI978" s="343"/>
      <x:c r="DJ978" s="343"/>
      <x:c r="DK978" s="343"/>
      <x:c r="DL978" s="343"/>
      <x:c r="DM978" s="343"/>
      <x:c r="DN978" s="343"/>
      <x:c r="DO978" s="343"/>
      <x:c r="DP978" s="343"/>
      <x:c r="DQ978" s="343"/>
      <x:c r="DR978" s="343"/>
      <x:c r="DS978" s="343"/>
      <x:c r="DT978" s="343"/>
      <x:c r="DU978" s="343"/>
      <x:c r="DV978" s="343"/>
      <x:c r="DW978" s="343"/>
      <x:c r="DX978" s="343"/>
      <x:c r="DY978" s="343"/>
      <x:c r="DZ978" s="343"/>
      <x:c r="EA978" s="343"/>
      <x:c r="EB978" s="343"/>
      <x:c r="EC978" s="343"/>
      <x:c r="ED978" s="343"/>
      <x:c r="EE978" s="343"/>
      <x:c r="EF978" s="343"/>
      <x:c r="EG978" s="343"/>
      <x:c r="EH978" s="343"/>
      <x:c r="EI978" s="343"/>
      <x:c r="EJ978" s="343"/>
      <x:c r="EK978" s="343"/>
      <x:c r="EL978" s="343"/>
      <x:c r="EM978" s="343"/>
      <x:c r="EN978" s="343"/>
      <x:c r="EO978" s="343"/>
      <x:c r="EP978" s="343"/>
      <x:c r="EQ978" s="343"/>
      <x:c r="ER978" s="343"/>
      <x:c r="ES978" s="343"/>
      <x:c r="ET978" s="343"/>
      <x:c r="EU978" s="343"/>
      <x:c r="EV978" s="343"/>
      <x:c r="EW978" s="343"/>
      <x:c r="EX978" s="343"/>
      <x:c r="EY978" s="343"/>
      <x:c r="EZ978" s="343"/>
      <x:c r="FA978" s="343"/>
      <x:c r="FB978" s="343"/>
      <x:c r="FC978" s="343"/>
      <x:c r="FD978" s="343"/>
      <x:c r="FE978" s="343"/>
      <x:c r="FF978" s="343"/>
      <x:c r="FG978" s="343"/>
      <x:c r="FH978" s="343"/>
      <x:c r="FI978" s="343"/>
      <x:c r="FJ978" s="343"/>
      <x:c r="FK978" s="343"/>
      <x:c r="FL978" s="343"/>
      <x:c r="FM978" s="343"/>
      <x:c r="FN978" s="343"/>
      <x:c r="FO978" s="343"/>
      <x:c r="FP978" s="343"/>
      <x:c r="FQ978" s="343"/>
      <x:c r="FR978" s="343"/>
      <x:c r="FS978" s="343"/>
      <x:c r="FT978" s="343"/>
      <x:c r="FU978" s="343"/>
      <x:c r="FV978" s="343"/>
      <x:c r="FW978" s="343"/>
      <x:c r="FX978" s="343"/>
      <x:c r="FY978" s="343"/>
      <x:c r="FZ978" s="343"/>
      <x:c r="GA978" s="343"/>
      <x:c r="GB978" s="343"/>
      <x:c r="GC978" s="343"/>
      <x:c r="GD978" s="343"/>
      <x:c r="GE978" s="343"/>
      <x:c r="GF978" s="343"/>
      <x:c r="GG978" s="343"/>
    </x:row>
    <x:row r="979" spans="1:19" s="329" customFormat="1" hidden="1" customHeight="1">
      <x:c r="A979" s="319" t="s">
        <x:v>43</x:v>
      </x:c>
      <x:c r="B979" s="295" t="s">
        <x:v>6761</x:v>
      </x:c>
      <x:c r="C979" s="296" t="s">
        <x:v>4441</x:v>
      </x:c>
      <x:c r="D979" s="443">
        <x:f t="shared" si="63"/>
        <x:v>1218.7</x:v>
      </x:c>
      <x:c r="E979" s="299" t="s">
        <x:v>4408</x:v>
      </x:c>
      <x:c r="F979" s="299" t="s">
        <x:v>4443</x:v>
      </x:c>
      <x:c r="G979" s="299" t="s">
        <x:v>4408</x:v>
      </x:c>
      <x:c r="H979" s="299"/>
      <x:c r="I979" s="299"/>
      <x:c r="J979" s="623">
        <x:v>1218.7</x:v>
      </x:c>
      <x:c r="K979" s="623"/>
      <x:c r="L979" s="623">
        <x:v>1218.7</x:v>
      </x:c>
      <x:c r="M979" s="623"/>
      <x:c r="N979" s="623"/>
      <x:c r="O979" s="623"/>
      <x:c r="P979" s="623">
        <x:v>1218.7</x:v>
      </x:c>
      <x:c r="Q979" s="623"/>
      <x:c r="R979" s="247" t="s">
        <x:v>6792</x:v>
      </x:c>
      <x:c r="S979" s="317" t="s">
        <x:v>2514</x:v>
      </x:c>
    </x:row>
    <x:row r="980" spans="1:19" s="329" customFormat="1" hidden="1" customHeight="1">
      <x:c r="A980" s="319" t="s">
        <x:v>43</x:v>
      </x:c>
      <x:c r="B980" s="295" t="s">
        <x:v>6763</x:v>
      </x:c>
      <x:c r="C980" s="296" t="s">
        <x:v>4415</x:v>
      </x:c>
      <x:c r="D980" s="443">
        <x:f t="shared" si="63"/>
        <x:v>3012.0999999999999</x:v>
      </x:c>
      <x:c r="E980" s="299" t="s">
        <x:v>4408</x:v>
      </x:c>
      <x:c r="F980" s="299" t="s">
        <x:v>4443</x:v>
      </x:c>
      <x:c r="G980" s="299" t="s">
        <x:v>4408</x:v>
      </x:c>
      <x:c r="H980" s="299"/>
      <x:c r="I980" s="299"/>
      <x:c r="J980" s="623">
        <x:v>3012.0999999999999</x:v>
      </x:c>
      <x:c r="K980" s="623"/>
      <x:c r="L980" s="623">
        <x:v>3012.0999999999999</x:v>
      </x:c>
      <x:c r="M980" s="623"/>
      <x:c r="N980" s="623"/>
      <x:c r="O980" s="623"/>
      <x:c r="P980" s="623">
        <x:v>3012.0999999999999</x:v>
      </x:c>
      <x:c r="Q980" s="623"/>
      <x:c r="R980" s="247" t="s">
        <x:v>6792</x:v>
      </x:c>
      <x:c r="S980" s="317" t="s">
        <x:v>2514</x:v>
      </x:c>
    </x:row>
    <x:row r="981" spans="1:19" s="329" customFormat="1" hidden="1" customHeight="1">
      <x:c r="A981" s="319" t="s">
        <x:v>43</x:v>
      </x:c>
      <x:c r="B981" s="295" t="s">
        <x:v>6774</x:v>
      </x:c>
      <x:c r="C981" s="296" t="s">
        <x:v>4460</x:v>
      </x:c>
      <x:c r="D981" s="443">
        <x:f t="shared" si="63"/>
        <x:v>66.400000000000006</x:v>
      </x:c>
      <x:c r="E981" s="299" t="s">
        <x:v>4408</x:v>
      </x:c>
      <x:c r="F981" s="299" t="s">
        <x:v>4443</x:v>
      </x:c>
      <x:c r="G981" s="299" t="s">
        <x:v>4408</x:v>
      </x:c>
      <x:c r="H981" s="299"/>
      <x:c r="I981" s="299"/>
      <x:c r="J981" s="623">
        <x:v>66.400000000000006</x:v>
      </x:c>
      <x:c r="K981" s="623"/>
      <x:c r="L981" s="623">
        <x:v>66.400000000000006</x:v>
      </x:c>
      <x:c r="M981" s="623"/>
      <x:c r="N981" s="623"/>
      <x:c r="O981" s="623"/>
      <x:c r="P981" s="623">
        <x:v>66.400000000000006</x:v>
      </x:c>
      <x:c r="Q981" s="623"/>
      <x:c r="R981" s="247" t="s">
        <x:v>6792</x:v>
      </x:c>
      <x:c r="S981" s="317" t="s">
        <x:v>2514</x:v>
      </x:c>
    </x:row>
    <x:row r="982" spans="1:19" s="329" customFormat="1" hidden="1" customHeight="1">
      <x:c r="A982" s="319" t="s">
        <x:v>43</x:v>
      </x:c>
      <x:c r="B982" s="295" t="s">
        <x:v>6807</x:v>
      </x:c>
      <x:c r="C982" s="296" t="s">
        <x:v>4421</x:v>
      </x:c>
      <x:c r="D982" s="443">
        <x:f t="shared" si="63"/>
        <x:v>60475.800000000003</x:v>
      </x:c>
      <x:c r="E982" s="299" t="s">
        <x:v>5645</x:v>
      </x:c>
      <x:c r="F982" s="350" t="s">
        <x:v>1952</x:v>
      </x:c>
      <x:c r="G982" s="299" t="s">
        <x:v>5645</x:v>
      </x:c>
      <x:c r="H982" s="350" t="s">
        <x:v>264</x:v>
      </x:c>
      <x:c r="I982" s="350"/>
      <x:c r="J982" s="448">
        <x:v>60475.800000000003</x:v>
      </x:c>
      <x:c r="K982" s="448"/>
      <x:c r="L982" s="448">
        <x:v>60475.800000000003</x:v>
      </x:c>
      <x:c r="M982" s="336"/>
      <x:c r="N982" s="448"/>
      <x:c r="O982" s="448"/>
      <x:c r="P982" s="448">
        <x:v>60475.800000000003</x:v>
      </x:c>
      <x:c r="Q982" s="448"/>
      <x:c r="R982" s="217" t="s">
        <x:v>4445</x:v>
      </x:c>
      <x:c r="S982" s="317" t="s">
        <x:v>2514</x:v>
      </x:c>
    </x:row>
    <x:row r="983" spans="1:19" s="329" customFormat="1" hidden="1" customHeight="1">
      <x:c r="A983" s="319" t="s">
        <x:v>43</x:v>
      </x:c>
      <x:c r="B983" s="295" t="s">
        <x:v>6781</x:v>
      </x:c>
      <x:c r="C983" s="296" t="s">
        <x:v>5691</x:v>
      </x:c>
      <x:c r="D983" s="443">
        <x:f t="shared" si="63"/>
        <x:v>23871.200000000001</x:v>
      </x:c>
      <x:c r="E983" s="299" t="s">
        <x:v>5645</x:v>
      </x:c>
      <x:c r="F983" s="350" t="s">
        <x:v>1952</x:v>
      </x:c>
      <x:c r="G983" s="299" t="s">
        <x:v>5645</x:v>
      </x:c>
      <x:c r="H983" s="350" t="s">
        <x:v>264</x:v>
      </x:c>
      <x:c r="I983" s="350"/>
      <x:c r="J983" s="336">
        <x:v>23871.200000000001</x:v>
      </x:c>
      <x:c r="K983" s="336"/>
      <x:c r="L983" s="336">
        <x:v>23871.200000000001</x:v>
      </x:c>
      <x:c r="M983" s="336"/>
      <x:c r="N983" s="336"/>
      <x:c r="O983" s="336"/>
      <x:c r="P983" s="336">
        <x:v>23871.200000000001</x:v>
      </x:c>
      <x:c r="Q983" s="336"/>
      <x:c r="R983" s="217" t="s">
        <x:v>4445</x:v>
      </x:c>
      <x:c r="S983" s="317" t="s">
        <x:v>2514</x:v>
      </x:c>
    </x:row>
    <x:row r="984" spans="1:19" s="329" customFormat="1" hidden="1" customHeight="1">
      <x:c r="A984" s="319" t="s">
        <x:v>43</x:v>
      </x:c>
      <x:c r="B984" s="295" t="s">
        <x:v>6771</x:v>
      </x:c>
      <x:c r="C984" s="296" t="s">
        <x:v>5649</x:v>
      </x:c>
      <x:c r="D984" s="443">
        <x:f t="shared" si="63"/>
        <x:v>30023.700000000001</x:v>
      </x:c>
      <x:c r="E984" s="299" t="s">
        <x:v>5645</x:v>
      </x:c>
      <x:c r="F984" s="350" t="s">
        <x:v>1952</x:v>
      </x:c>
      <x:c r="G984" s="299" t="s">
        <x:v>5645</x:v>
      </x:c>
      <x:c r="H984" s="350" t="s">
        <x:v>264</x:v>
      </x:c>
      <x:c r="I984" s="350"/>
      <x:c r="J984" s="336">
        <x:v>30023.700000000001</x:v>
      </x:c>
      <x:c r="K984" s="336"/>
      <x:c r="L984" s="336">
        <x:v>30023.700000000001</x:v>
      </x:c>
      <x:c r="M984" s="336"/>
      <x:c r="N984" s="336"/>
      <x:c r="O984" s="336"/>
      <x:c r="P984" s="336">
        <x:v>30023.700000000001</x:v>
      </x:c>
      <x:c r="Q984" s="336"/>
      <x:c r="R984" s="217" t="s">
        <x:v>4445</x:v>
      </x:c>
      <x:c r="S984" s="317" t="s">
        <x:v>2514</x:v>
      </x:c>
    </x:row>
    <x:row r="985" spans="1:19" s="329" customFormat="1" hidden="1" customHeight="1">
      <x:c r="A985" s="319" t="s">
        <x:v>43</x:v>
      </x:c>
      <x:c r="B985" s="295" t="s">
        <x:v>6797</x:v>
      </x:c>
      <x:c r="C985" s="296" t="s">
        <x:v>5670</x:v>
      </x:c>
      <x:c r="D985" s="443">
        <x:f t="shared" si="63"/>
        <x:v>7473.8000000000002</x:v>
      </x:c>
      <x:c r="E985" s="299" t="s">
        <x:v>5645</x:v>
      </x:c>
      <x:c r="F985" s="350" t="s">
        <x:v>1952</x:v>
      </x:c>
      <x:c r="G985" s="299" t="s">
        <x:v>5645</x:v>
      </x:c>
      <x:c r="H985" s="350" t="s">
        <x:v>264</x:v>
      </x:c>
      <x:c r="I985" s="350"/>
      <x:c r="J985" s="448">
        <x:v>7473.8000000000002</x:v>
      </x:c>
      <x:c r="K985" s="448"/>
      <x:c r="L985" s="336">
        <x:v>7473.8000000000002</x:v>
      </x:c>
      <x:c r="M985" s="336"/>
      <x:c r="N985" s="448"/>
      <x:c r="O985" s="448"/>
      <x:c r="P985" s="336">
        <x:v>7473.8000000000002</x:v>
      </x:c>
      <x:c r="Q985" s="448"/>
      <x:c r="R985" s="217" t="s">
        <x:v>4445</x:v>
      </x:c>
      <x:c r="S985" s="317" t="s">
        <x:v>2514</x:v>
      </x:c>
    </x:row>
    <x:row r="986" spans="1:19" s="329" customFormat="1" hidden="1" customHeight="1">
      <x:c r="A986" s="319" t="s">
        <x:v>43</x:v>
      </x:c>
      <x:c r="B986" s="295" t="s">
        <x:v>6798</x:v>
      </x:c>
      <x:c r="C986" s="296" t="s">
        <x:v>4440</x:v>
      </x:c>
      <x:c r="D986" s="443">
        <x:f>IF(SUM(I986:K986)=SUM(L986:M986),SUM(I986:K986),"오답")</x:f>
        <x:v>12535.5</x:v>
      </x:c>
      <x:c r="E986" s="299" t="s">
        <x:v>5645</x:v>
      </x:c>
      <x:c r="F986" s="350" t="s">
        <x:v>1952</x:v>
      </x:c>
      <x:c r="G986" s="299" t="s">
        <x:v>5645</x:v>
      </x:c>
      <x:c r="H986" s="350" t="s">
        <x:v>264</x:v>
      </x:c>
      <x:c r="I986" s="350"/>
      <x:c r="J986" s="336">
        <x:v>6754.6000000000004</x:v>
      </x:c>
      <x:c r="K986" s="448">
        <x:v>5780.8999999999996</x:v>
      </x:c>
      <x:c r="L986" s="336">
        <x:v>6754.6000000000004</x:v>
      </x:c>
      <x:c r="M986" s="336">
        <x:v>5780.8999999999996</x:v>
      </x:c>
      <x:c r="N986" s="448"/>
      <x:c r="O986" s="336"/>
      <x:c r="P986" s="336">
        <x:v>12535.5</x:v>
      </x:c>
      <x:c r="Q986" s="336"/>
      <x:c r="R986" s="217" t="s">
        <x:v>4990</x:v>
      </x:c>
      <x:c r="S986" s="317" t="s">
        <x:v>2514</x:v>
      </x:c>
    </x:row>
    <x:row r="987" spans="1:19" s="329" customFormat="1" hidden="1" customHeight="1">
      <x:c r="A987" s="319" t="s">
        <x:v>43</x:v>
      </x:c>
      <x:c r="B987" s="295" t="s">
        <x:v>2318</x:v>
      </x:c>
      <x:c r="C987" s="296" t="s">
        <x:v>3599</x:v>
      </x:c>
      <x:c r="D987" s="443">
        <x:f>IF(SUM(I987:K987)=SUM(L987:M987),SUM(I987:K987),"오답")</x:f>
        <x:v>1193.8</x:v>
      </x:c>
      <x:c r="E987" s="299" t="s">
        <x:v>5645</x:v>
      </x:c>
      <x:c r="F987" s="298" t="s">
        <x:v>7077</x:v>
      </x:c>
      <x:c r="G987" s="299" t="s">
        <x:v>5645</x:v>
      </x:c>
      <x:c r="H987" s="317" t="s">
        <x:v>7074</x:v>
      </x:c>
      <x:c r="I987" s="317"/>
      <x:c r="J987" s="397">
        <x:v>1193.8</x:v>
      </x:c>
      <x:c r="K987" s="397"/>
      <x:c r="L987" s="397">
        <x:v>1193.8</x:v>
      </x:c>
      <x:c r="M987" s="460"/>
      <x:c r="N987" s="397"/>
      <x:c r="O987" s="460"/>
      <x:c r="P987" s="397">
        <x:v>1193.8</x:v>
      </x:c>
      <x:c r="Q987" s="397"/>
      <x:c r="R987" s="218" t="s">
        <x:v>120</x:v>
      </x:c>
      <x:c r="S987" s="299"/>
    </x:row>
    <x:row r="988" spans="1:19" s="329" customFormat="1" hidden="1" customHeight="1">
      <x:c r="A988" s="319" t="s">
        <x:v>43</x:v>
      </x:c>
      <x:c r="B988" s="295" t="s">
        <x:v>2332</x:v>
      </x:c>
      <x:c r="C988" s="296" t="s">
        <x:v>5403</x:v>
      </x:c>
      <x:c r="D988" s="443">
        <x:f>IF(SUM(I988:K988)=SUM(L988:M988),SUM(I988:K988),"오답")</x:f>
        <x:v>27365.799999999999</x:v>
      </x:c>
      <x:c r="E988" s="299" t="s">
        <x:v>5645</x:v>
      </x:c>
      <x:c r="F988" s="298" t="s">
        <x:v>7077</x:v>
      </x:c>
      <x:c r="G988" s="299" t="s">
        <x:v>5645</x:v>
      </x:c>
      <x:c r="H988" s="317" t="s">
        <x:v>7074</x:v>
      </x:c>
      <x:c r="I988" s="397"/>
      <x:c r="J988" s="397">
        <x:v>27365.799999999999</x:v>
      </x:c>
      <x:c r="K988" s="397"/>
      <x:c r="L988" s="397">
        <x:v>27365.799999999999</x:v>
      </x:c>
      <x:c r="M988" s="460"/>
      <x:c r="N988" s="397"/>
      <x:c r="O988" s="460"/>
      <x:c r="P988" s="397">
        <x:v>27365.799999999999</x:v>
      </x:c>
      <x:c r="Q988" s="397"/>
      <x:c r="R988" s="218" t="s">
        <x:v>120</x:v>
      </x:c>
      <x:c r="S988" s="299"/>
    </x:row>
    <x:row r="989" spans="1:19" s="329" customFormat="1" hidden="1" customHeight="1">
      <x:c r="A989" s="319" t="s">
        <x:v>43</x:v>
      </x:c>
      <x:c r="B989" s="295" t="s">
        <x:v>2320</x:v>
      </x:c>
      <x:c r="C989" s="296" t="s">
        <x:v>5656</x:v>
      </x:c>
      <x:c r="D989" s="443">
        <x:f>IF(SUM(I989:K989)=SUM(L989:M989),SUM(I989:K989),"오답")</x:f>
        <x:v>7465.8999999999996</x:v>
      </x:c>
      <x:c r="E989" s="299" t="s">
        <x:v>5645</x:v>
      </x:c>
      <x:c r="F989" s="298" t="s">
        <x:v>7077</x:v>
      </x:c>
      <x:c r="G989" s="299" t="s">
        <x:v>5645</x:v>
      </x:c>
      <x:c r="H989" s="317" t="s">
        <x:v>7074</x:v>
      </x:c>
      <x:c r="I989" s="317"/>
      <x:c r="J989" s="397">
        <x:v>7465.8999999999996</x:v>
      </x:c>
      <x:c r="K989" s="397"/>
      <x:c r="L989" s="397">
        <x:v>7465.8999999999996</x:v>
      </x:c>
      <x:c r="M989" s="322"/>
      <x:c r="N989" s="397"/>
      <x:c r="O989" s="322"/>
      <x:c r="P989" s="397">
        <x:v>7465.8999999999996</x:v>
      </x:c>
      <x:c r="Q989" s="397"/>
      <x:c r="R989" s="218" t="s">
        <x:v>120</x:v>
      </x:c>
      <x:c r="S989" s="299"/>
    </x:row>
    <x:row r="990" spans="1:19" s="329" customFormat="1" hidden="1" customHeight="1">
      <x:c r="A990" s="319" t="s">
        <x:v>43</x:v>
      </x:c>
      <x:c r="B990" s="295" t="s">
        <x:v>931</x:v>
      </x:c>
      <x:c r="C990" s="296" t="s">
        <x:v>4471</x:v>
      </x:c>
      <x:c r="D990" s="443">
        <x:f>IF(SUM(I990:K990)=SUM(L990:M990),SUM(I990:K990),"오답")</x:f>
        <x:v>41786.199999999997</x:v>
      </x:c>
      <x:c r="E990" s="350" t="s">
        <x:v>7482</x:v>
      </x:c>
      <x:c r="F990" s="298" t="s">
        <x:v>7077</x:v>
      </x:c>
      <x:c r="G990" s="350" t="s">
        <x:v>7482</x:v>
      </x:c>
      <x:c r="H990" s="317" t="s">
        <x:v>7074</x:v>
      </x:c>
      <x:c r="I990" s="397"/>
      <x:c r="J990" s="397">
        <x:v>41786.199999999997</x:v>
      </x:c>
      <x:c r="K990" s="397"/>
      <x:c r="L990" s="397">
        <x:v>41786.199999999997</x:v>
      </x:c>
      <x:c r="M990" s="322"/>
      <x:c r="N990" s="397"/>
      <x:c r="O990" s="322"/>
      <x:c r="P990" s="397">
        <x:v>41786.199999999997</x:v>
      </x:c>
      <x:c r="Q990" s="397"/>
      <x:c r="R990" s="218" t="s">
        <x:v>120</x:v>
      </x:c>
      <x:c r="S990" s="299"/>
    </x:row>
    <x:row r="991" spans="1:19" s="329" customFormat="1" hidden="1" customHeight="1">
      <x:c r="A991" s="319" t="s">
        <x:v>43</x:v>
      </x:c>
      <x:c r="B991" s="295" t="s">
        <x:v>4464</x:v>
      </x:c>
      <x:c r="C991" s="296" t="s">
        <x:v>4696</x:v>
      </x:c>
      <x:c r="D991" s="443">
        <x:f t="shared" si="63"/>
        <x:v>694</x:v>
      </x:c>
      <x:c r="E991" s="299" t="s">
        <x:v>1574</x:v>
      </x:c>
      <x:c r="F991" s="299" t="s">
        <x:v>1574</x:v>
      </x:c>
      <x:c r="G991" s="319"/>
      <x:c r="H991" s="319"/>
      <x:c r="I991" s="319"/>
      <x:c r="J991" s="623"/>
      <x:c r="K991" s="623">
        <x:v>694</x:v>
      </x:c>
      <x:c r="L991" s="623"/>
      <x:c r="M991" s="623">
        <x:v>694</x:v>
      </x:c>
      <x:c r="N991" s="623"/>
      <x:c r="O991" s="623"/>
      <x:c r="P991" s="623"/>
      <x:c r="Q991" s="623">
        <x:v>694</x:v>
      </x:c>
      <x:c r="R991" s="217" t="s">
        <x:v>3104</x:v>
      </x:c>
      <x:c r="S991" s="299"/>
    </x:row>
    <x:row r="992" spans="1:19" s="329" customFormat="1" hidden="1" customHeight="1">
      <x:c r="A992" s="319" t="s">
        <x:v>43</x:v>
      </x:c>
      <x:c r="B992" s="295" t="s">
        <x:v>4627</x:v>
      </x:c>
      <x:c r="C992" s="296" t="s">
        <x:v>5665</x:v>
      </x:c>
      <x:c r="D992" s="443">
        <x:f t="shared" si="63"/>
        <x:v>291</x:v>
      </x:c>
      <x:c r="E992" s="299" t="s">
        <x:v>1574</x:v>
      </x:c>
      <x:c r="F992" s="299" t="s">
        <x:v>1574</x:v>
      </x:c>
      <x:c r="G992" s="319"/>
      <x:c r="H992" s="319"/>
      <x:c r="I992" s="319"/>
      <x:c r="J992" s="623"/>
      <x:c r="K992" s="623">
        <x:v>291</x:v>
      </x:c>
      <x:c r="L992" s="623"/>
      <x:c r="M992" s="623">
        <x:v>291</x:v>
      </x:c>
      <x:c r="N992" s="623"/>
      <x:c r="O992" s="623"/>
      <x:c r="P992" s="623"/>
      <x:c r="Q992" s="623">
        <x:v>291</x:v>
      </x:c>
      <x:c r="R992" s="217" t="s">
        <x:v>3104</x:v>
      </x:c>
      <x:c r="S992" s="299"/>
    </x:row>
    <x:row r="993" spans="1:19" s="405" customFormat="1" ht="69.950000000000003" hidden="1" customHeight="1">
      <x:c r="A993" s="1016" t="s">
        <x:v>18</x:v>
      </x:c>
      <x:c r="B993" s="1068" t="s">
        <x:v>620</x:v>
      </x:c>
      <x:c r="C993" s="264" t="s">
        <x:v>2720</x:v>
      </x:c>
      <x:c r="D993" s="462">
        <x:f t="shared" si="63"/>
        <x:v>5515.9000000000005</x:v>
      </x:c>
      <x:c r="E993" s="303"/>
      <x:c r="F993" s="303"/>
      <x:c r="G993" s="303"/>
      <x:c r="H993" s="286"/>
      <x:c r="I993" s="684">
        <x:f t="shared" ref="I993:Q993" si="67">SUM(I995:I998)</x:f>
        <x:v>0</x:v>
      </x:c>
      <x:c r="J993" s="684">
        <x:f t="shared" si="67"/>
        <x:v>5062.6000000000004</x:v>
      </x:c>
      <x:c r="K993" s="684">
        <x:f t="shared" si="67"/>
        <x:v>453.30000000000001</x:v>
      </x:c>
      <x:c r="L993" s="684">
        <x:f t="shared" si="67"/>
        <x:v>5062.6000000000004</x:v>
      </x:c>
      <x:c r="M993" s="684">
        <x:f t="shared" si="67"/>
        <x:v>453.30000000000001</x:v>
      </x:c>
      <x:c r="N993" s="684">
        <x:f t="shared" si="67"/>
        <x:v>0</x:v>
      </x:c>
      <x:c r="O993" s="684">
        <x:f t="shared" si="67"/>
        <x:v>0</x:v>
      </x:c>
      <x:c r="P993" s="684">
        <x:f t="shared" si="67"/>
        <x:v>5515.9000000000005</x:v>
      </x:c>
      <x:c r="Q993" s="684">
        <x:f t="shared" si="67"/>
        <x:v>0</x:v>
      </x:c>
      <x:c r="R993" s="233"/>
      <x:c r="S993" s="1066"/>
    </x:row>
    <x:row r="994" spans="1:19" s="405" customFormat="1" ht="69.950000000000003" hidden="1" customHeight="1">
      <x:c r="A994" s="1017"/>
      <x:c r="B994" s="1069"/>
      <x:c r="C994" s="264" t="s">
        <x:v>1516</x:v>
      </x:c>
      <x:c r="D994" s="463">
        <x:f>COUNTA(D995:D998)</x:f>
        <x:v>4</x:v>
      </x:c>
      <x:c r="E994" s="310"/>
      <x:c r="F994" s="310"/>
      <x:c r="G994" s="310"/>
      <x:c r="H994" s="333"/>
      <x:c r="I994" s="310"/>
      <x:c r="J994" s="310"/>
      <x:c r="K994" s="310"/>
      <x:c r="L994" s="310">
        <x:f t="shared" ref="L994:Q994" si="68">COUNTA(L995:L998)</x:f>
        <x:v>3</x:v>
      </x:c>
      <x:c r="M994" s="310">
        <x:f t="shared" si="68"/>
        <x:v>1</x:v>
      </x:c>
      <x:c r="N994" s="310">
        <x:f t="shared" si="68"/>
        <x:v>0</x:v>
      </x:c>
      <x:c r="O994" s="310">
        <x:f t="shared" si="68"/>
        <x:v>0</x:v>
      </x:c>
      <x:c r="P994" s="310">
        <x:f t="shared" si="68"/>
        <x:v>4</x:v>
      </x:c>
      <x:c r="Q994" s="310">
        <x:f t="shared" si="68"/>
        <x:v>0</x:v>
      </x:c>
      <x:c r="R994" s="234"/>
      <x:c r="S994" s="1067"/>
    </x:row>
    <x:row r="995" spans="1:19" s="343" customFormat="1" hidden="1" customHeight="1">
      <x:c r="A995" s="720" t="s">
        <x:v>18</x:v>
      </x:c>
      <x:c r="B995" s="750" t="s">
        <x:v>6802</x:v>
      </x:c>
      <x:c r="C995" s="722" t="s">
        <x:v>4675</x:v>
      </x:c>
      <x:c r="D995" s="915">
        <x:f t="shared" ref="D995:D997" si="69">IF(SUM(I995:K995)=SUM(L995:M995),SUM(I995:K995),"오답")</x:f>
        <x:v>645</x:v>
      </x:c>
      <x:c r="E995" s="858" t="s">
        <x:v>4637</x:v>
      </x:c>
      <x:c r="F995" s="858" t="s">
        <x:v>4682</x:v>
      </x:c>
      <x:c r="G995" s="858" t="s">
        <x:v>4637</x:v>
      </x:c>
      <x:c r="H995" s="724">
        <x:v>2015</x:v>
      </x:c>
      <x:c r="I995" s="724"/>
      <x:c r="J995" s="915">
        <x:v>645</x:v>
      </x:c>
      <x:c r="K995" s="915"/>
      <x:c r="L995" s="915">
        <x:v>645</x:v>
      </x:c>
      <x:c r="M995" s="732"/>
      <x:c r="N995" s="732"/>
      <x:c r="O995" s="732"/>
      <x:c r="P995" s="915">
        <x:v>645</x:v>
      </x:c>
      <x:c r="Q995" s="728"/>
      <x:c r="R995" s="919" t="s">
        <x:v>4632</x:v>
      </x:c>
      <x:c r="S995" s="447"/>
    </x:row>
    <x:row r="996" spans="1:19" s="343" customFormat="1" hidden="1" customHeight="1">
      <x:c r="A996" s="720" t="s">
        <x:v>18</x:v>
      </x:c>
      <x:c r="B996" s="920" t="s">
        <x:v>6788</x:v>
      </x:c>
      <x:c r="C996" s="921" t="s">
        <x:v>4660</x:v>
      </x:c>
      <x:c r="D996" s="915">
        <x:f t="shared" si="69"/>
        <x:v>2558.0999999999999</x:v>
      </x:c>
      <x:c r="E996" s="858" t="s">
        <x:v>5447</x:v>
      </x:c>
      <x:c r="F996" s="840" t="s">
        <x:v>4626</x:v>
      </x:c>
      <x:c r="G996" s="850" t="s">
        <x:v>5560</x:v>
      </x:c>
      <x:c r="H996" s="724" t="s">
        <x:v>5999</x:v>
      </x:c>
      <x:c r="I996" s="724"/>
      <x:c r="J996" s="922">
        <x:v>2558.0999999999999</x:v>
      </x:c>
      <x:c r="K996" s="922"/>
      <x:c r="L996" s="922">
        <x:v>2558.0999999999999</x:v>
      </x:c>
      <x:c r="M996" s="732"/>
      <x:c r="N996" s="732"/>
      <x:c r="O996" s="732"/>
      <x:c r="P996" s="922">
        <x:v>2558.0999999999999</x:v>
      </x:c>
      <x:c r="Q996" s="728"/>
      <x:c r="R996" s="843" t="s">
        <x:v>2411</x:v>
      </x:c>
      <x:c r="S996" s="447"/>
    </x:row>
    <x:row r="997" spans="1:19" s="343" customFormat="1" hidden="1" customHeight="1">
      <x:c r="A997" s="720" t="s">
        <x:v>18</x:v>
      </x:c>
      <x:c r="B997" s="721" t="s">
        <x:v>5366</x:v>
      </x:c>
      <x:c r="C997" s="722" t="s">
        <x:v>6782</x:v>
      </x:c>
      <x:c r="D997" s="915">
        <x:f t="shared" si="69"/>
        <x:v>1859.5</x:v>
      </x:c>
      <x:c r="E997" s="858" t="s">
        <x:v>4679</x:v>
      </x:c>
      <x:c r="F997" s="858" t="s">
        <x:v>4667</x:v>
      </x:c>
      <x:c r="G997" s="858" t="s">
        <x:v>4679</x:v>
      </x:c>
      <x:c r="H997" s="724" t="s">
        <x:v>5979</x:v>
      </x:c>
      <x:c r="I997" s="724"/>
      <x:c r="J997" s="915">
        <x:v>1859.5</x:v>
      </x:c>
      <x:c r="K997" s="915"/>
      <x:c r="L997" s="915">
        <x:v>1859.5</x:v>
      </x:c>
      <x:c r="M997" s="732"/>
      <x:c r="N997" s="732"/>
      <x:c r="O997" s="732"/>
      <x:c r="P997" s="915">
        <x:v>1859.5</x:v>
      </x:c>
      <x:c r="Q997" s="728"/>
      <x:c r="R997" s="729" t="s">
        <x:v>4720</x:v>
      </x:c>
      <x:c r="S997" s="447"/>
    </x:row>
    <x:row r="998" spans="1:19" s="343" customFormat="1" hidden="1" customHeight="1">
      <x:c r="A998" s="720" t="s">
        <x:v>18</x:v>
      </x:c>
      <x:c r="B998" s="721" t="s">
        <x:v>6506</x:v>
      </x:c>
      <x:c r="C998" s="722" t="s">
        <x:v>4638</x:v>
      </x:c>
      <x:c r="D998" s="915">
        <x:f>IF(SUM(I998:K998)=SUM(L998:M998),SUM(I998:K998),"오답")</x:f>
        <x:v>453.30000000000001</x:v>
      </x:c>
      <x:c r="E998" s="850" t="s">
        <x:v>4669</x:v>
      </x:c>
      <x:c r="F998" s="850" t="s">
        <x:v>5435</x:v>
      </x:c>
      <x:c r="G998" s="724" t="s">
        <x:v>1378</x:v>
      </x:c>
      <x:c r="H998" s="724"/>
      <x:c r="I998" s="724"/>
      <x:c r="J998" s="915"/>
      <x:c r="K998" s="915">
        <x:v>453.30000000000001</x:v>
      </x:c>
      <x:c r="L998" s="732"/>
      <x:c r="M998" s="915">
        <x:v>453.30000000000001</x:v>
      </x:c>
      <x:c r="N998" s="732"/>
      <x:c r="O998" s="732"/>
      <x:c r="P998" s="915">
        <x:v>453.30000000000001</x:v>
      </x:c>
      <x:c r="Q998" s="915"/>
      <x:c r="R998" s="729" t="s">
        <x:v>5650</x:v>
      </x:c>
      <x:c r="S998" s="447"/>
    </x:row>
    <x:row r="999" spans="1:19" s="405" customFormat="1" ht="69.950000000000003" hidden="1" customHeight="1">
      <x:c r="A999" s="1010" t="s">
        <x:v>2439</x:v>
      </x:c>
      <x:c r="B999" s="1068" t="s">
        <x:v>620</x:v>
      </x:c>
      <x:c r="C999" s="264" t="s">
        <x:v>2720</x:v>
      </x:c>
      <x:c r="D999" s="464">
        <x:f>IF(SUM(I999:K999)=SUM(L999:M999),SUM(I999:K999),"오답")</x:f>
        <x:v>7273.1000000000004</x:v>
      </x:c>
      <x:c r="E999" s="286"/>
      <x:c r="F999" s="303"/>
      <x:c r="G999" s="303"/>
      <x:c r="H999" s="303"/>
      <x:c r="I999" s="683">
        <x:f t="shared" ref="I999:Q999" si="70">SUM(I1001:I1010)</x:f>
        <x:v>0</x:v>
      </x:c>
      <x:c r="J999" s="683">
        <x:f t="shared" si="70"/>
        <x:v>1092.4000000000001</x:v>
      </x:c>
      <x:c r="K999" s="683">
        <x:f t="shared" si="70"/>
        <x:v>6180.6999999999998</x:v>
      </x:c>
      <x:c r="L999" s="683">
        <x:f t="shared" si="70"/>
        <x:v>1075.4000000000001</x:v>
      </x:c>
      <x:c r="M999" s="683">
        <x:f t="shared" si="70"/>
        <x:v>6197.6999999999998</x:v>
      </x:c>
      <x:c r="N999" s="683">
        <x:f t="shared" si="70"/>
        <x:v>0</x:v>
      </x:c>
      <x:c r="O999" s="683">
        <x:f t="shared" si="70"/>
        <x:v>974</x:v>
      </x:c>
      <x:c r="P999" s="683">
        <x:f t="shared" si="70"/>
        <x:v>6299.0999999999985</x:v>
      </x:c>
      <x:c r="Q999" s="683">
        <x:f t="shared" si="70"/>
        <x:v>974</x:v>
      </x:c>
      <x:c r="R999" s="233"/>
      <x:c r="S999" s="1066"/>
    </x:row>
    <x:row r="1000" spans="1:19" s="405" customFormat="1" ht="69.950000000000003" hidden="1" customHeight="1">
      <x:c r="A1000" s="1008"/>
      <x:c r="B1000" s="1069"/>
      <x:c r="C1000" s="264" t="s">
        <x:v>1516</x:v>
      </x:c>
      <x:c r="D1000" s="463">
        <x:f>COUNTA(D1001:D1010)</x:f>
        <x:v>10</x:v>
      </x:c>
      <x:c r="E1000" s="333"/>
      <x:c r="F1000" s="310"/>
      <x:c r="G1000" s="310"/>
      <x:c r="H1000" s="310"/>
      <x:c r="I1000" s="310"/>
      <x:c r="J1000" s="310"/>
      <x:c r="K1000" s="310"/>
      <x:c r="L1000" s="310">
        <x:f t="shared" ref="L1000:Q1000" si="71">COUNTA(L1001:L1010)</x:f>
        <x:v>5</x:v>
      </x:c>
      <x:c r="M1000" s="310">
        <x:f t="shared" si="71"/>
        <x:v>5</x:v>
      </x:c>
      <x:c r="N1000" s="310">
        <x:f t="shared" si="71"/>
        <x:v>0</x:v>
      </x:c>
      <x:c r="O1000" s="310">
        <x:f t="shared" si="71"/>
        <x:v>1</x:v>
      </x:c>
      <x:c r="P1000" s="310">
        <x:f t="shared" si="71"/>
        <x:v>9</x:v>
      </x:c>
      <x:c r="Q1000" s="310">
        <x:f t="shared" si="71"/>
        <x:v>1</x:v>
      </x:c>
      <x:c r="R1000" s="234"/>
      <x:c r="S1000" s="1067"/>
    </x:row>
    <x:row r="1001" spans="1:19" s="329" customFormat="1" hidden="1" customHeight="1">
      <x:c r="A1001" s="859" t="s">
        <x:v>2439</x:v>
      </x:c>
      <x:c r="B1001" s="750" t="s">
        <x:v>851</x:v>
      </x:c>
      <x:c r="C1001" s="722" t="s">
        <x:v>5658</x:v>
      </x:c>
      <x:c r="D1001" s="915">
        <x:f t="shared" ref="D1001:D1010" si="72">IF(SUM(I1001:K1001)=SUM(L1001:M1001),SUM(I1001:K1001),"오답")</x:f>
        <x:v>974</x:v>
      </x:c>
      <x:c r="E1001" s="858" t="s">
        <x:v>5284</x:v>
      </x:c>
      <x:c r="F1001" s="858" t="s">
        <x:v>4658</x:v>
      </x:c>
      <x:c r="G1001" s="858"/>
      <x:c r="H1001" s="858"/>
      <x:c r="I1001" s="858"/>
      <x:c r="J1001" s="848">
        <x:v>17</x:v>
      </x:c>
      <x:c r="K1001" s="848">
        <x:v>957</x:v>
      </x:c>
      <x:c r="L1001" s="848"/>
      <x:c r="M1001" s="848">
        <x:v>974</x:v>
      </x:c>
      <x:c r="N1001" s="848"/>
      <x:c r="O1001" s="848">
        <x:v>974</x:v>
      </x:c>
      <x:c r="P1001" s="848"/>
      <x:c r="Q1001" s="848">
        <x:v>974</x:v>
      </x:c>
      <x:c r="R1001" s="919" t="s">
        <x:v>6804</x:v>
      </x:c>
      <x:c r="S1001" s="299"/>
    </x:row>
    <x:row r="1002" spans="1:19" s="329" customFormat="1" hidden="1" customHeight="1">
      <x:c r="A1002" s="859" t="s">
        <x:v>2439</x:v>
      </x:c>
      <x:c r="B1002" s="750" t="s">
        <x:v>863</x:v>
      </x:c>
      <x:c r="C1002" s="722" t="s">
        <x:v>5630</x:v>
      </x:c>
      <x:c r="D1002" s="915">
        <x:f t="shared" si="72"/>
        <x:v>1021</x:v>
      </x:c>
      <x:c r="E1002" s="858" t="s">
        <x:v>5284</x:v>
      </x:c>
      <x:c r="F1002" s="858" t="s">
        <x:v>4658</x:v>
      </x:c>
      <x:c r="G1002" s="858" t="s">
        <x:v>1189</x:v>
      </x:c>
      <x:c r="H1002" s="858"/>
      <x:c r="I1002" s="858"/>
      <x:c r="J1002" s="848"/>
      <x:c r="K1002" s="848">
        <x:v>1021</x:v>
      </x:c>
      <x:c r="L1002" s="848"/>
      <x:c r="M1002" s="848">
        <x:v>1021</x:v>
      </x:c>
      <x:c r="N1002" s="848"/>
      <x:c r="O1002" s="848"/>
      <x:c r="P1002" s="848">
        <x:v>1021</x:v>
      </x:c>
      <x:c r="Q1002" s="848"/>
      <x:c r="R1002" s="919" t="s">
        <x:v>6806</x:v>
      </x:c>
      <x:c r="S1002" s="299"/>
    </x:row>
    <x:row r="1003" spans="1:19" s="329" customFormat="1" hidden="1" customHeight="1">
      <x:c r="A1003" s="859" t="s">
        <x:v>2439</x:v>
      </x:c>
      <x:c r="B1003" s="750" t="s">
        <x:v>2990</x:v>
      </x:c>
      <x:c r="C1003" s="722" t="s">
        <x:v>298</x:v>
      </x:c>
      <x:c r="D1003" s="915">
        <x:f t="shared" si="72"/>
        <x:v>1035.5</x:v>
      </x:c>
      <x:c r="E1003" s="858" t="s">
        <x:v>4715</x:v>
      </x:c>
      <x:c r="F1003" s="754" t="s">
        <x:v>1324</x:v>
      </x:c>
      <x:c r="G1003" s="858" t="s">
        <x:v>1074</x:v>
      </x:c>
      <x:c r="H1003" s="858"/>
      <x:c r="I1003" s="858"/>
      <x:c r="J1003" s="848"/>
      <x:c r="K1003" s="848">
        <x:v>1035.5</x:v>
      </x:c>
      <x:c r="L1003" s="848"/>
      <x:c r="M1003" s="848">
        <x:v>1035.5</x:v>
      </x:c>
      <x:c r="N1003" s="848"/>
      <x:c r="O1003" s="848"/>
      <x:c r="P1003" s="848">
        <x:v>1035.5</x:v>
      </x:c>
      <x:c r="Q1003" s="848"/>
      <x:c r="R1003" s="729" t="s">
        <x:v>4644</x:v>
      </x:c>
      <x:c r="S1003" s="299"/>
    </x:row>
    <x:row r="1004" spans="1:19" s="329" customFormat="1" hidden="1" customHeight="1">
      <x:c r="A1004" s="859" t="s">
        <x:v>2439</x:v>
      </x:c>
      <x:c r="B1004" s="750" t="s">
        <x:v>2698</x:v>
      </x:c>
      <x:c r="C1004" s="722" t="s">
        <x:v>298</x:v>
      </x:c>
      <x:c r="D1004" s="915">
        <x:f t="shared" si="72"/>
        <x:v>1611.2</x:v>
      </x:c>
      <x:c r="E1004" s="858" t="s">
        <x:v>4715</x:v>
      </x:c>
      <x:c r="F1004" s="754" t="s">
        <x:v>1324</x:v>
      </x:c>
      <x:c r="G1004" s="858" t="s">
        <x:v>1074</x:v>
      </x:c>
      <x:c r="H1004" s="858"/>
      <x:c r="I1004" s="858"/>
      <x:c r="J1004" s="848"/>
      <x:c r="K1004" s="848">
        <x:v>1611.2</x:v>
      </x:c>
      <x:c r="L1004" s="848"/>
      <x:c r="M1004" s="848">
        <x:v>1611.2</x:v>
      </x:c>
      <x:c r="N1004" s="848"/>
      <x:c r="O1004" s="848"/>
      <x:c r="P1004" s="848">
        <x:v>1611.2</x:v>
      </x:c>
      <x:c r="Q1004" s="848"/>
      <x:c r="R1004" s="729" t="s">
        <x:v>4644</x:v>
      </x:c>
      <x:c r="S1004" s="299"/>
    </x:row>
    <x:row r="1005" spans="1:19" s="329" customFormat="1" hidden="1" customHeight="1">
      <x:c r="A1005" s="859" t="s">
        <x:v>2439</x:v>
      </x:c>
      <x:c r="B1005" s="750" t="s">
        <x:v>754</x:v>
      </x:c>
      <x:c r="C1005" s="722" t="s">
        <x:v>4665</x:v>
      </x:c>
      <x:c r="D1005" s="915">
        <x:f t="shared" si="72"/>
        <x:v>364</x:v>
      </x:c>
      <x:c r="E1005" s="858" t="s">
        <x:v>1578</x:v>
      </x:c>
      <x:c r="F1005" s="858" t="s">
        <x:v>1566</x:v>
      </x:c>
      <x:c r="G1005" s="858" t="s">
        <x:v>1578</x:v>
      </x:c>
      <x:c r="H1005" s="858">
        <x:v>2002</x:v>
      </x:c>
      <x:c r="I1005" s="858"/>
      <x:c r="J1005" s="848">
        <x:v>364</x:v>
      </x:c>
      <x:c r="K1005" s="848"/>
      <x:c r="L1005" s="848">
        <x:v>364</x:v>
      </x:c>
      <x:c r="M1005" s="848"/>
      <x:c r="N1005" s="848"/>
      <x:c r="O1005" s="848"/>
      <x:c r="P1005" s="848">
        <x:v>364</x:v>
      </x:c>
      <x:c r="Q1005" s="848"/>
      <x:c r="R1005" s="729" t="s">
        <x:v>2537</x:v>
      </x:c>
      <x:c r="S1005" s="299"/>
    </x:row>
    <x:row r="1006" spans="1:19" s="329" customFormat="1" hidden="1" customHeight="1">
      <x:c r="A1006" s="859" t="s">
        <x:v>2439</x:v>
      </x:c>
      <x:c r="B1006" s="750" t="s">
        <x:v>2785</x:v>
      </x:c>
      <x:c r="C1006" s="722" t="s">
        <x:v>2431</x:v>
      </x:c>
      <x:c r="D1006" s="915">
        <x:f t="shared" si="72"/>
        <x:v>43.200000000000003</x:v>
      </x:c>
      <x:c r="E1006" s="858" t="s">
        <x:v>1578</x:v>
      </x:c>
      <x:c r="F1006" s="858" t="s">
        <x:v>1566</x:v>
      </x:c>
      <x:c r="G1006" s="858" t="s">
        <x:v>1578</x:v>
      </x:c>
      <x:c r="H1006" s="858">
        <x:v>2002</x:v>
      </x:c>
      <x:c r="I1006" s="858"/>
      <x:c r="J1006" s="848">
        <x:v>43.200000000000003</x:v>
      </x:c>
      <x:c r="K1006" s="848"/>
      <x:c r="L1006" s="848">
        <x:v>43.200000000000003</x:v>
      </x:c>
      <x:c r="M1006" s="848"/>
      <x:c r="N1006" s="848"/>
      <x:c r="O1006" s="848"/>
      <x:c r="P1006" s="848">
        <x:v>43.200000000000003</x:v>
      </x:c>
      <x:c r="Q1006" s="848"/>
      <x:c r="R1006" s="729" t="s">
        <x:v>2537</x:v>
      </x:c>
      <x:c r="S1006" s="299"/>
    </x:row>
    <x:row r="1007" spans="1:19" s="329" customFormat="1" hidden="1" customHeight="1">
      <x:c r="A1007" s="859" t="s">
        <x:v>2439</x:v>
      </x:c>
      <x:c r="B1007" s="750" t="s">
        <x:v>772</x:v>
      </x:c>
      <x:c r="C1007" s="722" t="s">
        <x:v>4641</x:v>
      </x:c>
      <x:c r="D1007" s="915">
        <x:f t="shared" si="72"/>
        <x:v>127.40000000000001</x:v>
      </x:c>
      <x:c r="E1007" s="858" t="s">
        <x:v>1578</x:v>
      </x:c>
      <x:c r="F1007" s="858" t="s">
        <x:v>1566</x:v>
      </x:c>
      <x:c r="G1007" s="858" t="s">
        <x:v>1578</x:v>
      </x:c>
      <x:c r="H1007" s="858">
        <x:v>2002</x:v>
      </x:c>
      <x:c r="I1007" s="858"/>
      <x:c r="J1007" s="848">
        <x:v>127.40000000000001</x:v>
      </x:c>
      <x:c r="K1007" s="848"/>
      <x:c r="L1007" s="848">
        <x:v>127.40000000000001</x:v>
      </x:c>
      <x:c r="M1007" s="848"/>
      <x:c r="N1007" s="848"/>
      <x:c r="O1007" s="848"/>
      <x:c r="P1007" s="848">
        <x:v>127.40000000000001</x:v>
      </x:c>
      <x:c r="Q1007" s="848"/>
      <x:c r="R1007" s="729" t="s">
        <x:v>2537</x:v>
      </x:c>
      <x:c r="S1007" s="299"/>
    </x:row>
    <x:row r="1008" spans="1:19" s="329" customFormat="1" hidden="1" customHeight="1">
      <x:c r="A1008" s="859" t="s">
        <x:v>2439</x:v>
      </x:c>
      <x:c r="B1008" s="750" t="s">
        <x:v>869</x:v>
      </x:c>
      <x:c r="C1008" s="722" t="s">
        <x:v>4631</x:v>
      </x:c>
      <x:c r="D1008" s="915">
        <x:f t="shared" si="72"/>
        <x:v>84.900000000000006</x:v>
      </x:c>
      <x:c r="E1008" s="858" t="s">
        <x:v>1578</x:v>
      </x:c>
      <x:c r="F1008" s="858" t="s">
        <x:v>1566</x:v>
      </x:c>
      <x:c r="G1008" s="858" t="s">
        <x:v>1578</x:v>
      </x:c>
      <x:c r="H1008" s="858">
        <x:v>2002</x:v>
      </x:c>
      <x:c r="I1008" s="858"/>
      <x:c r="J1008" s="848">
        <x:v>84.900000000000006</x:v>
      </x:c>
      <x:c r="K1008" s="848"/>
      <x:c r="L1008" s="848">
        <x:v>84.900000000000006</x:v>
      </x:c>
      <x:c r="M1008" s="848"/>
      <x:c r="N1008" s="848"/>
      <x:c r="O1008" s="848"/>
      <x:c r="P1008" s="848">
        <x:v>84.900000000000006</x:v>
      </x:c>
      <x:c r="Q1008" s="848"/>
      <x:c r="R1008" s="729" t="s">
        <x:v>2537</x:v>
      </x:c>
      <x:c r="S1008" s="299"/>
    </x:row>
    <x:row r="1009" spans="1:19" s="329" customFormat="1" hidden="1" customHeight="1">
      <x:c r="A1009" s="859" t="s">
        <x:v>2439</x:v>
      </x:c>
      <x:c r="B1009" s="750" t="s">
        <x:v>2802</x:v>
      </x:c>
      <x:c r="C1009" s="722" t="s">
        <x:v>4640</x:v>
      </x:c>
      <x:c r="D1009" s="915">
        <x:f t="shared" si="72"/>
        <x:v>455.89999999999998</x:v>
      </x:c>
      <x:c r="E1009" s="858" t="s">
        <x:v>3661</x:v>
      </x:c>
      <x:c r="F1009" s="858" t="s">
        <x:v>4930</x:v>
      </x:c>
      <x:c r="G1009" s="858" t="s">
        <x:v>4930</x:v>
      </x:c>
      <x:c r="H1009" s="858" t="s">
        <x:v>6746</x:v>
      </x:c>
      <x:c r="I1009" s="858"/>
      <x:c r="J1009" s="848">
        <x:v>455.89999999999998</x:v>
      </x:c>
      <x:c r="K1009" s="848"/>
      <x:c r="L1009" s="848">
        <x:v>455.89999999999998</x:v>
      </x:c>
      <x:c r="M1009" s="848"/>
      <x:c r="N1009" s="848"/>
      <x:c r="O1009" s="848"/>
      <x:c r="P1009" s="848">
        <x:v>455.89999999999998</x:v>
      </x:c>
      <x:c r="Q1009" s="848"/>
      <x:c r="R1009" s="729" t="s">
        <x:v>6511</x:v>
      </x:c>
      <x:c r="S1009" s="299"/>
    </x:row>
    <x:row r="1010" spans="1:19" s="329" customFormat="1" hidden="1" customHeight="1">
      <x:c r="A1010" s="859" t="s">
        <x:v>2439</x:v>
      </x:c>
      <x:c r="B1010" s="750" t="s">
        <x:v>784</x:v>
      </x:c>
      <x:c r="C1010" s="722" t="s">
        <x:v>4708</x:v>
      </x:c>
      <x:c r="D1010" s="915">
        <x:f t="shared" si="72"/>
        <x:v>1556</x:v>
      </x:c>
      <x:c r="E1010" s="858" t="s">
        <x:v>4661</x:v>
      </x:c>
      <x:c r="F1010" s="858" t="s">
        <x:v>2432</x:v>
      </x:c>
      <x:c r="G1010" s="858"/>
      <x:c r="H1010" s="858"/>
      <x:c r="I1010" s="858"/>
      <x:c r="J1010" s="848"/>
      <x:c r="K1010" s="848">
        <x:v>1556</x:v>
      </x:c>
      <x:c r="L1010" s="848"/>
      <x:c r="M1010" s="848">
        <x:v>1556</x:v>
      </x:c>
      <x:c r="N1010" s="848"/>
      <x:c r="O1010" s="848"/>
      <x:c r="P1010" s="848">
        <x:v>1556</x:v>
      </x:c>
      <x:c r="Q1010" s="848"/>
      <x:c r="R1010" s="729" t="s">
        <x:v>6803</x:v>
      </x:c>
      <x:c r="S1010" s="299"/>
    </x:row>
    <x:row r="1011" spans="1:19" s="405" customFormat="1" ht="69.950000000000003" hidden="1" customHeight="1">
      <x:c r="A1011" s="1016" t="s">
        <x:v>40</x:v>
      </x:c>
      <x:c r="B1011" s="1068" t="s">
        <x:v>620</x:v>
      </x:c>
      <x:c r="C1011" s="264" t="s">
        <x:v>2720</x:v>
      </x:c>
      <x:c r="D1011" s="684">
        <x:f>SUM(D1013:D1033)</x:f>
        <x:v>102509.2</x:v>
      </x:c>
      <x:c r="E1011" s="303"/>
      <x:c r="F1011" s="303"/>
      <x:c r="G1011" s="303"/>
      <x:c r="H1011" s="303"/>
      <x:c r="I1011" s="684">
        <x:f>SUM(I1013:I1032)</x:f>
        <x:v>0</x:v>
      </x:c>
      <x:c r="J1011" s="684">
        <x:f>SUM(J1013:J1033)</x:f>
        <x:v>102509.2</x:v>
      </x:c>
      <x:c r="K1011" s="684">
        <x:f t="shared" ref="K1011:Q1011" si="73">SUM(K1013:K1033)</x:f>
        <x:v>0</x:v>
      </x:c>
      <x:c r="L1011" s="684">
        <x:f t="shared" si="73"/>
        <x:v>78318.300000000003</x:v>
      </x:c>
      <x:c r="M1011" s="684">
        <x:f t="shared" si="73"/>
        <x:v>24190.900000000001</x:v>
      </x:c>
      <x:c r="N1011" s="684">
        <x:f t="shared" si="73"/>
        <x:v>0</x:v>
      </x:c>
      <x:c r="O1011" s="684">
        <x:f t="shared" si="73"/>
        <x:v>0</x:v>
      </x:c>
      <x:c r="P1011" s="684">
        <x:f t="shared" si="73"/>
        <x:v>102509.2</x:v>
      </x:c>
      <x:c r="Q1011" s="684">
        <x:f t="shared" si="73"/>
        <x:v>0</x:v>
      </x:c>
      <x:c r="R1011" s="233"/>
      <x:c r="S1011" s="1066"/>
    </x:row>
    <x:row r="1012" spans="1:19" s="405" customFormat="1" ht="69.950000000000003" hidden="1" customHeight="1">
      <x:c r="A1012" s="1015"/>
      <x:c r="B1012" s="1069"/>
      <x:c r="C1012" s="264" t="s">
        <x:v>1516</x:v>
      </x:c>
      <x:c r="D1012" s="310">
        <x:f>COUNTA(D1013:D1033)</x:f>
        <x:v>21</x:v>
      </x:c>
      <x:c r="E1012" s="310"/>
      <x:c r="F1012" s="310"/>
      <x:c r="G1012" s="310"/>
      <x:c r="H1012" s="310"/>
      <x:c r="I1012" s="310"/>
      <x:c r="J1012" s="310"/>
      <x:c r="K1012" s="310"/>
      <x:c r="L1012" s="310">
        <x:f>COUNTA(L1013:L1033)</x:f>
        <x:v>14</x:v>
      </x:c>
      <x:c r="M1012" s="310">
        <x:f t="shared" ref="M1012:P1012" si="74">COUNTA(M1013:M1033)</x:f>
        <x:v>7</x:v>
      </x:c>
      <x:c r="N1012" s="310">
        <x:f t="shared" si="74"/>
        <x:v>0</x:v>
      </x:c>
      <x:c r="O1012" s="310">
        <x:f t="shared" si="74"/>
        <x:v>0</x:v>
      </x:c>
      <x:c r="P1012" s="310">
        <x:f t="shared" si="74"/>
        <x:v>21</x:v>
      </x:c>
      <x:c r="Q1012" s="310">
        <x:f>COUNTA(Q1013:Q1032)</x:f>
        <x:v>0</x:v>
      </x:c>
      <x:c r="R1012" s="234"/>
      <x:c r="S1012" s="1067"/>
    </x:row>
    <x:row r="1013" spans="1:19" s="329" customFormat="1" hidden="1" customHeight="1">
      <x:c r="A1013" s="319" t="s">
        <x:v>40</x:v>
      </x:c>
      <x:c r="B1013" s="721" t="s">
        <x:v>6896</x:v>
      </x:c>
      <x:c r="C1013" s="722" t="s">
        <x:v>5220</x:v>
      </x:c>
      <x:c r="D1013" s="915">
        <x:f>IF(SUM(I1013:K1013)=SUM(L1013:M1013),SUM(I1013:K1013),"오답")</x:f>
        <x:v>35766.400000000001</x:v>
      </x:c>
      <x:c r="E1013" s="858" t="s">
        <x:v>5845</x:v>
      </x:c>
      <x:c r="F1013" s="350" t="s">
        <x:v>4977</x:v>
      </x:c>
      <x:c r="G1013" s="858" t="s">
        <x:v>5845</x:v>
      </x:c>
      <x:c r="H1013" s="350" t="s">
        <x:v>5980</x:v>
      </x:c>
      <x:c r="I1013" s="350"/>
      <x:c r="J1013" s="460">
        <x:v>35766.400000000001</x:v>
      </x:c>
      <x:c r="K1013" s="460"/>
      <x:c r="L1013" s="848">
        <x:v>35766.400000000001</x:v>
      </x:c>
      <x:c r="M1013" s="460"/>
      <x:c r="N1013" s="460"/>
      <x:c r="O1013" s="460"/>
      <x:c r="P1013" s="848">
        <x:v>35766.400000000001</x:v>
      </x:c>
      <x:c r="Q1013" s="460"/>
      <x:c r="R1013" s="729" t="s">
        <x:v>6465</x:v>
      </x:c>
      <x:c r="S1013" s="299"/>
    </x:row>
    <x:row r="1014" spans="1:19" s="329" customFormat="1" hidden="1" customHeight="1">
      <x:c r="A1014" s="319" t="s">
        <x:v>40</x:v>
      </x:c>
      <x:c r="B1014" s="721" t="s">
        <x:v>5927</x:v>
      </x:c>
      <x:c r="C1014" s="722" t="s">
        <x:v>3392</x:v>
      </x:c>
      <x:c r="D1014" s="915">
        <x:f t="shared" ref="D1014:D1032" si="75">IF(SUM(I1014:K1014)=SUM(L1014:M1014),SUM(I1014:K1014),"오답")</x:f>
        <x:v>2360.5</x:v>
      </x:c>
      <x:c r="E1014" s="858" t="s">
        <x:v>5845</x:v>
      </x:c>
      <x:c r="F1014" s="350" t="s">
        <x:v>4977</x:v>
      </x:c>
      <x:c r="G1014" s="858" t="s">
        <x:v>5845</x:v>
      </x:c>
      <x:c r="H1014" s="350" t="s">
        <x:v>7052</x:v>
      </x:c>
      <x:c r="I1014" s="350"/>
      <x:c r="J1014" s="460">
        <x:v>2360.5</x:v>
      </x:c>
      <x:c r="K1014" s="460"/>
      <x:c r="L1014" s="848">
        <x:v>2360.5</x:v>
      </x:c>
      <x:c r="M1014" s="460"/>
      <x:c r="N1014" s="460"/>
      <x:c r="O1014" s="460"/>
      <x:c r="P1014" s="848">
        <x:v>2360.5</x:v>
      </x:c>
      <x:c r="Q1014" s="460"/>
      <x:c r="R1014" s="729" t="s">
        <x:v>6465</x:v>
      </x:c>
      <x:c r="S1014" s="299"/>
    </x:row>
    <x:row r="1015" spans="1:19" s="329" customFormat="1" hidden="1" customHeight="1">
      <x:c r="A1015" s="319" t="s">
        <x:v>40</x:v>
      </x:c>
      <x:c r="B1015" s="721" t="s">
        <x:v>5921</x:v>
      </x:c>
      <x:c r="C1015" s="722" t="s">
        <x:v>982</x:v>
      </x:c>
      <x:c r="D1015" s="915">
        <x:f t="shared" si="75"/>
        <x:v>3662.8000000000002</x:v>
      </x:c>
      <x:c r="E1015" s="858" t="s">
        <x:v>5845</x:v>
      </x:c>
      <x:c r="F1015" s="350" t="s">
        <x:v>4977</x:v>
      </x:c>
      <x:c r="G1015" s="858" t="s">
        <x:v>5845</x:v>
      </x:c>
      <x:c r="H1015" s="350" t="s">
        <x:v>7023</x:v>
      </x:c>
      <x:c r="I1015" s="350"/>
      <x:c r="J1015" s="460">
        <x:v>3662.8000000000002</x:v>
      </x:c>
      <x:c r="K1015" s="924"/>
      <x:c r="L1015" s="848">
        <x:v>3662.8000000000002</x:v>
      </x:c>
      <x:c r="M1015" s="460"/>
      <x:c r="N1015" s="460"/>
      <x:c r="O1015" s="460"/>
      <x:c r="P1015" s="848">
        <x:v>3662.8000000000002</x:v>
      </x:c>
      <x:c r="Q1015" s="460"/>
      <x:c r="R1015" s="729" t="s">
        <x:v>6465</x:v>
      </x:c>
      <x:c r="S1015" s="299" t="s">
        <x:v>2533</x:v>
      </x:c>
    </x:row>
    <x:row r="1016" spans="1:19" s="329" customFormat="1" hidden="1" customHeight="1">
      <x:c r="A1016" s="319" t="s">
        <x:v>40</x:v>
      </x:c>
      <x:c r="B1016" s="721" t="s">
        <x:v>5934</x:v>
      </x:c>
      <x:c r="C1016" s="722" t="s">
        <x:v>325</x:v>
      </x:c>
      <x:c r="D1016" s="915">
        <x:f t="shared" si="75"/>
        <x:v>3810.1999999999998</x:v>
      </x:c>
      <x:c r="E1016" s="858" t="s">
        <x:v>5845</x:v>
      </x:c>
      <x:c r="F1016" s="350" t="s">
        <x:v>4977</x:v>
      </x:c>
      <x:c r="G1016" s="858" t="s">
        <x:v>5845</x:v>
      </x:c>
      <x:c r="H1016" s="350" t="s">
        <x:v>7052</x:v>
      </x:c>
      <x:c r="I1016" s="350"/>
      <x:c r="J1016" s="460">
        <x:v>3810.1999999999998</x:v>
      </x:c>
      <x:c r="K1016" s="460"/>
      <x:c r="L1016" s="848">
        <x:v>3810.1999999999998</x:v>
      </x:c>
      <x:c r="M1016" s="460"/>
      <x:c r="N1016" s="460"/>
      <x:c r="O1016" s="460"/>
      <x:c r="P1016" s="848">
        <x:v>3810.1999999999998</x:v>
      </x:c>
      <x:c r="Q1016" s="460"/>
      <x:c r="R1016" s="729" t="s">
        <x:v>6465</x:v>
      </x:c>
      <x:c r="S1016" s="299"/>
    </x:row>
    <x:row r="1017" spans="1:19" s="329" customFormat="1" hidden="1" customHeight="1">
      <x:c r="A1017" s="319" t="s">
        <x:v>40</x:v>
      </x:c>
      <x:c r="B1017" s="721" t="s">
        <x:v>5933</x:v>
      </x:c>
      <x:c r="C1017" s="722" t="s">
        <x:v>5333</x:v>
      </x:c>
      <x:c r="D1017" s="915">
        <x:f t="shared" si="75"/>
        <x:v>1854.0999999999999</x:v>
      </x:c>
      <x:c r="E1017" s="858" t="s">
        <x:v>5845</x:v>
      </x:c>
      <x:c r="F1017" s="350" t="s">
        <x:v>4977</x:v>
      </x:c>
      <x:c r="G1017" s="858" t="s">
        <x:v>5845</x:v>
      </x:c>
      <x:c r="H1017" s="350" t="s">
        <x:v>5954</x:v>
      </x:c>
      <x:c r="I1017" s="350"/>
      <x:c r="J1017" s="460">
        <x:v>1854.0999999999999</x:v>
      </x:c>
      <x:c r="K1017" s="460"/>
      <x:c r="L1017" s="460">
        <x:v>1854.0999999999999</x:v>
      </x:c>
      <x:c r="M1017" s="460"/>
      <x:c r="N1017" s="460"/>
      <x:c r="O1017" s="460"/>
      <x:c r="P1017" s="460">
        <x:v>1854.0999999999999</x:v>
      </x:c>
      <x:c r="Q1017" s="460"/>
      <x:c r="R1017" s="729" t="s">
        <x:v>6465</x:v>
      </x:c>
      <x:c r="S1017" s="299"/>
    </x:row>
    <x:row r="1018" spans="1:19" s="329" customFormat="1" hidden="1" customHeight="1">
      <x:c r="A1018" s="319" t="s">
        <x:v>40</x:v>
      </x:c>
      <x:c r="B1018" s="721" t="s">
        <x:v>5926</x:v>
      </x:c>
      <x:c r="C1018" s="722" t="s">
        <x:v>5212</x:v>
      </x:c>
      <x:c r="D1018" s="915">
        <x:f t="shared" si="75"/>
        <x:v>4841.1000000000004</x:v>
      </x:c>
      <x:c r="E1018" s="858" t="s">
        <x:v>1970</x:v>
      </x:c>
      <x:c r="F1018" s="350" t="s">
        <x:v>4977</x:v>
      </x:c>
      <x:c r="G1018" s="858" t="s">
        <x:v>1970</x:v>
      </x:c>
      <x:c r="H1018" s="350" t="s">
        <x:v>5983</x:v>
      </x:c>
      <x:c r="I1018" s="350"/>
      <x:c r="J1018" s="460">
        <x:v>4841.1000000000004</x:v>
      </x:c>
      <x:c r="K1018" s="460"/>
      <x:c r="L1018" s="460">
        <x:v>4841.1000000000004</x:v>
      </x:c>
      <x:c r="M1018" s="460"/>
      <x:c r="N1018" s="460"/>
      <x:c r="O1018" s="460"/>
      <x:c r="P1018" s="460">
        <x:v>4841.1000000000004</x:v>
      </x:c>
      <x:c r="Q1018" s="460"/>
      <x:c r="R1018" s="729" t="s">
        <x:v>6465</x:v>
      </x:c>
      <x:c r="S1018" s="299"/>
    </x:row>
    <x:row r="1019" spans="1:19" s="619" customFormat="1" hidden="1" customHeight="1">
      <x:c r="A1019" s="319" t="s">
        <x:v>40</x:v>
      </x:c>
      <x:c r="B1019" s="721" t="s">
        <x:v>5976</x:v>
      </x:c>
      <x:c r="C1019" s="722" t="s">
        <x:v>2305</x:v>
      </x:c>
      <x:c r="D1019" s="915">
        <x:v>1497.0999999999999</x:v>
      </x:c>
      <x:c r="E1019" s="858" t="s">
        <x:v>5738</x:v>
      </x:c>
      <x:c r="F1019" s="350" t="s">
        <x:v>4977</x:v>
      </x:c>
      <x:c r="G1019" s="858" t="s">
        <x:v>5553</x:v>
      </x:c>
      <x:c r="H1019" s="350" t="s">
        <x:v>5967</x:v>
      </x:c>
      <x:c r="I1019" s="350"/>
      <x:c r="J1019" s="460">
        <x:v>1497.0999999999999</x:v>
      </x:c>
      <x:c r="K1019" s="460"/>
      <x:c r="L1019" s="460">
        <x:v>1497.0999999999999</x:v>
      </x:c>
      <x:c r="M1019" s="460"/>
      <x:c r="N1019" s="460"/>
      <x:c r="O1019" s="460"/>
      <x:c r="P1019" s="460">
        <x:v>1497.0999999999999</x:v>
      </x:c>
      <x:c r="Q1019" s="460"/>
      <x:c r="R1019" s="729" t="s">
        <x:v>6524</x:v>
      </x:c>
      <x:c r="S1019" s="317"/>
    </x:row>
    <x:row r="1020" spans="1:19" s="329" customFormat="1" hidden="1" customHeight="1">
      <x:c r="A1020" s="319" t="s">
        <x:v>40</x:v>
      </x:c>
      <x:c r="B1020" s="792" t="s">
        <x:v>4784</x:v>
      </x:c>
      <x:c r="C1020" s="722" t="s">
        <x:v>5948</x:v>
      </x:c>
      <x:c r="D1020" s="460">
        <x:v>9945.5</x:v>
      </x:c>
      <x:c r="E1020" s="858" t="s">
        <x:v>5770</x:v>
      </x:c>
      <x:c r="F1020" s="858" t="s">
        <x:v>5770</x:v>
      </x:c>
      <x:c r="G1020" s="350" t="s">
        <x:v>4977</x:v>
      </x:c>
      <x:c r="H1020" s="858" t="s">
        <x:v>5770</x:v>
      </x:c>
      <x:c r="I1020" s="859" t="s">
        <x:v>7049</x:v>
      </x:c>
      <x:c r="J1020" s="460">
        <x:v>9945.5</x:v>
      </x:c>
      <x:c r="K1020" s="924"/>
      <x:c r="L1020" s="460">
        <x:v>9945.5</x:v>
      </x:c>
      <x:c r="M1020" s="924"/>
      <x:c r="N1020" s="460"/>
      <x:c r="O1020" s="460"/>
      <x:c r="P1020" s="460">
        <x:v>9945.5</x:v>
      </x:c>
      <x:c r="Q1020" s="460"/>
      <x:c r="R1020" s="729" t="s">
        <x:v>6465</x:v>
      </x:c>
      <x:c r="S1020" s="218" t="s">
        <x:v>6465</x:v>
      </x:c>
    </x:row>
    <x:row r="1021" spans="1:19" s="329" customFormat="1" hidden="1" customHeight="1">
      <x:c r="A1021" s="319" t="s">
        <x:v>40</x:v>
      </x:c>
      <x:c r="B1021" s="792" t="s">
        <x:v>4439</x:v>
      </x:c>
      <x:c r="C1021" s="722" t="s">
        <x:v>5908</x:v>
      </x:c>
      <x:c r="D1021" s="460">
        <x:v>8222.2999999999993</x:v>
      </x:c>
      <x:c r="E1021" s="858" t="s">
        <x:v>5770</x:v>
      </x:c>
      <x:c r="F1021" s="858" t="s">
        <x:v>5770</x:v>
      </x:c>
      <x:c r="G1021" s="350" t="s">
        <x:v>4977</x:v>
      </x:c>
      <x:c r="H1021" s="858" t="s">
        <x:v>5770</x:v>
      </x:c>
      <x:c r="I1021" s="859" t="s">
        <x:v>7049</x:v>
      </x:c>
      <x:c r="J1021" s="460">
        <x:v>8222.2999999999993</x:v>
      </x:c>
      <x:c r="K1021" s="924"/>
      <x:c r="L1021" s="460">
        <x:v>8222.2999999999993</x:v>
      </x:c>
      <x:c r="M1021" s="924"/>
      <x:c r="N1021" s="460"/>
      <x:c r="O1021" s="460"/>
      <x:c r="P1021" s="460">
        <x:v>8222.2999999999993</x:v>
      </x:c>
      <x:c r="Q1021" s="460"/>
      <x:c r="R1021" s="729" t="s">
        <x:v>6465</x:v>
      </x:c>
      <x:c r="S1021" s="218" t="s">
        <x:v>6465</x:v>
      </x:c>
    </x:row>
    <x:row r="1022" spans="1:19" s="329" customFormat="1" hidden="1" customHeight="1">
      <x:c r="A1022" s="319" t="s">
        <x:v>40</x:v>
      </x:c>
      <x:c r="B1022" s="792" t="s">
        <x:v>5363</x:v>
      </x:c>
      <x:c r="C1022" s="722" t="s">
        <x:v>3752</x:v>
      </x:c>
      <x:c r="D1022" s="922">
        <x:v>511.5</x:v>
      </x:c>
      <x:c r="E1022" s="858" t="s">
        <x:v>5676</x:v>
      </x:c>
      <x:c r="F1022" s="350" t="s">
        <x:v>1190</x:v>
      </x:c>
      <x:c r="G1022" s="350" t="s">
        <x:v>5350</x:v>
      </x:c>
      <x:c r="H1022" s="350" t="s">
        <x:v>3019</x:v>
      </x:c>
      <x:c r="I1022" s="350"/>
      <x:c r="J1022" s="502">
        <x:v>511.5</x:v>
      </x:c>
      <x:c r="K1022" s="460"/>
      <x:c r="L1022" s="502">
        <x:v>511.5</x:v>
      </x:c>
      <x:c r="M1022" s="924"/>
      <x:c r="N1022" s="502"/>
      <x:c r="O1022" s="502"/>
      <x:c r="P1022" s="502">
        <x:v>511.5</x:v>
      </x:c>
      <x:c r="Q1022" s="760"/>
      <x:c r="R1022" s="729" t="s">
        <x:v>5882</x:v>
      </x:c>
      <x:c r="S1022" s="218"/>
    </x:row>
    <x:row r="1023" spans="1:19" s="329" customFormat="1" hidden="1" customHeight="1">
      <x:c r="A1023" s="319" t="s">
        <x:v>40</x:v>
      </x:c>
      <x:c r="B1023" s="897" t="s">
        <x:v>653</x:v>
      </x:c>
      <x:c r="C1023" s="898" t="s">
        <x:v>5375</x:v>
      </x:c>
      <x:c r="D1023" s="915">
        <x:f t="shared" si="75"/>
        <x:v>1978</x:v>
      </x:c>
      <x:c r="E1023" s="850" t="s">
        <x:v>5369</x:v>
      </x:c>
      <x:c r="F1023" s="925" t="s">
        <x:v>5668</x:v>
      </x:c>
      <x:c r="G1023" s="850" t="s">
        <x:v>5262</x:v>
      </x:c>
      <x:c r="H1023" s="926"/>
      <x:c r="I1023" s="926"/>
      <x:c r="J1023" s="927">
        <x:f>3173-1195</x:f>
        <x:v>1978</x:v>
      </x:c>
      <x:c r="K1023" s="927"/>
      <x:c r="L1023" s="928"/>
      <x:c r="M1023" s="927">
        <x:f>3173-1195</x:f>
        <x:v>1978</x:v>
      </x:c>
      <x:c r="N1023" s="927"/>
      <x:c r="O1023" s="927"/>
      <x:c r="P1023" s="927">
        <x:v>1978</x:v>
      </x:c>
      <x:c r="Q1023" s="927"/>
      <x:c r="R1023" s="805"/>
      <x:c r="S1023" s="299"/>
    </x:row>
    <x:row r="1024" spans="1:19" s="329" customFormat="1" hidden="1" customHeight="1">
      <x:c r="A1024" s="319" t="s">
        <x:v>40</x:v>
      </x:c>
      <x:c r="B1024" s="897" t="s">
        <x:v>911</x:v>
      </x:c>
      <x:c r="C1024" s="898" t="s">
        <x:v>5526</x:v>
      </x:c>
      <x:c r="D1024" s="915">
        <x:f t="shared" si="75"/>
        <x:v>10678</x:v>
      </x:c>
      <x:c r="E1024" s="850" t="s">
        <x:v>1356</x:v>
      </x:c>
      <x:c r="F1024" s="850" t="s">
        <x:v>5759</x:v>
      </x:c>
      <x:c r="G1024" s="850" t="s">
        <x:v>1356</x:v>
      </x:c>
      <x:c r="H1024" s="850"/>
      <x:c r="I1024" s="850"/>
      <x:c r="J1024" s="927">
        <x:v>10678</x:v>
      </x:c>
      <x:c r="K1024" s="927"/>
      <x:c r="L1024" s="928"/>
      <x:c r="M1024" s="927">
        <x:v>10678</x:v>
      </x:c>
      <x:c r="N1024" s="927"/>
      <x:c r="O1024" s="927"/>
      <x:c r="P1024" s="927">
        <x:v>10678</x:v>
      </x:c>
      <x:c r="Q1024" s="927"/>
      <x:c r="R1024" s="729" t="s">
        <x:v>4548</x:v>
      </x:c>
      <x:c r="S1024" s="299"/>
    </x:row>
    <x:row r="1025" spans="1:19" s="329" customFormat="1" hidden="1" customHeight="1">
      <x:c r="A1025" s="319" t="s">
        <x:v>40</x:v>
      </x:c>
      <x:c r="B1025" s="721" t="s">
        <x:v>911</x:v>
      </x:c>
      <x:c r="C1025" s="722" t="s">
        <x:v>5590</x:v>
      </x:c>
      <x:c r="D1025" s="915">
        <x:f t="shared" si="75"/>
        <x:v>1005.7</x:v>
      </x:c>
      <x:c r="E1025" s="858" t="s">
        <x:v>1356</x:v>
      </x:c>
      <x:c r="F1025" s="858" t="s">
        <x:v>5755</x:v>
      </x:c>
      <x:c r="G1025" s="724" t="s">
        <x:v>7022</x:v>
      </x:c>
      <x:c r="H1025" s="858"/>
      <x:c r="I1025" s="858"/>
      <x:c r="J1025" s="929">
        <x:v>1005.7</x:v>
      </x:c>
      <x:c r="K1025" s="930"/>
      <x:c r="L1025" s="929">
        <x:v>1005.7</x:v>
      </x:c>
      <x:c r="M1025" s="930"/>
      <x:c r="N1025" s="927"/>
      <x:c r="O1025" s="929"/>
      <x:c r="P1025" s="929">
        <x:v>1005.7</x:v>
      </x:c>
      <x:c r="Q1025" s="929"/>
      <x:c r="R1025" s="729" t="s">
        <x:v>479</x:v>
      </x:c>
      <x:c r="S1025" s="317"/>
    </x:row>
    <x:row r="1026" spans="1:19" s="329" customFormat="1" hidden="1" customHeight="1">
      <x:c r="A1026" s="319" t="s">
        <x:v>40</x:v>
      </x:c>
      <x:c r="B1026" s="897" t="s">
        <x:v>2997</x:v>
      </x:c>
      <x:c r="C1026" s="722" t="s">
        <x:v>5610</x:v>
      </x:c>
      <x:c r="D1026" s="915">
        <x:f t="shared" si="75"/>
        <x:v>2882.0999999999999</x:v>
      </x:c>
      <x:c r="E1026" s="858" t="s">
        <x:v>1218</x:v>
      </x:c>
      <x:c r="F1026" s="858" t="s">
        <x:v>5755</x:v>
      </x:c>
      <x:c r="G1026" s="724" t="s">
        <x:v>7022</x:v>
      </x:c>
      <x:c r="H1026" s="858"/>
      <x:c r="I1026" s="858"/>
      <x:c r="J1026" s="929">
        <x:v>2882.0999999999999</x:v>
      </x:c>
      <x:c r="K1026" s="930"/>
      <x:c r="L1026" s="929">
        <x:v>2882.0999999999999</x:v>
      </x:c>
      <x:c r="M1026" s="930"/>
      <x:c r="N1026" s="927"/>
      <x:c r="O1026" s="929"/>
      <x:c r="P1026" s="929">
        <x:v>2882.0999999999999</x:v>
      </x:c>
      <x:c r="Q1026" s="929"/>
      <x:c r="R1026" s="729" t="s">
        <x:v>479</x:v>
      </x:c>
      <x:c r="S1026" s="317"/>
    </x:row>
    <x:row r="1027" spans="1:19" s="329" customFormat="1" hidden="1" customHeight="1">
      <x:c r="A1027" s="319" t="s">
        <x:v>40</x:v>
      </x:c>
      <x:c r="B1027" s="897" t="s">
        <x:v>3029</x:v>
      </x:c>
      <x:c r="C1027" s="722" t="s">
        <x:v>5713</x:v>
      </x:c>
      <x:c r="D1027" s="915">
        <x:f t="shared" si="75"/>
        <x:v>1105</x:v>
      </x:c>
      <x:c r="E1027" s="858" t="s">
        <x:v>1218</x:v>
      </x:c>
      <x:c r="F1027" s="858" t="s">
        <x:v>2069</x:v>
      </x:c>
      <x:c r="G1027" s="858"/>
      <x:c r="H1027" s="858"/>
      <x:c r="I1027" s="858"/>
      <x:c r="J1027" s="929">
        <x:v>1105</x:v>
      </x:c>
      <x:c r="K1027" s="930"/>
      <x:c r="L1027" s="927">
        <x:v>1105</x:v>
      </x:c>
      <x:c r="M1027" s="931"/>
      <x:c r="N1027" s="927"/>
      <x:c r="O1027" s="931"/>
      <x:c r="P1027" s="927">
        <x:v>1105</x:v>
      </x:c>
      <x:c r="Q1027" s="927"/>
      <x:c r="R1027" s="805" t="s">
        <x:v>6524</x:v>
      </x:c>
      <x:c r="S1027" s="317"/>
    </x:row>
    <x:row r="1028" spans="1:19" s="329" customFormat="1" hidden="1" customHeight="1">
      <x:c r="A1028" s="319" t="s">
        <x:v>40</x:v>
      </x:c>
      <x:c r="B1028" s="932" t="s">
        <x:v>6995</x:v>
      </x:c>
      <x:c r="C1028" s="722" t="s">
        <x:v>5969</x:v>
      </x:c>
      <x:c r="D1028" s="915">
        <x:f t="shared" si="75"/>
        <x:v>5191</x:v>
      </x:c>
      <x:c r="E1028" s="764" t="s">
        <x:v>4828</x:v>
      </x:c>
      <x:c r="F1028" s="764" t="s">
        <x:v>4828</x:v>
      </x:c>
      <x:c r="G1028" s="764" t="s">
        <x:v>4828</x:v>
      </x:c>
      <x:c r="H1028" s="858"/>
      <x:c r="I1028" s="858"/>
      <x:c r="J1028" s="929">
        <x:v>5191</x:v>
      </x:c>
      <x:c r="K1028" s="929"/>
      <x:c r="L1028" s="928"/>
      <x:c r="M1028" s="929">
        <x:v>5191</x:v>
      </x:c>
      <x:c r="N1028" s="927"/>
      <x:c r="O1028" s="929"/>
      <x:c r="P1028" s="929">
        <x:v>5191</x:v>
      </x:c>
      <x:c r="Q1028" s="929"/>
      <x:c r="R1028" s="729" t="s">
        <x:v>5880</x:v>
      </x:c>
      <x:c r="S1028" s="317"/>
    </x:row>
    <x:row r="1029" spans="1:19" s="329" customFormat="1" hidden="1" customHeight="1">
      <x:c r="A1029" s="319" t="s">
        <x:v>40</x:v>
      </x:c>
      <x:c r="B1029" s="897" t="s">
        <x:v>911</x:v>
      </x:c>
      <x:c r="C1029" s="722" t="s">
        <x:v>4726</x:v>
      </x:c>
      <x:c r="D1029" s="915">
        <x:f t="shared" si="75"/>
        <x:v>3677</x:v>
      </x:c>
      <x:c r="E1029" s="858" t="s">
        <x:v>1265</x:v>
      </x:c>
      <x:c r="F1029" s="858" t="s">
        <x:v>1329</x:v>
      </x:c>
      <x:c r="G1029" s="858" t="s">
        <x:v>1329</x:v>
      </x:c>
      <x:c r="H1029" s="858"/>
      <x:c r="I1029" s="858"/>
      <x:c r="J1029" s="929">
        <x:v>3677</x:v>
      </x:c>
      <x:c r="K1029" s="929"/>
      <x:c r="L1029" s="928"/>
      <x:c r="M1029" s="929">
        <x:v>3677</x:v>
      </x:c>
      <x:c r="N1029" s="927"/>
      <x:c r="O1029" s="929"/>
      <x:c r="P1029" s="929">
        <x:v>3677</x:v>
      </x:c>
      <x:c r="Q1029" s="929"/>
      <x:c r="R1029" s="739" t="s">
        <x:v>6980</x:v>
      </x:c>
      <x:c r="S1029" s="317"/>
    </x:row>
    <x:row r="1030" spans="1:19" s="329" customFormat="1" hidden="1" customHeight="1">
      <x:c r="A1030" s="319" t="s">
        <x:v>40</x:v>
      </x:c>
      <x:c r="B1030" s="897" t="s">
        <x:v>2997</x:v>
      </x:c>
      <x:c r="C1030" s="722" t="s">
        <x:v>5953</x:v>
      </x:c>
      <x:c r="D1030" s="915">
        <x:f t="shared" si="75"/>
        <x:v>927</x:v>
      </x:c>
      <x:c r="E1030" s="858" t="s">
        <x:v>1265</x:v>
      </x:c>
      <x:c r="F1030" s="858" t="s">
        <x:v>1329</x:v>
      </x:c>
      <x:c r="G1030" s="858" t="s">
        <x:v>1329</x:v>
      </x:c>
      <x:c r="H1030" s="858"/>
      <x:c r="I1030" s="858"/>
      <x:c r="J1030" s="929">
        <x:v>927</x:v>
      </x:c>
      <x:c r="K1030" s="929"/>
      <x:c r="L1030" s="928"/>
      <x:c r="M1030" s="929">
        <x:v>927</x:v>
      </x:c>
      <x:c r="N1030" s="927"/>
      <x:c r="O1030" s="929"/>
      <x:c r="P1030" s="929">
        <x:v>927</x:v>
      </x:c>
      <x:c r="Q1030" s="929"/>
      <x:c r="R1030" s="739" t="s">
        <x:v>6980</x:v>
      </x:c>
      <x:c r="S1030" s="317"/>
    </x:row>
    <x:row r="1031" spans="1:19" s="329" customFormat="1" hidden="1" customHeight="1">
      <x:c r="A1031" s="319" t="s">
        <x:v>40</x:v>
      </x:c>
      <x:c r="B1031" s="897" t="s">
        <x:v>2954</x:v>
      </x:c>
      <x:c r="C1031" s="722" t="s">
        <x:v>4783</x:v>
      </x:c>
      <x:c r="D1031" s="915">
        <x:f t="shared" si="75"/>
        <x:v>1575</x:v>
      </x:c>
      <x:c r="E1031" s="764" t="s">
        <x:v>1238</x:v>
      </x:c>
      <x:c r="F1031" s="858" t="s">
        <x:v>1329</x:v>
      </x:c>
      <x:c r="G1031" s="858" t="s">
        <x:v>1329</x:v>
      </x:c>
      <x:c r="H1031" s="858"/>
      <x:c r="I1031" s="858"/>
      <x:c r="J1031" s="929">
        <x:v>1575</x:v>
      </x:c>
      <x:c r="K1031" s="929"/>
      <x:c r="L1031" s="928"/>
      <x:c r="M1031" s="929">
        <x:v>1575</x:v>
      </x:c>
      <x:c r="N1031" s="927"/>
      <x:c r="O1031" s="929"/>
      <x:c r="P1031" s="929">
        <x:v>1575</x:v>
      </x:c>
      <x:c r="Q1031" s="929"/>
      <x:c r="R1031" s="739" t="s">
        <x:v>6980</x:v>
      </x:c>
      <x:c r="S1031" s="317"/>
    </x:row>
    <x:row r="1032" spans="1:19" s="329" customFormat="1" hidden="1" customHeight="1">
      <x:c r="A1032" s="319" t="s">
        <x:v>40</x:v>
      </x:c>
      <x:c r="B1032" s="721" t="s">
        <x:v>2995</x:v>
      </x:c>
      <x:c r="C1032" s="722" t="s">
        <x:v>5988</x:v>
      </x:c>
      <x:c r="D1032" s="915">
        <x:f t="shared" si="75"/>
        <x:v>164.90000000000001</x:v>
      </x:c>
      <x:c r="E1032" s="764" t="s">
        <x:v>3808</x:v>
      </x:c>
      <x:c r="F1032" s="764" t="s">
        <x:v>5328</x:v>
      </x:c>
      <x:c r="G1032" s="764" t="s">
        <x:v>5334</x:v>
      </x:c>
      <x:c r="H1032" s="858"/>
      <x:c r="I1032" s="858"/>
      <x:c r="J1032" s="929">
        <x:v>164.90000000000001</x:v>
      </x:c>
      <x:c r="K1032" s="929"/>
      <x:c r="L1032" s="933"/>
      <x:c r="M1032" s="929">
        <x:v>164.90000000000001</x:v>
      </x:c>
      <x:c r="N1032" s="929"/>
      <x:c r="O1032" s="929"/>
      <x:c r="P1032" s="929">
        <x:v>164.90000000000001</x:v>
      </x:c>
      <x:c r="Q1032" s="929"/>
      <x:c r="R1032" s="739" t="s">
        <x:v>4106</x:v>
      </x:c>
      <x:c r="S1032" s="317"/>
    </x:row>
    <x:row r="1033" spans="1:19" s="329" customFormat="1" hidden="1" customHeight="1">
      <x:c r="A1033" s="432" t="s">
        <x:v>40</x:v>
      </x:c>
      <x:c r="B1033" s="934" t="s">
        <x:v>5925</x:v>
      </x:c>
      <x:c r="C1033" s="934" t="s">
        <x:v>5229</x:v>
      </x:c>
      <x:c r="D1033" s="935">
        <x:v>854</x:v>
      </x:c>
      <x:c r="E1033" s="934" t="s">
        <x:v>1354</x:v>
      </x:c>
      <x:c r="F1033" s="934" t="s">
        <x:v>5473</x:v>
      </x:c>
      <x:c r="G1033" s="936"/>
      <x:c r="H1033" s="936"/>
      <x:c r="I1033" s="936"/>
      <x:c r="J1033" s="937">
        <x:v>854</x:v>
      </x:c>
      <x:c r="K1033" s="938"/>
      <x:c r="L1033" s="937">
        <x:v>854</x:v>
      </x:c>
      <x:c r="M1033" s="938"/>
      <x:c r="N1033" s="938"/>
      <x:c r="O1033" s="938"/>
      <x:c r="P1033" s="937">
        <x:v>854</x:v>
      </x:c>
      <x:c r="Q1033" s="936"/>
      <x:c r="R1033" s="939"/>
      <x:c r="S1033" s="518"/>
    </x:row>
    <x:row r="1034" spans="1:189" s="406" customFormat="1" ht="69.950000000000003" hidden="1" customHeight="1">
      <x:c r="A1034" s="1016" t="s">
        <x:v>16</x:v>
      </x:c>
      <x:c r="B1034" s="1068" t="s">
        <x:v>620</x:v>
      </x:c>
      <x:c r="C1034" s="264" t="s">
        <x:v>2720</x:v>
      </x:c>
      <x:c r="D1034" s="686">
        <x:f>SUM(D1036:D1092)</x:f>
        <x:v>338884.5</x:v>
      </x:c>
      <x:c r="E1034" s="307"/>
      <x:c r="F1034" s="307"/>
      <x:c r="G1034" s="307"/>
      <x:c r="H1034" s="307"/>
      <x:c r="I1034" s="686">
        <x:f>SUM(I1036:I1092)</x:f>
        <x:v>0</x:v>
      </x:c>
      <x:c r="J1034" s="686">
        <x:f>SUM(J1036:J1092)</x:f>
        <x:v>333910.79999999999</x:v>
      </x:c>
      <x:c r="K1034" s="686">
        <x:f>SUM(K1036:K1092)</x:f>
        <x:v>4973.6999999999998</x:v>
      </x:c>
      <x:c r="L1034" s="686">
        <x:f t="shared" ref="L1034:Q1034" si="76">SUM(L1036:L1092)</x:f>
        <x:v>333910.79999999999</x:v>
      </x:c>
      <x:c r="M1034" s="686">
        <x:f t="shared" si="76"/>
        <x:v>4973.6999999999998</x:v>
      </x:c>
      <x:c r="N1034" s="686">
        <x:f t="shared" si="76"/>
        <x:v>0</x:v>
      </x:c>
      <x:c r="O1034" s="686">
        <x:f t="shared" si="76"/>
        <x:v>4306.1999999999998</x:v>
      </x:c>
      <x:c r="P1034" s="686">
        <x:f t="shared" si="76"/>
        <x:v>334578.29999999999</x:v>
      </x:c>
      <x:c r="Q1034" s="686">
        <x:f t="shared" si="76"/>
        <x:v>4306.1999999999998</x:v>
      </x:c>
      <x:c r="R1034" s="225"/>
      <x:c r="S1034" s="1066"/>
      <x:c r="T1034" s="405"/>
      <x:c r="U1034" s="405"/>
      <x:c r="V1034" s="405"/>
      <x:c r="W1034" s="405"/>
      <x:c r="X1034" s="405"/>
      <x:c r="Y1034" s="405"/>
      <x:c r="Z1034" s="405"/>
      <x:c r="AA1034" s="405"/>
      <x:c r="AB1034" s="405"/>
      <x:c r="AC1034" s="405"/>
      <x:c r="AD1034" s="405"/>
      <x:c r="AE1034" s="405"/>
      <x:c r="AF1034" s="405"/>
      <x:c r="AG1034" s="405"/>
      <x:c r="AH1034" s="405"/>
      <x:c r="AI1034" s="405"/>
      <x:c r="AJ1034" s="405"/>
      <x:c r="AK1034" s="405"/>
      <x:c r="AL1034" s="405"/>
      <x:c r="AM1034" s="405"/>
      <x:c r="AN1034" s="405"/>
      <x:c r="AO1034" s="405"/>
      <x:c r="AP1034" s="405"/>
      <x:c r="AQ1034" s="405"/>
      <x:c r="AR1034" s="405"/>
      <x:c r="AS1034" s="405"/>
      <x:c r="AT1034" s="405"/>
      <x:c r="AU1034" s="405"/>
      <x:c r="AV1034" s="405"/>
      <x:c r="AW1034" s="405"/>
      <x:c r="AX1034" s="405"/>
      <x:c r="AY1034" s="405"/>
      <x:c r="AZ1034" s="405"/>
      <x:c r="BA1034" s="405"/>
      <x:c r="BB1034" s="405"/>
      <x:c r="BC1034" s="405"/>
      <x:c r="BD1034" s="405"/>
      <x:c r="BE1034" s="405"/>
      <x:c r="BF1034" s="405"/>
      <x:c r="BG1034" s="405"/>
      <x:c r="BH1034" s="405"/>
      <x:c r="BI1034" s="405"/>
      <x:c r="BJ1034" s="405"/>
      <x:c r="BK1034" s="405"/>
      <x:c r="BL1034" s="405"/>
      <x:c r="BM1034" s="405"/>
      <x:c r="BN1034" s="405"/>
      <x:c r="BO1034" s="405"/>
      <x:c r="BP1034" s="405"/>
      <x:c r="BQ1034" s="405"/>
      <x:c r="BR1034" s="405"/>
      <x:c r="BS1034" s="405"/>
      <x:c r="BT1034" s="405"/>
      <x:c r="BU1034" s="405"/>
      <x:c r="BV1034" s="405"/>
      <x:c r="BW1034" s="405"/>
      <x:c r="BX1034" s="405"/>
      <x:c r="BY1034" s="405"/>
      <x:c r="BZ1034" s="405"/>
      <x:c r="CA1034" s="405"/>
      <x:c r="CB1034" s="405"/>
      <x:c r="CC1034" s="405"/>
      <x:c r="CD1034" s="405"/>
      <x:c r="CE1034" s="405"/>
      <x:c r="CF1034" s="405"/>
      <x:c r="CG1034" s="405"/>
      <x:c r="CH1034" s="405"/>
      <x:c r="CI1034" s="405"/>
      <x:c r="CJ1034" s="405"/>
      <x:c r="CK1034" s="405"/>
      <x:c r="CL1034" s="405"/>
      <x:c r="CM1034" s="405"/>
      <x:c r="CN1034" s="405"/>
      <x:c r="CO1034" s="405"/>
      <x:c r="CP1034" s="405"/>
      <x:c r="CQ1034" s="405"/>
      <x:c r="CR1034" s="405"/>
      <x:c r="CS1034" s="405"/>
      <x:c r="CT1034" s="405"/>
      <x:c r="CU1034" s="405"/>
      <x:c r="CV1034" s="405"/>
      <x:c r="CW1034" s="405"/>
      <x:c r="CX1034" s="405"/>
      <x:c r="CY1034" s="405"/>
      <x:c r="CZ1034" s="405"/>
      <x:c r="DA1034" s="405"/>
      <x:c r="DB1034" s="405"/>
      <x:c r="DC1034" s="405"/>
      <x:c r="DD1034" s="405"/>
      <x:c r="DE1034" s="405"/>
      <x:c r="DF1034" s="405"/>
      <x:c r="DG1034" s="405"/>
      <x:c r="DH1034" s="405"/>
      <x:c r="DI1034" s="405"/>
      <x:c r="DJ1034" s="405"/>
      <x:c r="DK1034" s="405"/>
      <x:c r="DL1034" s="405"/>
      <x:c r="DM1034" s="405"/>
      <x:c r="DN1034" s="405"/>
      <x:c r="DO1034" s="405"/>
      <x:c r="DP1034" s="405"/>
      <x:c r="DQ1034" s="405"/>
      <x:c r="DR1034" s="405"/>
      <x:c r="DS1034" s="405"/>
      <x:c r="DT1034" s="405"/>
      <x:c r="DU1034" s="405"/>
      <x:c r="DV1034" s="405"/>
      <x:c r="DW1034" s="405"/>
      <x:c r="DX1034" s="405"/>
      <x:c r="DY1034" s="405"/>
      <x:c r="DZ1034" s="405"/>
      <x:c r="EA1034" s="405"/>
      <x:c r="EB1034" s="405"/>
      <x:c r="EC1034" s="405"/>
      <x:c r="ED1034" s="405"/>
      <x:c r="EE1034" s="405"/>
      <x:c r="EF1034" s="405"/>
      <x:c r="EG1034" s="405"/>
      <x:c r="EH1034" s="405"/>
      <x:c r="EI1034" s="405"/>
      <x:c r="EJ1034" s="405"/>
      <x:c r="EK1034" s="405"/>
      <x:c r="EL1034" s="405"/>
      <x:c r="EM1034" s="405"/>
      <x:c r="EN1034" s="405"/>
      <x:c r="EO1034" s="405"/>
      <x:c r="EP1034" s="405"/>
      <x:c r="EQ1034" s="405"/>
      <x:c r="ER1034" s="405"/>
      <x:c r="ES1034" s="405"/>
      <x:c r="ET1034" s="405"/>
      <x:c r="EU1034" s="405"/>
      <x:c r="EV1034" s="405"/>
      <x:c r="EW1034" s="405"/>
      <x:c r="EX1034" s="405"/>
      <x:c r="EY1034" s="405"/>
      <x:c r="EZ1034" s="405"/>
      <x:c r="FA1034" s="405"/>
      <x:c r="FB1034" s="405"/>
      <x:c r="FC1034" s="405"/>
      <x:c r="FD1034" s="405"/>
      <x:c r="FE1034" s="405"/>
      <x:c r="FF1034" s="405"/>
      <x:c r="FG1034" s="405"/>
      <x:c r="FH1034" s="405"/>
      <x:c r="FI1034" s="405"/>
      <x:c r="FJ1034" s="405"/>
      <x:c r="FK1034" s="405"/>
      <x:c r="FL1034" s="405"/>
      <x:c r="FM1034" s="405"/>
      <x:c r="FN1034" s="405"/>
      <x:c r="FO1034" s="405"/>
      <x:c r="FP1034" s="405"/>
      <x:c r="FQ1034" s="405"/>
      <x:c r="FR1034" s="405"/>
      <x:c r="FS1034" s="405"/>
      <x:c r="FT1034" s="405"/>
      <x:c r="FU1034" s="405"/>
      <x:c r="FV1034" s="405"/>
      <x:c r="FW1034" s="405"/>
      <x:c r="FX1034" s="405"/>
      <x:c r="FY1034" s="405"/>
      <x:c r="FZ1034" s="405"/>
      <x:c r="GA1034" s="405"/>
      <x:c r="GB1034" s="405"/>
      <x:c r="GC1034" s="405"/>
      <x:c r="GD1034" s="405"/>
      <x:c r="GE1034" s="405"/>
      <x:c r="GF1034" s="405"/>
      <x:c r="GG1034" s="405"/>
    </x:row>
    <x:row r="1035" spans="1:189" s="406" customFormat="1" ht="69.950000000000003" hidden="1" customHeight="1">
      <x:c r="A1035" s="1017"/>
      <x:c r="B1035" s="1069"/>
      <x:c r="C1035" s="264" t="s">
        <x:v>1516</x:v>
      </x:c>
      <x:c r="D1035" s="310">
        <x:f>COUNTA(D1036:D1092)</x:f>
        <x:v>57</x:v>
      </x:c>
      <x:c r="E1035" s="310"/>
      <x:c r="F1035" s="310"/>
      <x:c r="G1035" s="310"/>
      <x:c r="H1035" s="310"/>
      <x:c r="I1035" s="310"/>
      <x:c r="J1035" s="310"/>
      <x:c r="K1035" s="310"/>
      <x:c r="L1035" s="310">
        <x:f>COUNTA(L1036:L1092)</x:f>
        <x:v>52</x:v>
      </x:c>
      <x:c r="M1035" s="310">
        <x:f>COUNTA(M1036:M1092)</x:f>
        <x:v>5</x:v>
      </x:c>
      <x:c r="N1035" s="310">
        <x:f t="shared" ref="N1035:Q1035" si="77">COUNTA(N1036:N1092)</x:f>
        <x:v>0</x:v>
      </x:c>
      <x:c r="O1035" s="310">
        <x:f t="shared" si="77"/>
        <x:v>3</x:v>
      </x:c>
      <x:c r="P1035" s="310">
        <x:f t="shared" si="77"/>
        <x:v>54</x:v>
      </x:c>
      <x:c r="Q1035" s="310">
        <x:f t="shared" si="77"/>
        <x:v>3</x:v>
      </x:c>
      <x:c r="R1035" s="232"/>
      <x:c r="S1035" s="1067"/>
      <x:c r="T1035" s="405"/>
      <x:c r="U1035" s="405"/>
      <x:c r="V1035" s="405"/>
      <x:c r="W1035" s="405"/>
      <x:c r="X1035" s="405"/>
      <x:c r="Y1035" s="405"/>
      <x:c r="Z1035" s="405"/>
      <x:c r="AA1035" s="405"/>
      <x:c r="AB1035" s="405"/>
      <x:c r="AC1035" s="405"/>
      <x:c r="AD1035" s="405"/>
      <x:c r="AE1035" s="405"/>
      <x:c r="AF1035" s="405"/>
      <x:c r="AG1035" s="405"/>
      <x:c r="AH1035" s="405"/>
      <x:c r="AI1035" s="405"/>
      <x:c r="AJ1035" s="405"/>
      <x:c r="AK1035" s="405"/>
      <x:c r="AL1035" s="405"/>
      <x:c r="AM1035" s="405"/>
      <x:c r="AN1035" s="405"/>
      <x:c r="AO1035" s="405"/>
      <x:c r="AP1035" s="405"/>
      <x:c r="AQ1035" s="405"/>
      <x:c r="AR1035" s="405"/>
      <x:c r="AS1035" s="405"/>
      <x:c r="AT1035" s="405"/>
      <x:c r="AU1035" s="405"/>
      <x:c r="AV1035" s="405"/>
      <x:c r="AW1035" s="405"/>
      <x:c r="AX1035" s="405"/>
      <x:c r="AY1035" s="405"/>
      <x:c r="AZ1035" s="405"/>
      <x:c r="BA1035" s="405"/>
      <x:c r="BB1035" s="405"/>
      <x:c r="BC1035" s="405"/>
      <x:c r="BD1035" s="405"/>
      <x:c r="BE1035" s="405"/>
      <x:c r="BF1035" s="405"/>
      <x:c r="BG1035" s="405"/>
      <x:c r="BH1035" s="405"/>
      <x:c r="BI1035" s="405"/>
      <x:c r="BJ1035" s="405"/>
      <x:c r="BK1035" s="405"/>
      <x:c r="BL1035" s="405"/>
      <x:c r="BM1035" s="405"/>
      <x:c r="BN1035" s="405"/>
      <x:c r="BO1035" s="405"/>
      <x:c r="BP1035" s="405"/>
      <x:c r="BQ1035" s="405"/>
      <x:c r="BR1035" s="405"/>
      <x:c r="BS1035" s="405"/>
      <x:c r="BT1035" s="405"/>
      <x:c r="BU1035" s="405"/>
      <x:c r="BV1035" s="405"/>
      <x:c r="BW1035" s="405"/>
      <x:c r="BX1035" s="405"/>
      <x:c r="BY1035" s="405"/>
      <x:c r="BZ1035" s="405"/>
      <x:c r="CA1035" s="405"/>
      <x:c r="CB1035" s="405"/>
      <x:c r="CC1035" s="405"/>
      <x:c r="CD1035" s="405"/>
      <x:c r="CE1035" s="405"/>
      <x:c r="CF1035" s="405"/>
      <x:c r="CG1035" s="405"/>
      <x:c r="CH1035" s="405"/>
      <x:c r="CI1035" s="405"/>
      <x:c r="CJ1035" s="405"/>
      <x:c r="CK1035" s="405"/>
      <x:c r="CL1035" s="405"/>
      <x:c r="CM1035" s="405"/>
      <x:c r="CN1035" s="405"/>
      <x:c r="CO1035" s="405"/>
      <x:c r="CP1035" s="405"/>
      <x:c r="CQ1035" s="405"/>
      <x:c r="CR1035" s="405"/>
      <x:c r="CS1035" s="405"/>
      <x:c r="CT1035" s="405"/>
      <x:c r="CU1035" s="405"/>
      <x:c r="CV1035" s="405"/>
      <x:c r="CW1035" s="405"/>
      <x:c r="CX1035" s="405"/>
      <x:c r="CY1035" s="405"/>
      <x:c r="CZ1035" s="405"/>
      <x:c r="DA1035" s="405"/>
      <x:c r="DB1035" s="405"/>
      <x:c r="DC1035" s="405"/>
      <x:c r="DD1035" s="405"/>
      <x:c r="DE1035" s="405"/>
      <x:c r="DF1035" s="405"/>
      <x:c r="DG1035" s="405"/>
      <x:c r="DH1035" s="405"/>
      <x:c r="DI1035" s="405"/>
      <x:c r="DJ1035" s="405"/>
      <x:c r="DK1035" s="405"/>
      <x:c r="DL1035" s="405"/>
      <x:c r="DM1035" s="405"/>
      <x:c r="DN1035" s="405"/>
      <x:c r="DO1035" s="405"/>
      <x:c r="DP1035" s="405"/>
      <x:c r="DQ1035" s="405"/>
      <x:c r="DR1035" s="405"/>
      <x:c r="DS1035" s="405"/>
      <x:c r="DT1035" s="405"/>
      <x:c r="DU1035" s="405"/>
      <x:c r="DV1035" s="405"/>
      <x:c r="DW1035" s="405"/>
      <x:c r="DX1035" s="405"/>
      <x:c r="DY1035" s="405"/>
      <x:c r="DZ1035" s="405"/>
      <x:c r="EA1035" s="405"/>
      <x:c r="EB1035" s="405"/>
      <x:c r="EC1035" s="405"/>
      <x:c r="ED1035" s="405"/>
      <x:c r="EE1035" s="405"/>
      <x:c r="EF1035" s="405"/>
      <x:c r="EG1035" s="405"/>
      <x:c r="EH1035" s="405"/>
      <x:c r="EI1035" s="405"/>
      <x:c r="EJ1035" s="405"/>
      <x:c r="EK1035" s="405"/>
      <x:c r="EL1035" s="405"/>
      <x:c r="EM1035" s="405"/>
      <x:c r="EN1035" s="405"/>
      <x:c r="EO1035" s="405"/>
      <x:c r="EP1035" s="405"/>
      <x:c r="EQ1035" s="405"/>
      <x:c r="ER1035" s="405"/>
      <x:c r="ES1035" s="405"/>
      <x:c r="ET1035" s="405"/>
      <x:c r="EU1035" s="405"/>
      <x:c r="EV1035" s="405"/>
      <x:c r="EW1035" s="405"/>
      <x:c r="EX1035" s="405"/>
      <x:c r="EY1035" s="405"/>
      <x:c r="EZ1035" s="405"/>
      <x:c r="FA1035" s="405"/>
      <x:c r="FB1035" s="405"/>
      <x:c r="FC1035" s="405"/>
      <x:c r="FD1035" s="405"/>
      <x:c r="FE1035" s="405"/>
      <x:c r="FF1035" s="405"/>
      <x:c r="FG1035" s="405"/>
      <x:c r="FH1035" s="405"/>
      <x:c r="FI1035" s="405"/>
      <x:c r="FJ1035" s="405"/>
      <x:c r="FK1035" s="405"/>
      <x:c r="FL1035" s="405"/>
      <x:c r="FM1035" s="405"/>
      <x:c r="FN1035" s="405"/>
      <x:c r="FO1035" s="405"/>
      <x:c r="FP1035" s="405"/>
      <x:c r="FQ1035" s="405"/>
      <x:c r="FR1035" s="405"/>
      <x:c r="FS1035" s="405"/>
      <x:c r="FT1035" s="405"/>
      <x:c r="FU1035" s="405"/>
      <x:c r="FV1035" s="405"/>
      <x:c r="FW1035" s="405"/>
      <x:c r="FX1035" s="405"/>
      <x:c r="FY1035" s="405"/>
      <x:c r="FZ1035" s="405"/>
      <x:c r="GA1035" s="405"/>
      <x:c r="GB1035" s="405"/>
      <x:c r="GC1035" s="405"/>
      <x:c r="GD1035" s="405"/>
      <x:c r="GE1035" s="405"/>
      <x:c r="GF1035" s="405"/>
      <x:c r="GG1035" s="405"/>
    </x:row>
    <x:row r="1036" spans="1:19" s="329" customFormat="1" hidden="1" customHeight="1">
      <x:c r="A1036" s="319" t="s">
        <x:v>16</x:v>
      </x:c>
      <x:c r="B1036" s="312" t="s">
        <x:v>798</x:v>
      </x:c>
      <x:c r="C1036" s="296" t="s">
        <x:v>2433</x:v>
      </x:c>
      <x:c r="D1036" s="448">
        <x:f>IF(SUM(I1036:K1036)=SUM(L1036:M1036),SUM(I1036:K1036),"오답")</x:f>
        <x:v>758.20000000000005</x:v>
      </x:c>
      <x:c r="E1036" s="299" t="s">
        <x:v>5612</x:v>
      </x:c>
      <x:c r="F1036" s="299" t="s">
        <x:v>4635</x:v>
      </x:c>
      <x:c r="G1036" s="299" t="s">
        <x:v>5612</x:v>
      </x:c>
      <x:c r="H1036" s="299"/>
      <x:c r="I1036" s="299"/>
      <x:c r="J1036" s="322">
        <x:v>758.20000000000005</x:v>
      </x:c>
      <x:c r="K1036" s="322"/>
      <x:c r="L1036" s="322">
        <x:v>758.20000000000005</x:v>
      </x:c>
      <x:c r="M1036" s="322"/>
      <x:c r="N1036" s="322"/>
      <x:c r="O1036" s="322"/>
      <x:c r="P1036" s="322">
        <x:v>758.20000000000005</x:v>
      </x:c>
      <x:c r="Q1036" s="322"/>
      <x:c r="R1036" s="217" t="s">
        <x:v>612</x:v>
      </x:c>
      <x:c r="S1036" s="299"/>
    </x:row>
    <x:row r="1037" spans="1:19" s="329" customFormat="1" hidden="1" customHeight="1">
      <x:c r="A1037" s="319" t="s">
        <x:v>16</x:v>
      </x:c>
      <x:c r="B1037" s="312" t="s">
        <x:v>2748</x:v>
      </x:c>
      <x:c r="C1037" s="296" t="s">
        <x:v>4742</x:v>
      </x:c>
      <x:c r="D1037" s="448">
        <x:f t="shared" ref="D1037:D1089" si="78">IF(SUM(I1037:K1037)=SUM(L1037:M1037),SUM(I1037:K1037),"오답")</x:f>
        <x:v>100.5</x:v>
      </x:c>
      <x:c r="E1037" s="299" t="s">
        <x:v>5637</x:v>
      </x:c>
      <x:c r="F1037" s="319"/>
      <x:c r="G1037" s="299" t="s">
        <x:v>5637</x:v>
      </x:c>
      <x:c r="H1037" s="319"/>
      <x:c r="I1037" s="319"/>
      <x:c r="J1037" s="322">
        <x:v>100.5</x:v>
      </x:c>
      <x:c r="K1037" s="322"/>
      <x:c r="L1037" s="322">
        <x:v>100.5</x:v>
      </x:c>
      <x:c r="M1037" s="322"/>
      <x:c r="N1037" s="322"/>
      <x:c r="O1037" s="322"/>
      <x:c r="P1037" s="322">
        <x:v>100.5</x:v>
      </x:c>
      <x:c r="Q1037" s="322"/>
      <x:c r="R1037" s="217" t="s">
        <x:v>612</x:v>
      </x:c>
      <x:c r="S1037" s="299"/>
    </x:row>
    <x:row r="1038" spans="1:19" s="329" customFormat="1" hidden="1" customHeight="1">
      <x:c r="A1038" s="319" t="s">
        <x:v>16</x:v>
      </x:c>
      <x:c r="B1038" s="312" t="s">
        <x:v>854</x:v>
      </x:c>
      <x:c r="C1038" s="296" t="s">
        <x:v>4634</x:v>
      </x:c>
      <x:c r="D1038" s="448">
        <x:f t="shared" si="78"/>
        <x:v>218.30000000000001</x:v>
      </x:c>
      <x:c r="E1038" s="299" t="s">
        <x:v>5637</x:v>
      </x:c>
      <x:c r="F1038" s="319"/>
      <x:c r="G1038" s="299" t="s">
        <x:v>5637</x:v>
      </x:c>
      <x:c r="H1038" s="319"/>
      <x:c r="I1038" s="319"/>
      <x:c r="J1038" s="322">
        <x:v>218.30000000000001</x:v>
      </x:c>
      <x:c r="K1038" s="322"/>
      <x:c r="L1038" s="322">
        <x:v>218.30000000000001</x:v>
      </x:c>
      <x:c r="M1038" s="322"/>
      <x:c r="N1038" s="322"/>
      <x:c r="O1038" s="322"/>
      <x:c r="P1038" s="322">
        <x:v>218.30000000000001</x:v>
      </x:c>
      <x:c r="Q1038" s="322"/>
      <x:c r="R1038" s="217" t="s">
        <x:v>612</x:v>
      </x:c>
      <x:c r="S1038" s="299"/>
    </x:row>
    <x:row r="1039" spans="1:19" s="329" customFormat="1" hidden="1" customHeight="1">
      <x:c r="A1039" s="319" t="s">
        <x:v>16</x:v>
      </x:c>
      <x:c r="B1039" s="312" t="s">
        <x:v>861</x:v>
      </x:c>
      <x:c r="C1039" s="296" t="s">
        <x:v>6785</x:v>
      </x:c>
      <x:c r="D1039" s="448">
        <x:f t="shared" si="78"/>
        <x:v>215.09999999999999</x:v>
      </x:c>
      <x:c r="E1039" s="299" t="s">
        <x:v>3114</x:v>
      </x:c>
      <x:c r="F1039" s="317" t="s">
        <x:v>5348</x:v>
      </x:c>
      <x:c r="G1039" s="299" t="s">
        <x:v>3114</x:v>
      </x:c>
      <x:c r="H1039" s="299"/>
      <x:c r="I1039" s="299"/>
      <x:c r="J1039" s="322">
        <x:v>215.09999999999999</x:v>
      </x:c>
      <x:c r="K1039" s="322"/>
      <x:c r="L1039" s="322">
        <x:v>215.09999999999999</x:v>
      </x:c>
      <x:c r="M1039" s="322"/>
      <x:c r="N1039" s="322"/>
      <x:c r="O1039" s="322"/>
      <x:c r="P1039" s="322">
        <x:v>215.09999999999999</x:v>
      </x:c>
      <x:c r="Q1039" s="322"/>
      <x:c r="R1039" s="217" t="s">
        <x:v>716</x:v>
      </x:c>
      <x:c r="S1039" s="299"/>
    </x:row>
    <x:row r="1040" spans="1:19" s="329" customFormat="1" hidden="1" customHeight="1">
      <x:c r="A1040" s="319" t="s">
        <x:v>16</x:v>
      </x:c>
      <x:c r="B1040" s="312" t="s">
        <x:v>760</x:v>
      </x:c>
      <x:c r="C1040" s="296" t="s">
        <x:v>6810</x:v>
      </x:c>
      <x:c r="D1040" s="448">
        <x:f t="shared" si="78"/>
        <x:v>65.400000000000006</x:v>
      </x:c>
      <x:c r="E1040" s="299" t="s">
        <x:v>3114</x:v>
      </x:c>
      <x:c r="F1040" s="317" t="s">
        <x:v>5348</x:v>
      </x:c>
      <x:c r="G1040" s="299" t="s">
        <x:v>3114</x:v>
      </x:c>
      <x:c r="H1040" s="299"/>
      <x:c r="I1040" s="299"/>
      <x:c r="J1040" s="322">
        <x:v>65.400000000000006</x:v>
      </x:c>
      <x:c r="K1040" s="322"/>
      <x:c r="L1040" s="322">
        <x:v>65.400000000000006</x:v>
      </x:c>
      <x:c r="M1040" s="322"/>
      <x:c r="N1040" s="322"/>
      <x:c r="O1040" s="322"/>
      <x:c r="P1040" s="322">
        <x:v>65.400000000000006</x:v>
      </x:c>
      <x:c r="Q1040" s="322"/>
      <x:c r="R1040" s="217" t="s">
        <x:v>716</x:v>
      </x:c>
      <x:c r="S1040" s="299"/>
    </x:row>
    <x:row r="1041" spans="1:19" s="329" customFormat="1" hidden="1" customHeight="1">
      <x:c r="A1041" s="319" t="s">
        <x:v>16</x:v>
      </x:c>
      <x:c r="B1041" s="312" t="s">
        <x:v>2765</x:v>
      </x:c>
      <x:c r="C1041" s="296" t="s">
        <x:v>4714</x:v>
      </x:c>
      <x:c r="D1041" s="448">
        <x:f t="shared" si="78"/>
        <x:v>218.09999999999999</x:v>
      </x:c>
      <x:c r="E1041" s="299" t="s">
        <x:v>3114</x:v>
      </x:c>
      <x:c r="F1041" s="317" t="s">
        <x:v>5348</x:v>
      </x:c>
      <x:c r="G1041" s="299" t="s">
        <x:v>3114</x:v>
      </x:c>
      <x:c r="H1041" s="299"/>
      <x:c r="I1041" s="299"/>
      <x:c r="J1041" s="322">
        <x:v>218.09999999999999</x:v>
      </x:c>
      <x:c r="K1041" s="322"/>
      <x:c r="L1041" s="322">
        <x:v>218.09999999999999</x:v>
      </x:c>
      <x:c r="M1041" s="322"/>
      <x:c r="N1041" s="322"/>
      <x:c r="O1041" s="322"/>
      <x:c r="P1041" s="322">
        <x:v>218.09999999999999</x:v>
      </x:c>
      <x:c r="Q1041" s="322"/>
      <x:c r="R1041" s="217" t="s">
        <x:v>716</x:v>
      </x:c>
      <x:c r="S1041" s="299"/>
    </x:row>
    <x:row r="1042" spans="1:19" s="329" customFormat="1" hidden="1" customHeight="1">
      <x:c r="A1042" s="319" t="s">
        <x:v>16</x:v>
      </x:c>
      <x:c r="B1042" s="312" t="s">
        <x:v>2786</x:v>
      </x:c>
      <x:c r="C1042" s="296" t="s">
        <x:v>5580</x:v>
      </x:c>
      <x:c r="D1042" s="448">
        <x:f t="shared" si="78"/>
        <x:v>1846.2</x:v>
      </x:c>
      <x:c r="E1042" s="299" t="s">
        <x:v>3114</x:v>
      </x:c>
      <x:c r="F1042" s="317" t="s">
        <x:v>5348</x:v>
      </x:c>
      <x:c r="G1042" s="299" t="s">
        <x:v>3114</x:v>
      </x:c>
      <x:c r="H1042" s="299"/>
      <x:c r="I1042" s="299"/>
      <x:c r="J1042" s="322">
        <x:v>1846.2</x:v>
      </x:c>
      <x:c r="K1042" s="322"/>
      <x:c r="L1042" s="322">
        <x:v>1846.2</x:v>
      </x:c>
      <x:c r="M1042" s="322"/>
      <x:c r="N1042" s="322"/>
      <x:c r="O1042" s="322"/>
      <x:c r="P1042" s="322">
        <x:v>1846.2</x:v>
      </x:c>
      <x:c r="Q1042" s="322"/>
      <x:c r="R1042" s="217" t="s">
        <x:v>716</x:v>
      </x:c>
      <x:c r="S1042" s="299"/>
    </x:row>
    <x:row r="1043" spans="1:19" s="329" customFormat="1" hidden="1" customHeight="1">
      <x:c r="A1043" s="319" t="s">
        <x:v>16</x:v>
      </x:c>
      <x:c r="B1043" s="312" t="s">
        <x:v>2789</x:v>
      </x:c>
      <x:c r="C1043" s="296" t="s">
        <x:v>2400</x:v>
      </x:c>
      <x:c r="D1043" s="448">
        <x:f t="shared" si="78"/>
        <x:v>45.200000000000003</x:v>
      </x:c>
      <x:c r="E1043" s="299" t="s">
        <x:v>3114</x:v>
      </x:c>
      <x:c r="F1043" s="317" t="s">
        <x:v>5348</x:v>
      </x:c>
      <x:c r="G1043" s="299" t="s">
        <x:v>3114</x:v>
      </x:c>
      <x:c r="H1043" s="299"/>
      <x:c r="I1043" s="299"/>
      <x:c r="J1043" s="322">
        <x:v>45.200000000000003</x:v>
      </x:c>
      <x:c r="K1043" s="322"/>
      <x:c r="L1043" s="322">
        <x:v>45.200000000000003</x:v>
      </x:c>
      <x:c r="M1043" s="322"/>
      <x:c r="N1043" s="322"/>
      <x:c r="O1043" s="322"/>
      <x:c r="P1043" s="322">
        <x:v>45.200000000000003</x:v>
      </x:c>
      <x:c r="Q1043" s="322"/>
      <x:c r="R1043" s="217" t="s">
        <x:v>716</x:v>
      </x:c>
      <x:c r="S1043" s="299"/>
    </x:row>
    <x:row r="1044" spans="1:19" s="329" customFormat="1" hidden="1" customHeight="1">
      <x:c r="A1044" s="319" t="s">
        <x:v>16</x:v>
      </x:c>
      <x:c r="B1044" s="312" t="s">
        <x:v>788</x:v>
      </x:c>
      <x:c r="C1044" s="296" t="s">
        <x:v>4745</x:v>
      </x:c>
      <x:c r="D1044" s="448">
        <x:f t="shared" si="78"/>
        <x:v>3970.3000000000002</x:v>
      </x:c>
      <x:c r="E1044" s="317" t="s">
        <x:v>5679</x:v>
      </x:c>
      <x:c r="F1044" s="317" t="s">
        <x:v>5348</x:v>
      </x:c>
      <x:c r="G1044" s="317" t="s">
        <x:v>5679</x:v>
      </x:c>
      <x:c r="H1044" s="299"/>
      <x:c r="I1044" s="299"/>
      <x:c r="J1044" s="322">
        <x:v>3970.3000000000002</x:v>
      </x:c>
      <x:c r="K1044" s="322"/>
      <x:c r="L1044" s="322">
        <x:v>3970.3000000000002</x:v>
      </x:c>
      <x:c r="M1044" s="322"/>
      <x:c r="N1044" s="322"/>
      <x:c r="O1044" s="322"/>
      <x:c r="P1044" s="322">
        <x:v>3970.3000000000002</x:v>
      </x:c>
      <x:c r="Q1044" s="322"/>
      <x:c r="R1044" s="217" t="s">
        <x:v>716</x:v>
      </x:c>
      <x:c r="S1044" s="299"/>
    </x:row>
    <x:row r="1045" spans="1:19" s="329" customFormat="1" hidden="1" customHeight="1">
      <x:c r="A1045" s="319" t="s">
        <x:v>16</x:v>
      </x:c>
      <x:c r="B1045" s="312" t="s">
        <x:v>853</x:v>
      </x:c>
      <x:c r="C1045" s="296" t="s">
        <x:v>4628</x:v>
      </x:c>
      <x:c r="D1045" s="448">
        <x:f t="shared" si="78"/>
        <x:v>782.89999999999998</x:v>
      </x:c>
      <x:c r="E1045" s="299" t="s">
        <x:v>3093</x:v>
      </x:c>
      <x:c r="F1045" s="319"/>
      <x:c r="G1045" s="299" t="s">
        <x:v>3093</x:v>
      </x:c>
      <x:c r="H1045" s="319"/>
      <x:c r="I1045" s="319"/>
      <x:c r="J1045" s="322">
        <x:v>782.89999999999998</x:v>
      </x:c>
      <x:c r="K1045" s="322"/>
      <x:c r="L1045" s="322">
        <x:v>782.89999999999998</x:v>
      </x:c>
      <x:c r="M1045" s="322"/>
      <x:c r="N1045" s="322"/>
      <x:c r="O1045" s="322"/>
      <x:c r="P1045" s="322">
        <x:v>782.89999999999998</x:v>
      </x:c>
      <x:c r="Q1045" s="322"/>
      <x:c r="R1045" s="217" t="s">
        <x:v>716</x:v>
      </x:c>
      <x:c r="S1045" s="299"/>
    </x:row>
    <x:row r="1046" spans="1:19" s="329" customFormat="1" hidden="1" customHeight="1">
      <x:c r="A1046" s="319" t="s">
        <x:v>16</x:v>
      </x:c>
      <x:c r="B1046" s="312" t="s">
        <x:v>874</x:v>
      </x:c>
      <x:c r="C1046" s="296" t="s">
        <x:v>1789</x:v>
      </x:c>
      <x:c r="D1046" s="448">
        <x:f t="shared" si="78"/>
        <x:v>927</x:v>
      </x:c>
      <x:c r="E1046" s="299" t="s">
        <x:v>3093</x:v>
      </x:c>
      <x:c r="F1046" s="319"/>
      <x:c r="G1046" s="299" t="s">
        <x:v>3093</x:v>
      </x:c>
      <x:c r="H1046" s="319"/>
      <x:c r="I1046" s="319"/>
      <x:c r="J1046" s="322">
        <x:v>927</x:v>
      </x:c>
      <x:c r="K1046" s="322"/>
      <x:c r="L1046" s="322">
        <x:v>927</x:v>
      </x:c>
      <x:c r="M1046" s="322"/>
      <x:c r="N1046" s="322"/>
      <x:c r="O1046" s="322"/>
      <x:c r="P1046" s="322">
        <x:v>927</x:v>
      </x:c>
      <x:c r="Q1046" s="322"/>
      <x:c r="R1046" s="217" t="s">
        <x:v>716</x:v>
      </x:c>
      <x:c r="S1046" s="299"/>
    </x:row>
    <x:row r="1047" spans="1:19" s="329" customFormat="1" hidden="1" customHeight="1">
      <x:c r="A1047" s="319" t="s">
        <x:v>16</x:v>
      </x:c>
      <x:c r="B1047" s="312" t="s">
        <x:v>809</x:v>
      </x:c>
      <x:c r="C1047" s="296" t="s">
        <x:v>1820</x:v>
      </x:c>
      <x:c r="D1047" s="448">
        <x:f t="shared" si="78"/>
        <x:v>384.5</x:v>
      </x:c>
      <x:c r="E1047" s="299" t="s">
        <x:v>3093</x:v>
      </x:c>
      <x:c r="F1047" s="319"/>
      <x:c r="G1047" s="299" t="s">
        <x:v>3093</x:v>
      </x:c>
      <x:c r="H1047" s="319"/>
      <x:c r="I1047" s="319"/>
      <x:c r="J1047" s="322">
        <x:v>384.5</x:v>
      </x:c>
      <x:c r="K1047" s="322"/>
      <x:c r="L1047" s="322">
        <x:v>384.5</x:v>
      </x:c>
      <x:c r="M1047" s="322"/>
      <x:c r="N1047" s="322"/>
      <x:c r="O1047" s="322"/>
      <x:c r="P1047" s="322">
        <x:v>384.5</x:v>
      </x:c>
      <x:c r="Q1047" s="322"/>
      <x:c r="R1047" s="217" t="s">
        <x:v>716</x:v>
      </x:c>
      <x:c r="S1047" s="299"/>
    </x:row>
    <x:row r="1048" spans="1:19" s="329" customFormat="1" hidden="1" customHeight="1">
      <x:c r="A1048" s="319" t="s">
        <x:v>16</x:v>
      </x:c>
      <x:c r="B1048" s="312" t="s">
        <x:v>771</x:v>
      </x:c>
      <x:c r="C1048" s="296" t="s">
        <x:v>4759</x:v>
      </x:c>
      <x:c r="D1048" s="448">
        <x:f t="shared" si="78"/>
        <x:v>464.69999999999999</x:v>
      </x:c>
      <x:c r="E1048" s="299" t="s">
        <x:v>3093</x:v>
      </x:c>
      <x:c r="F1048" s="319"/>
      <x:c r="G1048" s="299" t="s">
        <x:v>3093</x:v>
      </x:c>
      <x:c r="H1048" s="319"/>
      <x:c r="I1048" s="319"/>
      <x:c r="J1048" s="322">
        <x:v>464.69999999999999</x:v>
      </x:c>
      <x:c r="K1048" s="322"/>
      <x:c r="L1048" s="322">
        <x:v>464.69999999999999</x:v>
      </x:c>
      <x:c r="M1048" s="322"/>
      <x:c r="N1048" s="322"/>
      <x:c r="O1048" s="322"/>
      <x:c r="P1048" s="322">
        <x:v>464.69999999999999</x:v>
      </x:c>
      <x:c r="Q1048" s="322"/>
      <x:c r="R1048" s="217" t="s">
        <x:v>716</x:v>
      </x:c>
      <x:c r="S1048" s="299"/>
    </x:row>
    <x:row r="1049" spans="1:19" s="329" customFormat="1" hidden="1" customHeight="1">
      <x:c r="A1049" s="319" t="s">
        <x:v>16</x:v>
      </x:c>
      <x:c r="B1049" s="312" t="s">
        <x:v>802</x:v>
      </x:c>
      <x:c r="C1049" s="296" t="s">
        <x:v>4670</x:v>
      </x:c>
      <x:c r="D1049" s="448">
        <x:f t="shared" si="78"/>
        <x:v>577.29999999999995</x:v>
      </x:c>
      <x:c r="E1049" s="299" t="s">
        <x:v>3093</x:v>
      </x:c>
      <x:c r="F1049" s="319"/>
      <x:c r="G1049" s="299" t="s">
        <x:v>3093</x:v>
      </x:c>
      <x:c r="H1049" s="319"/>
      <x:c r="I1049" s="319"/>
      <x:c r="J1049" s="322">
        <x:v>577.29999999999995</x:v>
      </x:c>
      <x:c r="K1049" s="322"/>
      <x:c r="L1049" s="322">
        <x:v>577.29999999999995</x:v>
      </x:c>
      <x:c r="M1049" s="322"/>
      <x:c r="N1049" s="322"/>
      <x:c r="O1049" s="322"/>
      <x:c r="P1049" s="322">
        <x:v>577.29999999999995</x:v>
      </x:c>
      <x:c r="Q1049" s="322"/>
      <x:c r="R1049" s="217" t="s">
        <x:v>716</x:v>
      </x:c>
      <x:c r="S1049" s="299"/>
    </x:row>
    <x:row r="1050" spans="1:19" s="329" customFormat="1" hidden="1" customHeight="1">
      <x:c r="A1050" s="319" t="s">
        <x:v>16</x:v>
      </x:c>
      <x:c r="B1050" s="312" t="s">
        <x:v>2858</x:v>
      </x:c>
      <x:c r="C1050" s="296" t="s">
        <x:v>4659</x:v>
      </x:c>
      <x:c r="D1050" s="448">
        <x:f t="shared" si="78"/>
        <x:v>16487.299999999999</x:v>
      </x:c>
      <x:c r="E1050" s="299" t="s">
        <x:v>7378</x:v>
      </x:c>
      <x:c r="F1050" s="299" t="s">
        <x:v>5603</x:v>
      </x:c>
      <x:c r="G1050" s="299" t="s">
        <x:v>5603</x:v>
      </x:c>
      <x:c r="H1050" s="317" t="s">
        <x:v>6041</x:v>
      </x:c>
      <x:c r="I1050" s="299"/>
      <x:c r="J1050" s="322">
        <x:v>16487.299999999999</x:v>
      </x:c>
      <x:c r="K1050" s="322"/>
      <x:c r="L1050" s="322">
        <x:v>16487.299999999999</x:v>
      </x:c>
      <x:c r="M1050" s="652"/>
      <x:c r="N1050" s="322"/>
      <x:c r="O1050" s="322"/>
      <x:c r="P1050" s="322">
        <x:v>16487.299999999999</x:v>
      </x:c>
      <x:c r="Q1050" s="322"/>
      <x:c r="R1050" s="217" t="s">
        <x:v>660</x:v>
      </x:c>
      <x:c r="S1050" s="299"/>
    </x:row>
    <x:row r="1051" spans="1:19" s="329" customFormat="1" hidden="1" customHeight="1">
      <x:c r="A1051" s="319" t="s">
        <x:v>16</x:v>
      </x:c>
      <x:c r="B1051" s="312" t="s">
        <x:v>2843</x:v>
      </x:c>
      <x:c r="C1051" s="296" t="s">
        <x:v>4676</x:v>
      </x:c>
      <x:c r="D1051" s="448">
        <x:f t="shared" si="78"/>
        <x:v>8517.2999999999993</x:v>
      </x:c>
      <x:c r="E1051" s="299" t="s">
        <x:v>7378</x:v>
      </x:c>
      <x:c r="F1051" s="299" t="s">
        <x:v>5603</x:v>
      </x:c>
      <x:c r="G1051" s="299" t="s">
        <x:v>5603</x:v>
      </x:c>
      <x:c r="H1051" s="317" t="s">
        <x:v>6041</x:v>
      </x:c>
      <x:c r="I1051" s="299"/>
      <x:c r="J1051" s="322">
        <x:v>8517.2999999999993</x:v>
      </x:c>
      <x:c r="K1051" s="322"/>
      <x:c r="L1051" s="322">
        <x:v>8517.2999999999993</x:v>
      </x:c>
      <x:c r="M1051" s="322"/>
      <x:c r="N1051" s="322"/>
      <x:c r="O1051" s="322"/>
      <x:c r="P1051" s="322">
        <x:v>8517.2999999999993</x:v>
      </x:c>
      <x:c r="Q1051" s="322"/>
      <x:c r="R1051" s="217" t="s">
        <x:v>660</x:v>
      </x:c>
      <x:c r="S1051" s="299"/>
    </x:row>
    <x:row r="1052" spans="1:19" s="329" customFormat="1" hidden="1" customHeight="1">
      <x:c r="A1052" s="319" t="s">
        <x:v>16</x:v>
      </x:c>
      <x:c r="B1052" s="312" t="s">
        <x:v>2865</x:v>
      </x:c>
      <x:c r="C1052" s="296" t="s">
        <x:v>4666</x:v>
      </x:c>
      <x:c r="D1052" s="448">
        <x:f t="shared" si="78"/>
        <x:v>4206.5</x:v>
      </x:c>
      <x:c r="E1052" s="299" t="s">
        <x:v>7378</x:v>
      </x:c>
      <x:c r="F1052" s="299" t="s">
        <x:v>5603</x:v>
      </x:c>
      <x:c r="G1052" s="299" t="s">
        <x:v>5603</x:v>
      </x:c>
      <x:c r="H1052" s="317" t="s">
        <x:v>6041</x:v>
      </x:c>
      <x:c r="I1052" s="299"/>
      <x:c r="J1052" s="322">
        <x:v>4206.5</x:v>
      </x:c>
      <x:c r="K1052" s="322"/>
      <x:c r="L1052" s="322">
        <x:v>4206.5</x:v>
      </x:c>
      <x:c r="M1052" s="322"/>
      <x:c r="N1052" s="322"/>
      <x:c r="O1052" s="322"/>
      <x:c r="P1052" s="322">
        <x:v>4206.5</x:v>
      </x:c>
      <x:c r="Q1052" s="322"/>
      <x:c r="R1052" s="217" t="s">
        <x:v>660</x:v>
      </x:c>
      <x:c r="S1052" s="299"/>
    </x:row>
    <x:row r="1053" spans="1:19" s="329" customFormat="1" hidden="1" customHeight="1">
      <x:c r="A1053" s="319" t="s">
        <x:v>16</x:v>
      </x:c>
      <x:c r="B1053" s="312" t="s">
        <x:v>2950</x:v>
      </x:c>
      <x:c r="C1053" s="296" t="s">
        <x:v>7177</x:v>
      </x:c>
      <x:c r="D1053" s="448">
        <x:f t="shared" si="78"/>
        <x:v>1190.2</x:v>
      </x:c>
      <x:c r="E1053" s="299" t="s">
        <x:v>7378</x:v>
      </x:c>
      <x:c r="F1053" s="299" t="s">
        <x:v>5603</x:v>
      </x:c>
      <x:c r="G1053" s="299" t="s">
        <x:v>5603</x:v>
      </x:c>
      <x:c r="H1053" s="317" t="s">
        <x:v>6041</x:v>
      </x:c>
      <x:c r="I1053" s="299"/>
      <x:c r="J1053" s="322">
        <x:v>1190.2</x:v>
      </x:c>
      <x:c r="K1053" s="322"/>
      <x:c r="L1053" s="322">
        <x:v>1190.2</x:v>
      </x:c>
      <x:c r="M1053" s="322"/>
      <x:c r="N1053" s="322"/>
      <x:c r="O1053" s="322"/>
      <x:c r="P1053" s="322">
        <x:v>1190.2</x:v>
      </x:c>
      <x:c r="Q1053" s="322"/>
      <x:c r="R1053" s="217" t="s">
        <x:v>660</x:v>
      </x:c>
      <x:c r="S1053" s="299"/>
    </x:row>
    <x:row r="1054" spans="1:19" s="329" customFormat="1" hidden="1" customHeight="1">
      <x:c r="A1054" s="319" t="s">
        <x:v>16</x:v>
      </x:c>
      <x:c r="B1054" s="312" t="s">
        <x:v>2828</x:v>
      </x:c>
      <x:c r="C1054" s="296" t="s">
        <x:v>1841</x:v>
      </x:c>
      <x:c r="D1054" s="448">
        <x:f t="shared" si="78"/>
        <x:v>4290</x:v>
      </x:c>
      <x:c r="E1054" s="299" t="s">
        <x:v>7378</x:v>
      </x:c>
      <x:c r="F1054" s="299" t="s">
        <x:v>5603</x:v>
      </x:c>
      <x:c r="G1054" s="299" t="s">
        <x:v>5603</x:v>
      </x:c>
      <x:c r="H1054" s="317" t="s">
        <x:v>6041</x:v>
      </x:c>
      <x:c r="I1054" s="299"/>
      <x:c r="J1054" s="322">
        <x:v>4290</x:v>
      </x:c>
      <x:c r="K1054" s="322"/>
      <x:c r="L1054" s="322">
        <x:v>4290</x:v>
      </x:c>
      <x:c r="M1054" s="322"/>
      <x:c r="N1054" s="322"/>
      <x:c r="O1054" s="322"/>
      <x:c r="P1054" s="322">
        <x:v>4290</x:v>
      </x:c>
      <x:c r="Q1054" s="322"/>
      <x:c r="R1054" s="217" t="s">
        <x:v>660</x:v>
      </x:c>
      <x:c r="S1054" s="299"/>
    </x:row>
    <x:row r="1055" spans="1:19" s="329" customFormat="1" hidden="1" customHeight="1">
      <x:c r="A1055" s="319" t="s">
        <x:v>16</x:v>
      </x:c>
      <x:c r="B1055" s="312" t="s">
        <x:v>2876</x:v>
      </x:c>
      <x:c r="C1055" s="296" t="s">
        <x:v>4712</x:v>
      </x:c>
      <x:c r="D1055" s="448">
        <x:f t="shared" si="78"/>
        <x:v>341.60000000000002</x:v>
      </x:c>
      <x:c r="E1055" s="299" t="s">
        <x:v>7378</x:v>
      </x:c>
      <x:c r="F1055" s="299" t="s">
        <x:v>5603</x:v>
      </x:c>
      <x:c r="G1055" s="299" t="s">
        <x:v>5603</x:v>
      </x:c>
      <x:c r="H1055" s="317" t="s">
        <x:v>6041</x:v>
      </x:c>
      <x:c r="I1055" s="299"/>
      <x:c r="J1055" s="322">
        <x:v>341.60000000000002</x:v>
      </x:c>
      <x:c r="K1055" s="322"/>
      <x:c r="L1055" s="322">
        <x:v>341.60000000000002</x:v>
      </x:c>
      <x:c r="M1055" s="322"/>
      <x:c r="N1055" s="322"/>
      <x:c r="O1055" s="322"/>
      <x:c r="P1055" s="322">
        <x:v>341.60000000000002</x:v>
      </x:c>
      <x:c r="Q1055" s="322"/>
      <x:c r="R1055" s="217" t="s">
        <x:v>660</x:v>
      </x:c>
      <x:c r="S1055" s="299"/>
    </x:row>
    <x:row r="1056" spans="1:19" s="329" customFormat="1" hidden="1" customHeight="1">
      <x:c r="A1056" s="319" t="s">
        <x:v>16</x:v>
      </x:c>
      <x:c r="B1056" s="312" t="s">
        <x:v>2838</x:v>
      </x:c>
      <x:c r="C1056" s="296" t="s">
        <x:v>4649</x:v>
      </x:c>
      <x:c r="D1056" s="448">
        <x:f t="shared" si="78"/>
        <x:v>3790.9000000000001</x:v>
      </x:c>
      <x:c r="E1056" s="299" t="s">
        <x:v>7378</x:v>
      </x:c>
      <x:c r="F1056" s="299" t="s">
        <x:v>5603</x:v>
      </x:c>
      <x:c r="G1056" s="299" t="s">
        <x:v>5603</x:v>
      </x:c>
      <x:c r="H1056" s="317" t="s">
        <x:v>6041</x:v>
      </x:c>
      <x:c r="I1056" s="299"/>
      <x:c r="J1056" s="322">
        <x:v>3790.9000000000001</x:v>
      </x:c>
      <x:c r="K1056" s="322"/>
      <x:c r="L1056" s="322">
        <x:v>3790.9000000000001</x:v>
      </x:c>
      <x:c r="M1056" s="322"/>
      <x:c r="N1056" s="322"/>
      <x:c r="O1056" s="322"/>
      <x:c r="P1056" s="322">
        <x:v>3790.9000000000001</x:v>
      </x:c>
      <x:c r="Q1056" s="322"/>
      <x:c r="R1056" s="217" t="s">
        <x:v>660</x:v>
      </x:c>
      <x:c r="S1056" s="299"/>
    </x:row>
    <x:row r="1057" spans="1:19" s="329" customFormat="1" hidden="1" customHeight="1">
      <x:c r="A1057" s="319" t="s">
        <x:v>16</x:v>
      </x:c>
      <x:c r="B1057" s="312" t="s">
        <x:v>2867</x:v>
      </x:c>
      <x:c r="C1057" s="296" t="s">
        <x:v>4671</x:v>
      </x:c>
      <x:c r="D1057" s="448">
        <x:f t="shared" si="78"/>
        <x:v>2738.0999999999999</x:v>
      </x:c>
      <x:c r="E1057" s="299" t="s">
        <x:v>7378</x:v>
      </x:c>
      <x:c r="F1057" s="299" t="s">
        <x:v>5603</x:v>
      </x:c>
      <x:c r="G1057" s="299" t="s">
        <x:v>5603</x:v>
      </x:c>
      <x:c r="H1057" s="317" t="s">
        <x:v>6041</x:v>
      </x:c>
      <x:c r="I1057" s="299"/>
      <x:c r="J1057" s="322">
        <x:v>2738.0999999999999</x:v>
      </x:c>
      <x:c r="K1057" s="322"/>
      <x:c r="L1057" s="322">
        <x:v>2738.0999999999999</x:v>
      </x:c>
      <x:c r="M1057" s="322"/>
      <x:c r="N1057" s="322"/>
      <x:c r="O1057" s="322"/>
      <x:c r="P1057" s="322">
        <x:v>2738.0999999999999</x:v>
      </x:c>
      <x:c r="Q1057" s="322"/>
      <x:c r="R1057" s="217" t="s">
        <x:v>660</x:v>
      </x:c>
      <x:c r="S1057" s="299"/>
    </x:row>
    <x:row r="1058" spans="1:19" s="329" customFormat="1" hidden="1" customHeight="1">
      <x:c r="A1058" s="319" t="s">
        <x:v>16</x:v>
      </x:c>
      <x:c r="B1058" s="312" t="s">
        <x:v>2883</x:v>
      </x:c>
      <x:c r="C1058" s="296" t="s">
        <x:v>2436</x:v>
      </x:c>
      <x:c r="D1058" s="448">
        <x:f t="shared" si="78"/>
        <x:v>3072.4000000000001</x:v>
      </x:c>
      <x:c r="E1058" s="299" t="s">
        <x:v>7378</x:v>
      </x:c>
      <x:c r="F1058" s="299" t="s">
        <x:v>5603</x:v>
      </x:c>
      <x:c r="G1058" s="299" t="s">
        <x:v>5603</x:v>
      </x:c>
      <x:c r="H1058" s="317" t="s">
        <x:v>6041</x:v>
      </x:c>
      <x:c r="I1058" s="299"/>
      <x:c r="J1058" s="322">
        <x:v>3072.4000000000001</x:v>
      </x:c>
      <x:c r="K1058" s="322"/>
      <x:c r="L1058" s="322">
        <x:v>3072.4000000000001</x:v>
      </x:c>
      <x:c r="M1058" s="322"/>
      <x:c r="N1058" s="322"/>
      <x:c r="O1058" s="322"/>
      <x:c r="P1058" s="322">
        <x:v>3072.4000000000001</x:v>
      </x:c>
      <x:c r="Q1058" s="322"/>
      <x:c r="R1058" s="217" t="s">
        <x:v>660</x:v>
      </x:c>
      <x:c r="S1058" s="299"/>
    </x:row>
    <x:row r="1059" spans="1:19" s="329" customFormat="1" hidden="1" customHeight="1">
      <x:c r="A1059" s="319" t="s">
        <x:v>16</x:v>
      </x:c>
      <x:c r="B1059" s="312" t="s">
        <x:v>6537</x:v>
      </x:c>
      <x:c r="C1059" s="296" t="s">
        <x:v>4688</x:v>
      </x:c>
      <x:c r="D1059" s="448">
        <x:f t="shared" si="78"/>
        <x:v>517</x:v>
      </x:c>
      <x:c r="E1059" s="299" t="s">
        <x:v>7378</x:v>
      </x:c>
      <x:c r="F1059" s="299" t="s">
        <x:v>5603</x:v>
      </x:c>
      <x:c r="G1059" s="299" t="s">
        <x:v>5603</x:v>
      </x:c>
      <x:c r="H1059" s="317" t="s">
        <x:v>6041</x:v>
      </x:c>
      <x:c r="I1059" s="299"/>
      <x:c r="J1059" s="322">
        <x:v>517</x:v>
      </x:c>
      <x:c r="K1059" s="322"/>
      <x:c r="L1059" s="322">
        <x:v>517</x:v>
      </x:c>
      <x:c r="M1059" s="322"/>
      <x:c r="N1059" s="322"/>
      <x:c r="O1059" s="322"/>
      <x:c r="P1059" s="322">
        <x:v>517</x:v>
      </x:c>
      <x:c r="Q1059" s="322"/>
      <x:c r="R1059" s="217" t="s">
        <x:v>660</x:v>
      </x:c>
      <x:c r="S1059" s="299"/>
    </x:row>
    <x:row r="1060" spans="1:19" s="329" customFormat="1" hidden="1" customHeight="1">
      <x:c r="A1060" s="319" t="s">
        <x:v>16</x:v>
      </x:c>
      <x:c r="B1060" s="312" t="s">
        <x:v>6528</x:v>
      </x:c>
      <x:c r="C1060" s="296" t="s">
        <x:v>4690</x:v>
      </x:c>
      <x:c r="D1060" s="448">
        <x:f t="shared" si="78"/>
        <x:v>237.09999999999999</x:v>
      </x:c>
      <x:c r="E1060" s="299" t="s">
        <x:v>7378</x:v>
      </x:c>
      <x:c r="F1060" s="299" t="s">
        <x:v>5603</x:v>
      </x:c>
      <x:c r="G1060" s="299" t="s">
        <x:v>5603</x:v>
      </x:c>
      <x:c r="H1060" s="317" t="s">
        <x:v>6041</x:v>
      </x:c>
      <x:c r="I1060" s="299"/>
      <x:c r="J1060" s="322">
        <x:v>237.09999999999999</x:v>
      </x:c>
      <x:c r="K1060" s="322"/>
      <x:c r="L1060" s="322">
        <x:v>237.09999999999999</x:v>
      </x:c>
      <x:c r="M1060" s="322"/>
      <x:c r="N1060" s="322"/>
      <x:c r="O1060" s="322"/>
      <x:c r="P1060" s="322">
        <x:v>237.09999999999999</x:v>
      </x:c>
      <x:c r="Q1060" s="322"/>
      <x:c r="R1060" s="217" t="s">
        <x:v>660</x:v>
      </x:c>
      <x:c r="S1060" s="299"/>
    </x:row>
    <x:row r="1061" spans="1:19" s="329" customFormat="1" hidden="1" customHeight="1">
      <x:c r="A1061" s="319" t="s">
        <x:v>16</x:v>
      </x:c>
      <x:c r="B1061" s="312" t="s">
        <x:v>6557</x:v>
      </x:c>
      <x:c r="C1061" s="296" t="s">
        <x:v>4677</x:v>
      </x:c>
      <x:c r="D1061" s="448">
        <x:f t="shared" si="78"/>
        <x:v>1929.7</x:v>
      </x:c>
      <x:c r="E1061" s="299" t="s">
        <x:v>7378</x:v>
      </x:c>
      <x:c r="F1061" s="299" t="s">
        <x:v>5603</x:v>
      </x:c>
      <x:c r="G1061" s="299" t="s">
        <x:v>5603</x:v>
      </x:c>
      <x:c r="H1061" s="317" t="s">
        <x:v>6041</x:v>
      </x:c>
      <x:c r="I1061" s="299"/>
      <x:c r="J1061" s="322">
        <x:v>1929.7</x:v>
      </x:c>
      <x:c r="K1061" s="322"/>
      <x:c r="L1061" s="322">
        <x:v>1929.7</x:v>
      </x:c>
      <x:c r="M1061" s="322"/>
      <x:c r="N1061" s="322"/>
      <x:c r="O1061" s="322"/>
      <x:c r="P1061" s="322">
        <x:v>1929.7</x:v>
      </x:c>
      <x:c r="Q1061" s="322"/>
      <x:c r="R1061" s="217" t="s">
        <x:v>660</x:v>
      </x:c>
      <x:c r="S1061" s="299"/>
    </x:row>
    <x:row r="1062" spans="1:19" s="329" customFormat="1" hidden="1" customHeight="1">
      <x:c r="A1062" s="319" t="s">
        <x:v>16</x:v>
      </x:c>
      <x:c r="B1062" s="312" t="s">
        <x:v>6553</x:v>
      </x:c>
      <x:c r="C1062" s="296" t="s">
        <x:v>1646</x:v>
      </x:c>
      <x:c r="D1062" s="448">
        <x:f t="shared" si="78"/>
        <x:v>11245.799999999999</x:v>
      </x:c>
      <x:c r="E1062" s="299" t="s">
        <x:v>7378</x:v>
      </x:c>
      <x:c r="F1062" s="299" t="s">
        <x:v>5603</x:v>
      </x:c>
      <x:c r="G1062" s="299" t="s">
        <x:v>5603</x:v>
      </x:c>
      <x:c r="H1062" s="317" t="s">
        <x:v>6041</x:v>
      </x:c>
      <x:c r="I1062" s="299"/>
      <x:c r="J1062" s="322">
        <x:v>11245.799999999999</x:v>
      </x:c>
      <x:c r="K1062" s="322"/>
      <x:c r="L1062" s="322">
        <x:v>11245.799999999999</x:v>
      </x:c>
      <x:c r="M1062" s="322"/>
      <x:c r="N1062" s="322"/>
      <x:c r="O1062" s="322"/>
      <x:c r="P1062" s="322">
        <x:v>11245.799999999999</x:v>
      </x:c>
      <x:c r="Q1062" s="322"/>
      <x:c r="R1062" s="217" t="s">
        <x:v>660</x:v>
      </x:c>
      <x:c r="S1062" s="299"/>
    </x:row>
    <x:row r="1063" spans="1:19" s="329" customFormat="1" hidden="1" customHeight="1">
      <x:c r="A1063" s="319" t="s">
        <x:v>16</x:v>
      </x:c>
      <x:c r="B1063" s="312" t="s">
        <x:v>6533</x:v>
      </x:c>
      <x:c r="C1063" s="296" t="s">
        <x:v>4697</x:v>
      </x:c>
      <x:c r="D1063" s="448">
        <x:f t="shared" si="78"/>
        <x:v>1174.7</x:v>
      </x:c>
      <x:c r="E1063" s="299" t="s">
        <x:v>7378</x:v>
      </x:c>
      <x:c r="F1063" s="299" t="s">
        <x:v>5603</x:v>
      </x:c>
      <x:c r="G1063" s="299" t="s">
        <x:v>5603</x:v>
      </x:c>
      <x:c r="H1063" s="317" t="s">
        <x:v>6041</x:v>
      </x:c>
      <x:c r="I1063" s="299"/>
      <x:c r="J1063" s="322">
        <x:v>1174.7</x:v>
      </x:c>
      <x:c r="K1063" s="322"/>
      <x:c r="L1063" s="322">
        <x:v>1174.7</x:v>
      </x:c>
      <x:c r="M1063" s="322"/>
      <x:c r="N1063" s="322"/>
      <x:c r="O1063" s="322"/>
      <x:c r="P1063" s="322">
        <x:v>1174.7</x:v>
      </x:c>
      <x:c r="Q1063" s="322"/>
      <x:c r="R1063" s="217" t="s">
        <x:v>660</x:v>
      </x:c>
      <x:c r="S1063" s="299"/>
    </x:row>
    <x:row r="1064" spans="1:19" s="329" customFormat="1" hidden="1" customHeight="1">
      <x:c r="A1064" s="319" t="s">
        <x:v>16</x:v>
      </x:c>
      <x:c r="B1064" s="312" t="s">
        <x:v>6509</x:v>
      </x:c>
      <x:c r="C1064" s="296" t="s">
        <x:v>4689</x:v>
      </x:c>
      <x:c r="D1064" s="448">
        <x:f t="shared" si="78"/>
        <x:v>2515.1999999999998</x:v>
      </x:c>
      <x:c r="E1064" s="299" t="s">
        <x:v>7378</x:v>
      </x:c>
      <x:c r="F1064" s="299" t="s">
        <x:v>5603</x:v>
      </x:c>
      <x:c r="G1064" s="299" t="s">
        <x:v>5603</x:v>
      </x:c>
      <x:c r="H1064" s="317" t="s">
        <x:v>6041</x:v>
      </x:c>
      <x:c r="I1064" s="299"/>
      <x:c r="J1064" s="322">
        <x:v>2515.1999999999998</x:v>
      </x:c>
      <x:c r="K1064" s="322"/>
      <x:c r="L1064" s="322">
        <x:v>2515.1999999999998</x:v>
      </x:c>
      <x:c r="M1064" s="322"/>
      <x:c r="N1064" s="322"/>
      <x:c r="O1064" s="322"/>
      <x:c r="P1064" s="322">
        <x:v>2515.1999999999998</x:v>
      </x:c>
      <x:c r="Q1064" s="322"/>
      <x:c r="R1064" s="217" t="s">
        <x:v>660</x:v>
      </x:c>
      <x:c r="S1064" s="299"/>
    </x:row>
    <x:row r="1065" spans="1:19" s="329" customFormat="1" hidden="1" customHeight="1">
      <x:c r="A1065" s="319" t="s">
        <x:v>16</x:v>
      </x:c>
      <x:c r="B1065" s="312" t="s">
        <x:v>843</x:v>
      </x:c>
      <x:c r="C1065" s="296" t="s">
        <x:v>4709</x:v>
      </x:c>
      <x:c r="D1065" s="448">
        <x:f t="shared" si="78"/>
        <x:v>1446</x:v>
      </x:c>
      <x:c r="E1065" s="317" t="s">
        <x:v>3112</x:v>
      </x:c>
      <x:c r="F1065" s="299" t="s">
        <x:v>5642</x:v>
      </x:c>
      <x:c r="G1065" s="317" t="s">
        <x:v>3112</x:v>
      </x:c>
      <x:c r="H1065" s="299"/>
      <x:c r="I1065" s="299"/>
      <x:c r="J1065" s="322">
        <x:v>1446</x:v>
      </x:c>
      <x:c r="K1065" s="322"/>
      <x:c r="L1065" s="322">
        <x:v>1446</x:v>
      </x:c>
      <x:c r="M1065" s="322"/>
      <x:c r="N1065" s="322"/>
      <x:c r="O1065" s="322"/>
      <x:c r="P1065" s="322">
        <x:v>1446</x:v>
      </x:c>
      <x:c r="Q1065" s="322"/>
      <x:c r="R1065" s="217" t="s">
        <x:v>822</x:v>
      </x:c>
      <x:c r="S1065" s="299"/>
    </x:row>
    <x:row r="1066" spans="1:19" s="329" customFormat="1" hidden="1" customHeight="1">
      <x:c r="A1066" s="319" t="s">
        <x:v>16</x:v>
      </x:c>
      <x:c r="B1066" s="295" t="s">
        <x:v>6897</x:v>
      </x:c>
      <x:c r="C1066" s="296" t="s">
        <x:v>4700</x:v>
      </x:c>
      <x:c r="D1066" s="448">
        <x:f t="shared" si="78"/>
        <x:v>3957</x:v>
      </x:c>
      <x:c r="E1066" s="299" t="s">
        <x:v>3477</x:v>
      </x:c>
      <x:c r="F1066" s="299" t="s">
        <x:v>5486</x:v>
      </x:c>
      <x:c r="G1066" s="299" t="s">
        <x:v>3477</x:v>
      </x:c>
      <x:c r="H1066" s="299"/>
      <x:c r="I1066" s="299"/>
      <x:c r="J1066" s="322">
        <x:v>3957</x:v>
      </x:c>
      <x:c r="K1066" s="322"/>
      <x:c r="L1066" s="322">
        <x:v>3957</x:v>
      </x:c>
      <x:c r="M1066" s="322"/>
      <x:c r="N1066" s="322"/>
      <x:c r="O1066" s="322"/>
      <x:c r="P1066" s="322">
        <x:v>3957</x:v>
      </x:c>
      <x:c r="Q1066" s="322"/>
      <x:c r="R1066" s="217" t="s">
        <x:v>6789</x:v>
      </x:c>
      <x:c r="S1066" s="299"/>
    </x:row>
    <x:row r="1067" spans="1:19" s="329" customFormat="1" hidden="1" customHeight="1">
      <x:c r="A1067" s="319" t="s">
        <x:v>16</x:v>
      </x:c>
      <x:c r="B1067" s="295" t="s">
        <x:v>6889</x:v>
      </x:c>
      <x:c r="C1067" s="296" t="s">
        <x:v>1817</x:v>
      </x:c>
      <x:c r="D1067" s="448">
        <x:f t="shared" si="78"/>
        <x:v>1306</x:v>
      </x:c>
      <x:c r="E1067" s="299" t="s">
        <x:v>3477</x:v>
      </x:c>
      <x:c r="F1067" s="299" t="s">
        <x:v>5486</x:v>
      </x:c>
      <x:c r="G1067" s="299" t="s">
        <x:v>3477</x:v>
      </x:c>
      <x:c r="H1067" s="299"/>
      <x:c r="I1067" s="299"/>
      <x:c r="J1067" s="322">
        <x:v>1306</x:v>
      </x:c>
      <x:c r="K1067" s="322"/>
      <x:c r="L1067" s="322">
        <x:v>1306</x:v>
      </x:c>
      <x:c r="M1067" s="322"/>
      <x:c r="N1067" s="322"/>
      <x:c r="O1067" s="322"/>
      <x:c r="P1067" s="322">
        <x:v>1306</x:v>
      </x:c>
      <x:c r="Q1067" s="322"/>
      <x:c r="R1067" s="217" t="s">
        <x:v>6789</x:v>
      </x:c>
      <x:c r="S1067" s="299"/>
    </x:row>
    <x:row r="1068" spans="1:19" s="329" customFormat="1" hidden="1" customHeight="1">
      <x:c r="A1068" s="319" t="s">
        <x:v>16</x:v>
      </x:c>
      <x:c r="B1068" s="295" t="s">
        <x:v>5950</x:v>
      </x:c>
      <x:c r="C1068" s="296" t="s">
        <x:v>4674</x:v>
      </x:c>
      <x:c r="D1068" s="448">
        <x:f t="shared" si="78"/>
        <x:v>434</x:v>
      </x:c>
      <x:c r="E1068" s="299" t="s">
        <x:v>5657</x:v>
      </x:c>
      <x:c r="F1068" s="299" t="s">
        <x:v>5657</x:v>
      </x:c>
      <x:c r="G1068" s="299" t="s">
        <x:v>5657</x:v>
      </x:c>
      <x:c r="H1068" s="299"/>
      <x:c r="I1068" s="299"/>
      <x:c r="J1068" s="322">
        <x:v>434</x:v>
      </x:c>
      <x:c r="K1068" s="322"/>
      <x:c r="L1068" s="322">
        <x:v>434</x:v>
      </x:c>
      <x:c r="M1068" s="322"/>
      <x:c r="N1068" s="322"/>
      <x:c r="O1068" s="322"/>
      <x:c r="P1068" s="322">
        <x:v>434</x:v>
      </x:c>
      <x:c r="Q1068" s="322"/>
      <x:c r="R1068" s="217" t="s">
        <x:v>6789</x:v>
      </x:c>
      <x:c r="S1068" s="299"/>
    </x:row>
    <x:row r="1069" spans="1:19" s="329" customFormat="1" hidden="1" customHeight="1">
      <x:c r="A1069" s="319" t="s">
        <x:v>16</x:v>
      </x:c>
      <x:c r="B1069" s="295" t="s">
        <x:v>6908</x:v>
      </x:c>
      <x:c r="C1069" s="296" t="s">
        <x:v>6821</x:v>
      </x:c>
      <x:c r="D1069" s="448">
        <x:f t="shared" si="78"/>
        <x:v>7256.8000000000002</x:v>
      </x:c>
      <x:c r="E1069" s="299" t="s">
        <x:v>2226</x:v>
      </x:c>
      <x:c r="F1069" s="299" t="s">
        <x:v>171</x:v>
      </x:c>
      <x:c r="G1069" s="299" t="s">
        <x:v>2226</x:v>
      </x:c>
      <x:c r="H1069" s="317" t="s">
        <x:v>6014</x:v>
      </x:c>
      <x:c r="I1069" s="299"/>
      <x:c r="J1069" s="322">
        <x:v>7256.8000000000002</x:v>
      </x:c>
      <x:c r="K1069" s="322"/>
      <x:c r="L1069" s="322">
        <x:v>7256.8000000000002</x:v>
      </x:c>
      <x:c r="M1069" s="322"/>
      <x:c r="N1069" s="322"/>
      <x:c r="O1069" s="322"/>
      <x:c r="P1069" s="322">
        <x:v>7256.8000000000002</x:v>
      </x:c>
      <x:c r="Q1069" s="322"/>
      <x:c r="R1069" s="217" t="s">
        <x:v>5101</x:v>
      </x:c>
      <x:c r="S1069" s="299"/>
    </x:row>
    <x:row r="1070" spans="1:19" s="329" customFormat="1" hidden="1" customHeight="1">
      <x:c r="A1070" s="319" t="s">
        <x:v>16</x:v>
      </x:c>
      <x:c r="B1070" s="295" t="s">
        <x:v>6892</x:v>
      </x:c>
      <x:c r="C1070" s="296" t="s">
        <x:v>6818</x:v>
      </x:c>
      <x:c r="D1070" s="448">
        <x:f t="shared" si="78"/>
        <x:v>19762.099999999999</x:v>
      </x:c>
      <x:c r="E1070" s="299" t="s">
        <x:v>2226</x:v>
      </x:c>
      <x:c r="F1070" s="299" t="s">
        <x:v>171</x:v>
      </x:c>
      <x:c r="G1070" s="299" t="s">
        <x:v>2226</x:v>
      </x:c>
      <x:c r="H1070" s="317" t="s">
        <x:v>6014</x:v>
      </x:c>
      <x:c r="I1070" s="299"/>
      <x:c r="J1070" s="322">
        <x:v>19762.099999999999</x:v>
      </x:c>
      <x:c r="K1070" s="322"/>
      <x:c r="L1070" s="322">
        <x:v>19762.099999999999</x:v>
      </x:c>
      <x:c r="M1070" s="322"/>
      <x:c r="N1070" s="322"/>
      <x:c r="O1070" s="322"/>
      <x:c r="P1070" s="322">
        <x:v>19762.099999999999</x:v>
      </x:c>
      <x:c r="Q1070" s="322"/>
      <x:c r="R1070" s="217" t="s">
        <x:v>5101</x:v>
      </x:c>
      <x:c r="S1070" s="299"/>
    </x:row>
    <x:row r="1071" spans="1:19" s="329" customFormat="1" hidden="1" customHeight="1">
      <x:c r="A1071" s="319" t="s">
        <x:v>16</x:v>
      </x:c>
      <x:c r="B1071" s="295" t="s">
        <x:v>5937</x:v>
      </x:c>
      <x:c r="C1071" s="296" t="s">
        <x:v>6808</x:v>
      </x:c>
      <x:c r="D1071" s="448">
        <x:f t="shared" si="78"/>
        <x:v>14077.700000000001</x:v>
      </x:c>
      <x:c r="E1071" s="299" t="s">
        <x:v>2226</x:v>
      </x:c>
      <x:c r="F1071" s="299" t="s">
        <x:v>171</x:v>
      </x:c>
      <x:c r="G1071" s="299" t="s">
        <x:v>2226</x:v>
      </x:c>
      <x:c r="H1071" s="317" t="s">
        <x:v>6014</x:v>
      </x:c>
      <x:c r="I1071" s="299"/>
      <x:c r="J1071" s="322">
        <x:v>14077.700000000001</x:v>
      </x:c>
      <x:c r="K1071" s="322"/>
      <x:c r="L1071" s="322">
        <x:v>14077.700000000001</x:v>
      </x:c>
      <x:c r="M1071" s="322"/>
      <x:c r="N1071" s="322"/>
      <x:c r="O1071" s="322"/>
      <x:c r="P1071" s="322">
        <x:v>14077.700000000001</x:v>
      </x:c>
      <x:c r="Q1071" s="322"/>
      <x:c r="R1071" s="217" t="s">
        <x:v>5101</x:v>
      </x:c>
      <x:c r="S1071" s="299"/>
    </x:row>
    <x:row r="1072" spans="1:19" s="329" customFormat="1" hidden="1" customHeight="1">
      <x:c r="A1072" s="319" t="s">
        <x:v>16</x:v>
      </x:c>
      <x:c r="B1072" s="295" t="s">
        <x:v>6890</x:v>
      </x:c>
      <x:c r="C1072" s="296" t="s">
        <x:v>6790</x:v>
      </x:c>
      <x:c r="D1072" s="448">
        <x:f t="shared" si="78"/>
        <x:v>1363.9000000000001</x:v>
      </x:c>
      <x:c r="E1072" s="299" t="s">
        <x:v>2226</x:v>
      </x:c>
      <x:c r="F1072" s="299" t="s">
        <x:v>171</x:v>
      </x:c>
      <x:c r="G1072" s="299" t="s">
        <x:v>2226</x:v>
      </x:c>
      <x:c r="H1072" s="317" t="s">
        <x:v>6014</x:v>
      </x:c>
      <x:c r="I1072" s="299"/>
      <x:c r="J1072" s="322">
        <x:v>1363.9000000000001</x:v>
      </x:c>
      <x:c r="K1072" s="322"/>
      <x:c r="L1072" s="322">
        <x:v>1363.9000000000001</x:v>
      </x:c>
      <x:c r="M1072" s="322"/>
      <x:c r="N1072" s="322"/>
      <x:c r="O1072" s="322"/>
      <x:c r="P1072" s="322">
        <x:v>1363.9000000000001</x:v>
      </x:c>
      <x:c r="Q1072" s="322"/>
      <x:c r="R1072" s="217" t="s">
        <x:v>5101</x:v>
      </x:c>
      <x:c r="S1072" s="299"/>
    </x:row>
    <x:row r="1073" spans="1:19" s="329" customFormat="1" hidden="1" customHeight="1">
      <x:c r="A1073" s="319" t="s">
        <x:v>16</x:v>
      </x:c>
      <x:c r="B1073" s="295" t="s">
        <x:v>5920</x:v>
      </x:c>
      <x:c r="C1073" s="296" t="s">
        <x:v>6827</x:v>
      </x:c>
      <x:c r="D1073" s="448">
        <x:f t="shared" si="78"/>
        <x:v>2536.4000000000001</x:v>
      </x:c>
      <x:c r="E1073" s="299" t="s">
        <x:v>2226</x:v>
      </x:c>
      <x:c r="F1073" s="299" t="s">
        <x:v>171</x:v>
      </x:c>
      <x:c r="G1073" s="299" t="s">
        <x:v>2226</x:v>
      </x:c>
      <x:c r="H1073" s="317" t="s">
        <x:v>6014</x:v>
      </x:c>
      <x:c r="I1073" s="299"/>
      <x:c r="J1073" s="322">
        <x:v>2536.4000000000001</x:v>
      </x:c>
      <x:c r="K1073" s="322"/>
      <x:c r="L1073" s="322">
        <x:v>2536.4000000000001</x:v>
      </x:c>
      <x:c r="M1073" s="322"/>
      <x:c r="N1073" s="322"/>
      <x:c r="O1073" s="322"/>
      <x:c r="P1073" s="322">
        <x:v>2536.4000000000001</x:v>
      </x:c>
      <x:c r="Q1073" s="322"/>
      <x:c r="R1073" s="217" t="s">
        <x:v>5101</x:v>
      </x:c>
      <x:c r="S1073" s="299"/>
    </x:row>
    <x:row r="1074" spans="1:19" s="329" customFormat="1" hidden="1" customHeight="1">
      <x:c r="A1074" s="319" t="s">
        <x:v>16</x:v>
      </x:c>
      <x:c r="B1074" s="295" t="s">
        <x:v>6901</x:v>
      </x:c>
      <x:c r="C1074" s="296" t="s">
        <x:v>1781</x:v>
      </x:c>
      <x:c r="D1074" s="448">
        <x:f t="shared" si="78"/>
        <x:v>74448</x:v>
      </x:c>
      <x:c r="E1074" s="299" t="s">
        <x:v>2226</x:v>
      </x:c>
      <x:c r="F1074" s="299" t="s">
        <x:v>171</x:v>
      </x:c>
      <x:c r="G1074" s="299" t="s">
        <x:v>2226</x:v>
      </x:c>
      <x:c r="H1074" s="317" t="s">
        <x:v>6014</x:v>
      </x:c>
      <x:c r="I1074" s="299"/>
      <x:c r="J1074" s="322">
        <x:v>74448</x:v>
      </x:c>
      <x:c r="K1074" s="322"/>
      <x:c r="L1074" s="322">
        <x:v>74448</x:v>
      </x:c>
      <x:c r="M1074" s="322"/>
      <x:c r="N1074" s="322"/>
      <x:c r="O1074" s="322"/>
      <x:c r="P1074" s="322">
        <x:v>74448</x:v>
      </x:c>
      <x:c r="Q1074" s="322"/>
      <x:c r="R1074" s="217" t="s">
        <x:v>5101</x:v>
      </x:c>
      <x:c r="S1074" s="299"/>
    </x:row>
    <x:row r="1075" spans="1:19" s="329" customFormat="1" hidden="1" customHeight="1">
      <x:c r="A1075" s="319" t="s">
        <x:v>16</x:v>
      </x:c>
      <x:c r="B1075" s="295" t="s">
        <x:v>6888</x:v>
      </x:c>
      <x:c r="C1075" s="296" t="s">
        <x:v>4693</x:v>
      </x:c>
      <x:c r="D1075" s="448">
        <x:f t="shared" si="78"/>
        <x:v>32029</x:v>
      </x:c>
      <x:c r="E1075" s="299" t="s">
        <x:v>2226</x:v>
      </x:c>
      <x:c r="F1075" s="299" t="s">
        <x:v>171</x:v>
      </x:c>
      <x:c r="G1075" s="299" t="s">
        <x:v>2226</x:v>
      </x:c>
      <x:c r="H1075" s="317" t="s">
        <x:v>6014</x:v>
      </x:c>
      <x:c r="I1075" s="299"/>
      <x:c r="J1075" s="322">
        <x:v>32029</x:v>
      </x:c>
      <x:c r="K1075" s="322"/>
      <x:c r="L1075" s="322">
        <x:v>32029</x:v>
      </x:c>
      <x:c r="M1075" s="322"/>
      <x:c r="N1075" s="322"/>
      <x:c r="O1075" s="322"/>
      <x:c r="P1075" s="322">
        <x:v>32029</x:v>
      </x:c>
      <x:c r="Q1075" s="322"/>
      <x:c r="R1075" s="217" t="s">
        <x:v>5101</x:v>
      </x:c>
      <x:c r="S1075" s="299"/>
    </x:row>
    <x:row r="1076" spans="1:19" s="329" customFormat="1" hidden="1" customHeight="1">
      <x:c r="A1076" s="319" t="s">
        <x:v>16</x:v>
      </x:c>
      <x:c r="B1076" s="295" t="s">
        <x:v>6941</x:v>
      </x:c>
      <x:c r="C1076" s="296" t="s">
        <x:v>6799</x:v>
      </x:c>
      <x:c r="D1076" s="448">
        <x:f t="shared" si="78"/>
        <x:v>7309.1000000000004</x:v>
      </x:c>
      <x:c r="E1076" s="299" t="s">
        <x:v>2226</x:v>
      </x:c>
      <x:c r="F1076" s="299" t="s">
        <x:v>171</x:v>
      </x:c>
      <x:c r="G1076" s="299" t="s">
        <x:v>2226</x:v>
      </x:c>
      <x:c r="H1076" s="317" t="s">
        <x:v>6014</x:v>
      </x:c>
      <x:c r="I1076" s="299"/>
      <x:c r="J1076" s="322">
        <x:v>7309.1000000000004</x:v>
      </x:c>
      <x:c r="K1076" s="322"/>
      <x:c r="L1076" s="322">
        <x:v>7309.1000000000004</x:v>
      </x:c>
      <x:c r="M1076" s="322"/>
      <x:c r="N1076" s="322"/>
      <x:c r="O1076" s="322"/>
      <x:c r="P1076" s="322">
        <x:v>7309.1000000000004</x:v>
      </x:c>
      <x:c r="Q1076" s="322"/>
      <x:c r="R1076" s="217" t="s">
        <x:v>5101</x:v>
      </x:c>
      <x:c r="S1076" s="299"/>
    </x:row>
    <x:row r="1077" spans="1:19" s="329" customFormat="1" hidden="1" customHeight="1">
      <x:c r="A1077" s="319" t="s">
        <x:v>16</x:v>
      </x:c>
      <x:c r="B1077" s="295" t="s">
        <x:v>6895</x:v>
      </x:c>
      <x:c r="C1077" s="296" t="s">
        <x:v>4703</x:v>
      </x:c>
      <x:c r="D1077" s="448">
        <x:f t="shared" si="78"/>
        <x:v>42371</x:v>
      </x:c>
      <x:c r="E1077" s="299" t="s">
        <x:v>2226</x:v>
      </x:c>
      <x:c r="F1077" s="299" t="s">
        <x:v>171</x:v>
      </x:c>
      <x:c r="G1077" s="299" t="s">
        <x:v>2226</x:v>
      </x:c>
      <x:c r="H1077" s="317" t="s">
        <x:v>6014</x:v>
      </x:c>
      <x:c r="I1077" s="299"/>
      <x:c r="J1077" s="322">
        <x:v>42371</x:v>
      </x:c>
      <x:c r="K1077" s="322"/>
      <x:c r="L1077" s="322">
        <x:v>42371</x:v>
      </x:c>
      <x:c r="M1077" s="322"/>
      <x:c r="N1077" s="322"/>
      <x:c r="O1077" s="322"/>
      <x:c r="P1077" s="322">
        <x:v>42371</x:v>
      </x:c>
      <x:c r="Q1077" s="322"/>
      <x:c r="R1077" s="217" t="s">
        <x:v>5101</x:v>
      </x:c>
      <x:c r="S1077" s="299"/>
    </x:row>
    <x:row r="1078" spans="1:19" s="329" customFormat="1" hidden="1" customHeight="1">
      <x:c r="A1078" s="319" t="s">
        <x:v>16</x:v>
      </x:c>
      <x:c r="B1078" s="312" t="s">
        <x:v>6813</x:v>
      </x:c>
      <x:c r="C1078" s="296" t="s">
        <x:v>4750</x:v>
      </x:c>
      <x:c r="D1078" s="448">
        <x:f t="shared" si="78"/>
        <x:v>656</x:v>
      </x:c>
      <x:c r="E1078" s="299" t="s">
        <x:v>3116</x:v>
      </x:c>
      <x:c r="F1078" s="315"/>
      <x:c r="G1078" s="299" t="s">
        <x:v>3116</x:v>
      </x:c>
      <x:c r="H1078" s="315"/>
      <x:c r="I1078" s="315"/>
      <x:c r="J1078" s="322">
        <x:v>656</x:v>
      </x:c>
      <x:c r="K1078" s="322"/>
      <x:c r="L1078" s="322">
        <x:v>656</x:v>
      </x:c>
      <x:c r="M1078" s="322"/>
      <x:c r="N1078" s="322"/>
      <x:c r="O1078" s="322"/>
      <x:c r="P1078" s="322">
        <x:v>656</x:v>
      </x:c>
      <x:c r="Q1078" s="322"/>
      <x:c r="R1078" s="217" t="s">
        <x:v>2685</x:v>
      </x:c>
      <x:c r="S1078" s="299"/>
    </x:row>
    <x:row r="1079" spans="1:19" s="451" customFormat="1" hidden="1" customHeight="1">
      <x:c r="A1079" s="319" t="s">
        <x:v>16</x:v>
      </x:c>
      <x:c r="B1079" s="312" t="s">
        <x:v>6786</x:v>
      </x:c>
      <x:c r="C1079" s="296" t="s">
        <x:v>4694</x:v>
      </x:c>
      <x:c r="D1079" s="448">
        <x:f t="shared" si="78"/>
        <x:v>1278</x:v>
      </x:c>
      <x:c r="E1079" s="299" t="s">
        <x:v>3116</x:v>
      </x:c>
      <x:c r="F1079" s="315"/>
      <x:c r="G1079" s="299" t="s">
        <x:v>3116</x:v>
      </x:c>
      <x:c r="H1079" s="315"/>
      <x:c r="I1079" s="315"/>
      <x:c r="J1079" s="322">
        <x:v>1278</x:v>
      </x:c>
      <x:c r="K1079" s="322"/>
      <x:c r="L1079" s="322">
        <x:v>1278</x:v>
      </x:c>
      <x:c r="M1079" s="322"/>
      <x:c r="N1079" s="322"/>
      <x:c r="O1079" s="322"/>
      <x:c r="P1079" s="322">
        <x:v>1278</x:v>
      </x:c>
      <x:c r="Q1079" s="322"/>
      <x:c r="R1079" s="217" t="s">
        <x:v>2685</x:v>
      </x:c>
      <x:c r="S1079" s="299"/>
    </x:row>
    <x:row r="1080" spans="1:19" s="329" customFormat="1" hidden="1" customHeight="1">
      <x:c r="A1080" s="319" t="s">
        <x:v>16</x:v>
      </x:c>
      <x:c r="B1080" s="312" t="s">
        <x:v>825</x:v>
      </x:c>
      <x:c r="C1080" s="296" t="s">
        <x:v>4672</x:v>
      </x:c>
      <x:c r="D1080" s="448">
        <x:f t="shared" si="78"/>
        <x:v>1711.0999999999999</x:v>
      </x:c>
      <x:c r="E1080" s="299" t="s">
        <x:v>2010</x:v>
      </x:c>
      <x:c r="F1080" s="299" t="s">
        <x:v>2139</x:v>
      </x:c>
      <x:c r="G1080" s="299" t="s">
        <x:v>5616</x:v>
      </x:c>
      <x:c r="H1080" s="299"/>
      <x:c r="I1080" s="299"/>
      <x:c r="J1080" s="322">
        <x:v>1711.0999999999999</x:v>
      </x:c>
      <x:c r="K1080" s="322"/>
      <x:c r="L1080" s="322">
        <x:v>1711.0999999999999</x:v>
      </x:c>
      <x:c r="M1080" s="652"/>
      <x:c r="N1080" s="322"/>
      <x:c r="O1080" s="322"/>
      <x:c r="P1080" s="322">
        <x:v>1711.0999999999999</x:v>
      </x:c>
      <x:c r="Q1080" s="322"/>
      <x:c r="R1080" s="217" t="s">
        <x:v>5000</x:v>
      </x:c>
      <x:c r="S1080" s="299"/>
    </x:row>
    <x:row r="1081" spans="1:19" s="329" customFormat="1" hidden="1" customHeight="1">
      <x:c r="A1081" s="319" t="s">
        <x:v>16</x:v>
      </x:c>
      <x:c r="B1081" s="312" t="s">
        <x:v>796</x:v>
      </x:c>
      <x:c r="C1081" s="296" t="s">
        <x:v>4687</x:v>
      </x:c>
      <x:c r="D1081" s="448">
        <x:f t="shared" si="78"/>
        <x:v>5041.1999999999998</x:v>
      </x:c>
      <x:c r="E1081" s="299" t="s">
        <x:v>2010</x:v>
      </x:c>
      <x:c r="F1081" s="299" t="s">
        <x:v>2139</x:v>
      </x:c>
      <x:c r="G1081" s="299" t="s">
        <x:v>5616</x:v>
      </x:c>
      <x:c r="H1081" s="299"/>
      <x:c r="I1081" s="299"/>
      <x:c r="J1081" s="322">
        <x:v>5041.1999999999998</x:v>
      </x:c>
      <x:c r="K1081" s="322"/>
      <x:c r="L1081" s="322">
        <x:v>5041.1999999999998</x:v>
      </x:c>
      <x:c r="M1081" s="652"/>
      <x:c r="N1081" s="322"/>
      <x:c r="O1081" s="322"/>
      <x:c r="P1081" s="322">
        <x:v>5041.1999999999998</x:v>
      </x:c>
      <x:c r="Q1081" s="322"/>
      <x:c r="R1081" s="217" t="s">
        <x:v>5000</x:v>
      </x:c>
      <x:c r="S1081" s="299"/>
    </x:row>
    <x:row r="1082" spans="1:19" s="329" customFormat="1" hidden="1" customHeight="1">
      <x:c r="A1082" s="319" t="s">
        <x:v>16</x:v>
      </x:c>
      <x:c r="B1082" s="312" t="s">
        <x:v>762</x:v>
      </x:c>
      <x:c r="C1082" s="296" t="s">
        <x:v>4716</x:v>
      </x:c>
      <x:c r="D1082" s="448">
        <x:f t="shared" si="78"/>
        <x:v>124.2</x:v>
      </x:c>
      <x:c r="E1082" s="299" t="s">
        <x:v>5569</x:v>
      </x:c>
      <x:c r="F1082" s="299" t="s">
        <x:v>3061</x:v>
      </x:c>
      <x:c r="G1082" s="299" t="s">
        <x:v>5569</x:v>
      </x:c>
      <x:c r="H1082" s="299"/>
      <x:c r="I1082" s="299"/>
      <x:c r="J1082" s="322">
        <x:v>124.2</x:v>
      </x:c>
      <x:c r="K1082" s="322"/>
      <x:c r="L1082" s="322">
        <x:v>124.2</x:v>
      </x:c>
      <x:c r="M1082" s="322"/>
      <x:c r="N1082" s="322"/>
      <x:c r="O1082" s="322"/>
      <x:c r="P1082" s="322">
        <x:v>124.2</x:v>
      </x:c>
      <x:c r="Q1082" s="322"/>
      <x:c r="R1082" s="217" t="s">
        <x:v>763</x:v>
      </x:c>
      <x:c r="S1082" s="299"/>
    </x:row>
    <x:row r="1083" spans="1:19" s="329" customFormat="1" hidden="1" customHeight="1">
      <x:c r="A1083" s="319" t="s">
        <x:v>16</x:v>
      </x:c>
      <x:c r="B1083" s="312" t="s">
        <x:v>815</x:v>
      </x:c>
      <x:c r="C1083" s="296" t="s">
        <x:v>1832</x:v>
      </x:c>
      <x:c r="D1083" s="448">
        <x:f t="shared" si="78"/>
        <x:v>31.300000000000001</x:v>
      </x:c>
      <x:c r="E1083" s="299" t="s">
        <x:v>5501</x:v>
      </x:c>
      <x:c r="F1083" s="299" t="s">
        <x:v>3061</x:v>
      </x:c>
      <x:c r="G1083" s="299" t="s">
        <x:v>5501</x:v>
      </x:c>
      <x:c r="H1083" s="299"/>
      <x:c r="I1083" s="299"/>
      <x:c r="J1083" s="322">
        <x:v>31.300000000000001</x:v>
      </x:c>
      <x:c r="K1083" s="322"/>
      <x:c r="L1083" s="322">
        <x:v>31.300000000000001</x:v>
      </x:c>
      <x:c r="M1083" s="322"/>
      <x:c r="N1083" s="322"/>
      <x:c r="O1083" s="322"/>
      <x:c r="P1083" s="322">
        <x:v>31.300000000000001</x:v>
      </x:c>
      <x:c r="Q1083" s="322"/>
      <x:c r="R1083" s="217" t="s">
        <x:v>763</x:v>
      </x:c>
      <x:c r="S1083" s="299"/>
    </x:row>
    <x:row r="1084" spans="1:19" s="329" customFormat="1" hidden="1" customHeight="1">
      <x:c r="A1084" s="319" t="s">
        <x:v>16</x:v>
      </x:c>
      <x:c r="B1084" s="312" t="s">
        <x:v>800</x:v>
      </x:c>
      <x:c r="C1084" s="296" t="s">
        <x:v>1797</x:v>
      </x:c>
      <x:c r="D1084" s="448">
        <x:f t="shared" si="78"/>
        <x:v>132.5</x:v>
      </x:c>
      <x:c r="E1084" s="299" t="s">
        <x:v>5501</x:v>
      </x:c>
      <x:c r="F1084" s="299" t="s">
        <x:v>3061</x:v>
      </x:c>
      <x:c r="G1084" s="299" t="s">
        <x:v>5501</x:v>
      </x:c>
      <x:c r="H1084" s="299"/>
      <x:c r="I1084" s="299"/>
      <x:c r="J1084" s="322">
        <x:v>132.5</x:v>
      </x:c>
      <x:c r="K1084" s="322"/>
      <x:c r="L1084" s="322">
        <x:v>132.5</x:v>
      </x:c>
      <x:c r="M1084" s="322"/>
      <x:c r="N1084" s="322"/>
      <x:c r="O1084" s="322"/>
      <x:c r="P1084" s="322">
        <x:v>132.5</x:v>
      </x:c>
      <x:c r="Q1084" s="322"/>
      <x:c r="R1084" s="217" t="s">
        <x:v>763</x:v>
      </x:c>
      <x:c r="S1084" s="299"/>
    </x:row>
    <x:row r="1085" spans="1:19" s="329" customFormat="1" hidden="1" customHeight="1">
      <x:c r="A1085" s="319" t="s">
        <x:v>16</x:v>
      </x:c>
      <x:c r="B1085" s="312" t="s">
        <x:v>812</x:v>
      </x:c>
      <x:c r="C1085" s="296" t="s">
        <x:v>1808</x:v>
      </x:c>
      <x:c r="D1085" s="448">
        <x:f t="shared" si="78"/>
        <x:v>103</x:v>
      </x:c>
      <x:c r="E1085" s="299" t="s">
        <x:v>5501</x:v>
      </x:c>
      <x:c r="F1085" s="299" t="s">
        <x:v>3061</x:v>
      </x:c>
      <x:c r="G1085" s="299" t="s">
        <x:v>5501</x:v>
      </x:c>
      <x:c r="H1085" s="299"/>
      <x:c r="I1085" s="299"/>
      <x:c r="J1085" s="322">
        <x:v>103</x:v>
      </x:c>
      <x:c r="K1085" s="322"/>
      <x:c r="L1085" s="322">
        <x:v>103</x:v>
      </x:c>
      <x:c r="M1085" s="322"/>
      <x:c r="N1085" s="322"/>
      <x:c r="O1085" s="322"/>
      <x:c r="P1085" s="322">
        <x:v>103</x:v>
      </x:c>
      <x:c r="Q1085" s="322"/>
      <x:c r="R1085" s="217" t="s">
        <x:v>763</x:v>
      </x:c>
      <x:c r="S1085" s="299"/>
    </x:row>
    <x:row r="1086" spans="1:19" s="329" customFormat="1" hidden="1" customHeight="1">
      <x:c r="A1086" s="319" t="s">
        <x:v>16</x:v>
      </x:c>
      <x:c r="B1086" s="295" t="s">
        <x:v>756</x:v>
      </x:c>
      <x:c r="C1086" s="296" t="s">
        <x:v>5557</x:v>
      </x:c>
      <x:c r="D1086" s="448">
        <x:f t="shared" si="78"/>
        <x:v>240.80000000000001</x:v>
      </x:c>
      <x:c r="E1086" s="299" t="s">
        <x:v>5529</x:v>
      </x:c>
      <x:c r="F1086" s="298" t="s">
        <x:v>5619</x:v>
      </x:c>
      <x:c r="G1086" s="298"/>
      <x:c r="H1086" s="298"/>
      <x:c r="I1086" s="298"/>
      <x:c r="J1086" s="513"/>
      <x:c r="K1086" s="269">
        <x:v>240.80000000000001</x:v>
      </x:c>
      <x:c r="L1086" s="269"/>
      <x:c r="M1086" s="269">
        <x:v>240.80000000000001</x:v>
      </x:c>
      <x:c r="N1086" s="269"/>
      <x:c r="O1086" s="269"/>
      <x:c r="P1086" s="269">
        <x:v>240.80000000000001</x:v>
      </x:c>
      <x:c r="Q1086" s="269"/>
      <x:c r="R1086" s="653" t="s">
        <x:v>1815</x:v>
      </x:c>
      <x:c r="S1086" s="299"/>
    </x:row>
    <x:row r="1087" spans="1:19" s="329" customFormat="1" hidden="1" customHeight="1">
      <x:c r="A1087" s="319" t="s">
        <x:v>16</x:v>
      </x:c>
      <x:c r="B1087" s="295" t="s">
        <x:v>785</x:v>
      </x:c>
      <x:c r="C1087" s="296" t="s">
        <x:v>1821</x:v>
      </x:c>
      <x:c r="D1087" s="448">
        <x:f t="shared" si="78"/>
        <x:v>426.69999999999999</x:v>
      </x:c>
      <x:c r="E1087" s="299" t="s">
        <x:v>5529</x:v>
      </x:c>
      <x:c r="F1087" s="298" t="s">
        <x:v>5555</x:v>
      </x:c>
      <x:c r="G1087" s="298"/>
      <x:c r="H1087" s="298"/>
      <x:c r="I1087" s="298"/>
      <x:c r="J1087" s="513"/>
      <x:c r="K1087" s="269">
        <x:v>426.69999999999999</x:v>
      </x:c>
      <x:c r="L1087" s="269"/>
      <x:c r="M1087" s="269">
        <x:v>426.69999999999999</x:v>
      </x:c>
      <x:c r="N1087" s="269"/>
      <x:c r="O1087" s="269"/>
      <x:c r="P1087" s="269">
        <x:v>426.69999999999999</x:v>
      </x:c>
      <x:c r="Q1087" s="269"/>
      <x:c r="R1087" s="653" t="s">
        <x:v>1815</x:v>
      </x:c>
      <x:c r="S1087" s="299"/>
    </x:row>
    <x:row r="1088" spans="1:19" s="329" customFormat="1" hidden="1" customHeight="1">
      <x:c r="A1088" s="319" t="s">
        <x:v>16</x:v>
      </x:c>
      <x:c r="B1088" s="295" t="s">
        <x:v>838</x:v>
      </x:c>
      <x:c r="C1088" s="296" t="s">
        <x:v>1803</x:v>
      </x:c>
      <x:c r="D1088" s="448">
        <x:f t="shared" si="78"/>
        <x:v>2585.5</x:v>
      </x:c>
      <x:c r="E1088" s="299" t="s">
        <x:v>5529</x:v>
      </x:c>
      <x:c r="F1088" s="298" t="s">
        <x:v>5563</x:v>
      </x:c>
      <x:c r="G1088" s="298"/>
      <x:c r="H1088" s="298"/>
      <x:c r="I1088" s="298"/>
      <x:c r="J1088" s="513"/>
      <x:c r="K1088" s="269">
        <x:v>2585.5</x:v>
      </x:c>
      <x:c r="L1088" s="269"/>
      <x:c r="M1088" s="269">
        <x:v>2585.5</x:v>
      </x:c>
      <x:c r="N1088" s="269"/>
      <x:c r="O1088" s="269">
        <x:v>2585.5</x:v>
      </x:c>
      <x:c r="P1088" s="269"/>
      <x:c r="Q1088" s="269">
        <x:v>2585.5</x:v>
      </x:c>
      <x:c r="R1088" s="653" t="s">
        <x:v>1815</x:v>
      </x:c>
      <x:c r="S1088" s="299"/>
    </x:row>
    <x:row r="1089" spans="1:19" s="329" customFormat="1" hidden="1" customHeight="1">
      <x:c r="A1089" s="319" t="s">
        <x:v>16</x:v>
      </x:c>
      <x:c r="B1089" s="295" t="s">
        <x:v>768</x:v>
      </x:c>
      <x:c r="C1089" s="296" t="s">
        <x:v>1810</x:v>
      </x:c>
      <x:c r="D1089" s="448">
        <x:f t="shared" si="78"/>
        <x:v>1078.7</x:v>
      </x:c>
      <x:c r="E1089" s="299" t="s">
        <x:v>5529</x:v>
      </x:c>
      <x:c r="F1089" s="298" t="s">
        <x:v>5563</x:v>
      </x:c>
      <x:c r="G1089" s="298"/>
      <x:c r="H1089" s="298"/>
      <x:c r="I1089" s="298"/>
      <x:c r="J1089" s="513"/>
      <x:c r="K1089" s="269">
        <x:v>1078.7</x:v>
      </x:c>
      <x:c r="L1089" s="269"/>
      <x:c r="M1089" s="269">
        <x:v>1078.7</x:v>
      </x:c>
      <x:c r="N1089" s="269"/>
      <x:c r="O1089" s="269">
        <x:v>1078.7</x:v>
      </x:c>
      <x:c r="P1089" s="269"/>
      <x:c r="Q1089" s="269">
        <x:v>1078.7</x:v>
      </x:c>
      <x:c r="R1089" s="653" t="s">
        <x:v>1815</x:v>
      </x:c>
      <x:c r="S1089" s="299"/>
    </x:row>
    <x:row r="1090" spans="1:19" s="619" customFormat="1" hidden="1" customHeight="1">
      <x:c r="A1090" s="319" t="s">
        <x:v>16</x:v>
      </x:c>
      <x:c r="B1090" s="535" t="s">
        <x:v>613</x:v>
      </x:c>
      <x:c r="C1090" s="509" t="s">
        <x:v>3550</x:v>
      </x:c>
      <x:c r="D1090" s="448">
        <x:f>IF(SUM(I1090:K1090)=SUM(L1090:M1090),SUM(I1090:K1090),"오답")</x:f>
        <x:v>642</x:v>
      </x:c>
      <x:c r="E1090" s="317" t="s">
        <x:v>7304</x:v>
      </x:c>
      <x:c r="F1090" s="298" t="s">
        <x:v>3324</x:v>
      </x:c>
      <x:c r="G1090" s="298"/>
      <x:c r="H1090" s="298"/>
      <x:c r="I1090" s="298"/>
      <x:c r="J1090" s="513"/>
      <x:c r="K1090" s="269">
        <x:v>642</x:v>
      </x:c>
      <x:c r="L1090" s="269"/>
      <x:c r="M1090" s="269">
        <x:v>642</x:v>
      </x:c>
      <x:c r="N1090" s="269"/>
      <x:c r="O1090" s="269">
        <x:v>642</x:v>
      </x:c>
      <x:c r="P1090" s="269"/>
      <x:c r="Q1090" s="269">
        <x:v>642</x:v>
      </x:c>
      <x:c r="R1090" s="654" t="s">
        <x:v>5180</x:v>
      </x:c>
      <x:c r="S1090" s="317"/>
    </x:row>
    <x:row r="1091" spans="1:19" s="329" customFormat="1" hidden="1" customHeight="1">
      <x:c r="A1091" s="319" t="s">
        <x:v>16</x:v>
      </x:c>
      <x:c r="B1091" s="535" t="s">
        <x:v>5892</x:v>
      </x:c>
      <x:c r="C1091" s="509" t="s">
        <x:v>5562</x:v>
      </x:c>
      <x:c r="D1091" s="448">
        <x:f t="shared" ref="D1091:D1092" si="79">IF(SUM(I1091:K1091)=SUM(L1091:M1091),SUM(I1091:K1091),"오답")</x:f>
        <x:v>17566</x:v>
      </x:c>
      <x:c r="E1091" s="317" t="s">
        <x:v>3414</x:v>
      </x:c>
      <x:c r="F1091" s="317" t="s">
        <x:v>3444</x:v>
      </x:c>
      <x:c r="G1091" s="317"/>
      <x:c r="H1091" s="317"/>
      <x:c r="I1091" s="317"/>
      <x:c r="J1091" s="513">
        <x:v>17566</x:v>
      </x:c>
      <x:c r="K1091" s="269"/>
      <x:c r="L1091" s="269">
        <x:v>17566</x:v>
      </x:c>
      <x:c r="M1091" s="269"/>
      <x:c r="N1091" s="269"/>
      <x:c r="O1091" s="269"/>
      <x:c r="P1091" s="269">
        <x:v>17566</x:v>
      </x:c>
      <x:c r="Q1091" s="269"/>
      <x:c r="R1091" s="655" t="s">
        <x:v>6207</x:v>
      </x:c>
      <x:c r="S1091" s="317"/>
    </x:row>
    <x:row r="1092" spans="1:19" s="329" customFormat="1" hidden="1" customHeight="1">
      <x:c r="A1092" s="319" t="s">
        <x:v>16</x:v>
      </x:c>
      <x:c r="B1092" s="535" t="s">
        <x:v>3447</x:v>
      </x:c>
      <x:c r="C1092" s="509" t="s">
        <x:v>3295</x:v>
      </x:c>
      <x:c r="D1092" s="448">
        <x:f t="shared" si="79"/>
        <x:v>26143</x:v>
      </x:c>
      <x:c r="E1092" s="317" t="s">
        <x:v>3231</x:v>
      </x:c>
      <x:c r="F1092" s="317" t="s">
        <x:v>3444</x:v>
      </x:c>
      <x:c r="G1092" s="317"/>
      <x:c r="H1092" s="317"/>
      <x:c r="I1092" s="317"/>
      <x:c r="J1092" s="513">
        <x:v>26143</x:v>
      </x:c>
      <x:c r="K1092" s="269"/>
      <x:c r="L1092" s="269">
        <x:v>26143</x:v>
      </x:c>
      <x:c r="M1092" s="269"/>
      <x:c r="N1092" s="269"/>
      <x:c r="O1092" s="269"/>
      <x:c r="P1092" s="269">
        <x:v>26143</x:v>
      </x:c>
      <x:c r="Q1092" s="269"/>
      <x:c r="R1092" s="655" t="s">
        <x:v>5844</x:v>
      </x:c>
      <x:c r="S1092" s="317" t="s">
        <x:v>6248</x:v>
      </x:c>
    </x:row>
    <x:row r="1093" spans="1:189" s="406" customFormat="1" ht="69.950000000000003" hidden="1" customHeight="1">
      <x:c r="A1093" s="1016" t="s">
        <x:v>30</x:v>
      </x:c>
      <x:c r="B1093" s="1068" t="s">
        <x:v>620</x:v>
      </x:c>
      <x:c r="C1093" s="264" t="s">
        <x:v>2720</x:v>
      </x:c>
      <x:c r="D1093" s="686">
        <x:f>SUM(D1095:D1125)</x:f>
        <x:v>44547.499999999993</x:v>
      </x:c>
      <x:c r="E1093" s="307"/>
      <x:c r="F1093" s="307"/>
      <x:c r="G1093" s="307"/>
      <x:c r="H1093" s="307"/>
      <x:c r="I1093" s="686">
        <x:f t="shared" ref="I1093:K1093" si="80">SUM(I1095:I1125)</x:f>
        <x:v>0</x:v>
      </x:c>
      <x:c r="J1093" s="686">
        <x:f t="shared" si="80"/>
        <x:v>41034.199999999997</x:v>
      </x:c>
      <x:c r="K1093" s="686">
        <x:f t="shared" si="80"/>
        <x:v>3513.3000000000002</x:v>
      </x:c>
      <x:c r="L1093" s="686">
        <x:f t="shared" ref="L1093:Q1093" si="81">SUM(L1095:L1125)</x:f>
        <x:v>41034.199999999997</x:v>
      </x:c>
      <x:c r="M1093" s="686">
        <x:f t="shared" si="81"/>
        <x:v>3513.3000000000002</x:v>
      </x:c>
      <x:c r="N1093" s="686">
        <x:f t="shared" si="81"/>
        <x:v>0</x:v>
      </x:c>
      <x:c r="O1093" s="686">
        <x:f t="shared" si="81"/>
        <x:v>752.20000000000005</x:v>
      </x:c>
      <x:c r="P1093" s="686">
        <x:f t="shared" si="81"/>
        <x:v>43414</x:v>
      </x:c>
      <x:c r="Q1093" s="686">
        <x:f t="shared" si="81"/>
        <x:v>1133.5</x:v>
      </x:c>
      <x:c r="R1093" s="225"/>
      <x:c r="S1093" s="1066"/>
      <x:c r="T1093" s="405"/>
      <x:c r="U1093" s="405"/>
      <x:c r="V1093" s="405"/>
      <x:c r="W1093" s="405"/>
      <x:c r="X1093" s="405"/>
      <x:c r="Y1093" s="405"/>
      <x:c r="Z1093" s="405"/>
      <x:c r="AA1093" s="405"/>
      <x:c r="AB1093" s="405"/>
      <x:c r="AC1093" s="405"/>
      <x:c r="AD1093" s="405"/>
      <x:c r="AE1093" s="405"/>
      <x:c r="AF1093" s="405"/>
      <x:c r="AG1093" s="405"/>
      <x:c r="AH1093" s="405"/>
      <x:c r="AI1093" s="405"/>
      <x:c r="AJ1093" s="405"/>
      <x:c r="AK1093" s="405"/>
      <x:c r="AL1093" s="405"/>
      <x:c r="AM1093" s="405"/>
      <x:c r="AN1093" s="405"/>
      <x:c r="AO1093" s="405"/>
      <x:c r="AP1093" s="405"/>
      <x:c r="AQ1093" s="405"/>
      <x:c r="AR1093" s="405"/>
      <x:c r="AS1093" s="405"/>
      <x:c r="AT1093" s="405"/>
      <x:c r="AU1093" s="405"/>
      <x:c r="AV1093" s="405"/>
      <x:c r="AW1093" s="405"/>
      <x:c r="AX1093" s="405"/>
      <x:c r="AY1093" s="405"/>
      <x:c r="AZ1093" s="405"/>
      <x:c r="BA1093" s="405"/>
      <x:c r="BB1093" s="405"/>
      <x:c r="BC1093" s="405"/>
      <x:c r="BD1093" s="405"/>
      <x:c r="BE1093" s="405"/>
      <x:c r="BF1093" s="405"/>
      <x:c r="BG1093" s="405"/>
      <x:c r="BH1093" s="405"/>
      <x:c r="BI1093" s="405"/>
      <x:c r="BJ1093" s="405"/>
      <x:c r="BK1093" s="405"/>
      <x:c r="BL1093" s="405"/>
      <x:c r="BM1093" s="405"/>
      <x:c r="BN1093" s="405"/>
      <x:c r="BO1093" s="405"/>
      <x:c r="BP1093" s="405"/>
      <x:c r="BQ1093" s="405"/>
      <x:c r="BR1093" s="405"/>
      <x:c r="BS1093" s="405"/>
      <x:c r="BT1093" s="405"/>
      <x:c r="BU1093" s="405"/>
      <x:c r="BV1093" s="405"/>
      <x:c r="BW1093" s="405"/>
      <x:c r="BX1093" s="405"/>
      <x:c r="BY1093" s="405"/>
      <x:c r="BZ1093" s="405"/>
      <x:c r="CA1093" s="405"/>
      <x:c r="CB1093" s="405"/>
      <x:c r="CC1093" s="405"/>
      <x:c r="CD1093" s="405"/>
      <x:c r="CE1093" s="405"/>
      <x:c r="CF1093" s="405"/>
      <x:c r="CG1093" s="405"/>
      <x:c r="CH1093" s="405"/>
      <x:c r="CI1093" s="405"/>
      <x:c r="CJ1093" s="405"/>
      <x:c r="CK1093" s="405"/>
      <x:c r="CL1093" s="405"/>
      <x:c r="CM1093" s="405"/>
      <x:c r="CN1093" s="405"/>
      <x:c r="CO1093" s="405"/>
      <x:c r="CP1093" s="405"/>
      <x:c r="CQ1093" s="405"/>
      <x:c r="CR1093" s="405"/>
      <x:c r="CS1093" s="405"/>
      <x:c r="CT1093" s="405"/>
      <x:c r="CU1093" s="405"/>
      <x:c r="CV1093" s="405"/>
      <x:c r="CW1093" s="405"/>
      <x:c r="CX1093" s="405"/>
      <x:c r="CY1093" s="405"/>
      <x:c r="CZ1093" s="405"/>
      <x:c r="DA1093" s="405"/>
      <x:c r="DB1093" s="405"/>
      <x:c r="DC1093" s="405"/>
      <x:c r="DD1093" s="405"/>
      <x:c r="DE1093" s="405"/>
      <x:c r="DF1093" s="405"/>
      <x:c r="DG1093" s="405"/>
      <x:c r="DH1093" s="405"/>
      <x:c r="DI1093" s="405"/>
      <x:c r="DJ1093" s="405"/>
      <x:c r="DK1093" s="405"/>
      <x:c r="DL1093" s="405"/>
      <x:c r="DM1093" s="405"/>
      <x:c r="DN1093" s="405"/>
      <x:c r="DO1093" s="405"/>
      <x:c r="DP1093" s="405"/>
      <x:c r="DQ1093" s="405"/>
      <x:c r="DR1093" s="405"/>
      <x:c r="DS1093" s="405"/>
      <x:c r="DT1093" s="405"/>
      <x:c r="DU1093" s="405"/>
      <x:c r="DV1093" s="405"/>
      <x:c r="DW1093" s="405"/>
      <x:c r="DX1093" s="405"/>
      <x:c r="DY1093" s="405"/>
      <x:c r="DZ1093" s="405"/>
      <x:c r="EA1093" s="405"/>
      <x:c r="EB1093" s="405"/>
      <x:c r="EC1093" s="405"/>
      <x:c r="ED1093" s="405"/>
      <x:c r="EE1093" s="405"/>
      <x:c r="EF1093" s="405"/>
      <x:c r="EG1093" s="405"/>
      <x:c r="EH1093" s="405"/>
      <x:c r="EI1093" s="405"/>
      <x:c r="EJ1093" s="405"/>
      <x:c r="EK1093" s="405"/>
      <x:c r="EL1093" s="405"/>
      <x:c r="EM1093" s="405"/>
      <x:c r="EN1093" s="405"/>
      <x:c r="EO1093" s="405"/>
      <x:c r="EP1093" s="405"/>
      <x:c r="EQ1093" s="405"/>
      <x:c r="ER1093" s="405"/>
      <x:c r="ES1093" s="405"/>
      <x:c r="ET1093" s="405"/>
      <x:c r="EU1093" s="405"/>
      <x:c r="EV1093" s="405"/>
      <x:c r="EW1093" s="405"/>
      <x:c r="EX1093" s="405"/>
      <x:c r="EY1093" s="405"/>
      <x:c r="EZ1093" s="405"/>
      <x:c r="FA1093" s="405"/>
      <x:c r="FB1093" s="405"/>
      <x:c r="FC1093" s="405"/>
      <x:c r="FD1093" s="405"/>
      <x:c r="FE1093" s="405"/>
      <x:c r="FF1093" s="405"/>
      <x:c r="FG1093" s="405"/>
      <x:c r="FH1093" s="405"/>
      <x:c r="FI1093" s="405"/>
      <x:c r="FJ1093" s="405"/>
      <x:c r="FK1093" s="405"/>
      <x:c r="FL1093" s="405"/>
      <x:c r="FM1093" s="405"/>
      <x:c r="FN1093" s="405"/>
      <x:c r="FO1093" s="405"/>
      <x:c r="FP1093" s="405"/>
      <x:c r="FQ1093" s="405"/>
      <x:c r="FR1093" s="405"/>
      <x:c r="FS1093" s="405"/>
      <x:c r="FT1093" s="405"/>
      <x:c r="FU1093" s="405"/>
      <x:c r="FV1093" s="405"/>
      <x:c r="FW1093" s="405"/>
      <x:c r="FX1093" s="405"/>
      <x:c r="FY1093" s="405"/>
      <x:c r="FZ1093" s="405"/>
      <x:c r="GA1093" s="405"/>
      <x:c r="GB1093" s="405"/>
      <x:c r="GC1093" s="405"/>
      <x:c r="GD1093" s="405"/>
      <x:c r="GE1093" s="405"/>
      <x:c r="GF1093" s="405"/>
      <x:c r="GG1093" s="405"/>
    </x:row>
    <x:row r="1094" spans="1:189" s="406" customFormat="1" ht="69.950000000000003" hidden="1" customHeight="1">
      <x:c r="A1094" s="1017"/>
      <x:c r="B1094" s="1069"/>
      <x:c r="C1094" s="264" t="s">
        <x:v>1516</x:v>
      </x:c>
      <x:c r="D1094" s="310">
        <x:f>COUNTA(D1095:D1125)</x:f>
        <x:v>31</x:v>
      </x:c>
      <x:c r="E1094" s="310"/>
      <x:c r="F1094" s="310"/>
      <x:c r="G1094" s="310"/>
      <x:c r="H1094" s="310"/>
      <x:c r="I1094" s="310"/>
      <x:c r="J1094" s="310"/>
      <x:c r="K1094" s="310"/>
      <x:c r="L1094" s="310">
        <x:f t="shared" ref="L1094:P1094" si="82">COUNTA(L1095:L1125)</x:f>
        <x:v>27</x:v>
      </x:c>
      <x:c r="M1094" s="310">
        <x:f t="shared" si="82"/>
        <x:v>4</x:v>
      </x:c>
      <x:c r="N1094" s="310">
        <x:f t="shared" si="82"/>
        <x:v>0</x:v>
      </x:c>
      <x:c r="O1094" s="310">
        <x:f t="shared" si="82"/>
        <x:v>1</x:v>
      </x:c>
      <x:c r="P1094" s="310">
        <x:f t="shared" si="82"/>
        <x:v>28</x:v>
      </x:c>
      <x:c r="Q1094" s="310">
        <x:f>COUNTA(Q1095:Q1125)</x:f>
        <x:v>3</x:v>
      </x:c>
      <x:c r="R1094" s="232"/>
      <x:c r="S1094" s="1067"/>
      <x:c r="T1094" s="405"/>
      <x:c r="U1094" s="405"/>
      <x:c r="V1094" s="405"/>
      <x:c r="W1094" s="405"/>
      <x:c r="X1094" s="405"/>
      <x:c r="Y1094" s="405"/>
      <x:c r="Z1094" s="405"/>
      <x:c r="AA1094" s="405"/>
      <x:c r="AB1094" s="405"/>
      <x:c r="AC1094" s="405"/>
      <x:c r="AD1094" s="405"/>
      <x:c r="AE1094" s="405"/>
      <x:c r="AF1094" s="405"/>
      <x:c r="AG1094" s="405"/>
      <x:c r="AH1094" s="405"/>
      <x:c r="AI1094" s="405"/>
      <x:c r="AJ1094" s="405"/>
      <x:c r="AK1094" s="405"/>
      <x:c r="AL1094" s="405"/>
      <x:c r="AM1094" s="405"/>
      <x:c r="AN1094" s="405"/>
      <x:c r="AO1094" s="405"/>
      <x:c r="AP1094" s="405"/>
      <x:c r="AQ1094" s="405"/>
      <x:c r="AR1094" s="405"/>
      <x:c r="AS1094" s="405"/>
      <x:c r="AT1094" s="405"/>
      <x:c r="AU1094" s="405"/>
      <x:c r="AV1094" s="405"/>
      <x:c r="AW1094" s="405"/>
      <x:c r="AX1094" s="405"/>
      <x:c r="AY1094" s="405"/>
      <x:c r="AZ1094" s="405"/>
      <x:c r="BA1094" s="405"/>
      <x:c r="BB1094" s="405"/>
      <x:c r="BC1094" s="405"/>
      <x:c r="BD1094" s="405"/>
      <x:c r="BE1094" s="405"/>
      <x:c r="BF1094" s="405"/>
      <x:c r="BG1094" s="405"/>
      <x:c r="BH1094" s="405"/>
      <x:c r="BI1094" s="405"/>
      <x:c r="BJ1094" s="405"/>
      <x:c r="BK1094" s="405"/>
      <x:c r="BL1094" s="405"/>
      <x:c r="BM1094" s="405"/>
      <x:c r="BN1094" s="405"/>
      <x:c r="BO1094" s="405"/>
      <x:c r="BP1094" s="405"/>
      <x:c r="BQ1094" s="405"/>
      <x:c r="BR1094" s="405"/>
      <x:c r="BS1094" s="405"/>
      <x:c r="BT1094" s="405"/>
      <x:c r="BU1094" s="405"/>
      <x:c r="BV1094" s="405"/>
      <x:c r="BW1094" s="405"/>
      <x:c r="BX1094" s="405"/>
      <x:c r="BY1094" s="405"/>
      <x:c r="BZ1094" s="405"/>
      <x:c r="CA1094" s="405"/>
      <x:c r="CB1094" s="405"/>
      <x:c r="CC1094" s="405"/>
      <x:c r="CD1094" s="405"/>
      <x:c r="CE1094" s="405"/>
      <x:c r="CF1094" s="405"/>
      <x:c r="CG1094" s="405"/>
      <x:c r="CH1094" s="405"/>
      <x:c r="CI1094" s="405"/>
      <x:c r="CJ1094" s="405"/>
      <x:c r="CK1094" s="405"/>
      <x:c r="CL1094" s="405"/>
      <x:c r="CM1094" s="405"/>
      <x:c r="CN1094" s="405"/>
      <x:c r="CO1094" s="405"/>
      <x:c r="CP1094" s="405"/>
      <x:c r="CQ1094" s="405"/>
      <x:c r="CR1094" s="405"/>
      <x:c r="CS1094" s="405"/>
      <x:c r="CT1094" s="405"/>
      <x:c r="CU1094" s="405"/>
      <x:c r="CV1094" s="405"/>
      <x:c r="CW1094" s="405"/>
      <x:c r="CX1094" s="405"/>
      <x:c r="CY1094" s="405"/>
      <x:c r="CZ1094" s="405"/>
      <x:c r="DA1094" s="405"/>
      <x:c r="DB1094" s="405"/>
      <x:c r="DC1094" s="405"/>
      <x:c r="DD1094" s="405"/>
      <x:c r="DE1094" s="405"/>
      <x:c r="DF1094" s="405"/>
      <x:c r="DG1094" s="405"/>
      <x:c r="DH1094" s="405"/>
      <x:c r="DI1094" s="405"/>
      <x:c r="DJ1094" s="405"/>
      <x:c r="DK1094" s="405"/>
      <x:c r="DL1094" s="405"/>
      <x:c r="DM1094" s="405"/>
      <x:c r="DN1094" s="405"/>
      <x:c r="DO1094" s="405"/>
      <x:c r="DP1094" s="405"/>
      <x:c r="DQ1094" s="405"/>
      <x:c r="DR1094" s="405"/>
      <x:c r="DS1094" s="405"/>
      <x:c r="DT1094" s="405"/>
      <x:c r="DU1094" s="405"/>
      <x:c r="DV1094" s="405"/>
      <x:c r="DW1094" s="405"/>
      <x:c r="DX1094" s="405"/>
      <x:c r="DY1094" s="405"/>
      <x:c r="DZ1094" s="405"/>
      <x:c r="EA1094" s="405"/>
      <x:c r="EB1094" s="405"/>
      <x:c r="EC1094" s="405"/>
      <x:c r="ED1094" s="405"/>
      <x:c r="EE1094" s="405"/>
      <x:c r="EF1094" s="405"/>
      <x:c r="EG1094" s="405"/>
      <x:c r="EH1094" s="405"/>
      <x:c r="EI1094" s="405"/>
      <x:c r="EJ1094" s="405"/>
      <x:c r="EK1094" s="405"/>
      <x:c r="EL1094" s="405"/>
      <x:c r="EM1094" s="405"/>
      <x:c r="EN1094" s="405"/>
      <x:c r="EO1094" s="405"/>
      <x:c r="EP1094" s="405"/>
      <x:c r="EQ1094" s="405"/>
      <x:c r="ER1094" s="405"/>
      <x:c r="ES1094" s="405"/>
      <x:c r="ET1094" s="405"/>
      <x:c r="EU1094" s="405"/>
      <x:c r="EV1094" s="405"/>
      <x:c r="EW1094" s="405"/>
      <x:c r="EX1094" s="405"/>
      <x:c r="EY1094" s="405"/>
      <x:c r="EZ1094" s="405"/>
      <x:c r="FA1094" s="405"/>
      <x:c r="FB1094" s="405"/>
      <x:c r="FC1094" s="405"/>
      <x:c r="FD1094" s="405"/>
      <x:c r="FE1094" s="405"/>
      <x:c r="FF1094" s="405"/>
      <x:c r="FG1094" s="405"/>
      <x:c r="FH1094" s="405"/>
      <x:c r="FI1094" s="405"/>
      <x:c r="FJ1094" s="405"/>
      <x:c r="FK1094" s="405"/>
      <x:c r="FL1094" s="405"/>
      <x:c r="FM1094" s="405"/>
      <x:c r="FN1094" s="405"/>
      <x:c r="FO1094" s="405"/>
      <x:c r="FP1094" s="405"/>
      <x:c r="FQ1094" s="405"/>
      <x:c r="FR1094" s="405"/>
      <x:c r="FS1094" s="405"/>
      <x:c r="FT1094" s="405"/>
      <x:c r="FU1094" s="405"/>
      <x:c r="FV1094" s="405"/>
      <x:c r="FW1094" s="405"/>
      <x:c r="FX1094" s="405"/>
      <x:c r="FY1094" s="405"/>
      <x:c r="FZ1094" s="405"/>
      <x:c r="GA1094" s="405"/>
      <x:c r="GB1094" s="405"/>
      <x:c r="GC1094" s="405"/>
      <x:c r="GD1094" s="405"/>
      <x:c r="GE1094" s="405"/>
      <x:c r="GF1094" s="405"/>
      <x:c r="GG1094" s="405"/>
    </x:row>
    <x:row r="1095" spans="1:19" s="329" customFormat="1" hidden="1" customHeight="1">
      <x:c r="A1095" s="319" t="s">
        <x:v>30</x:v>
      </x:c>
      <x:c r="B1095" s="295" t="s">
        <x:v>814</x:v>
      </x:c>
      <x:c r="C1095" s="296" t="s">
        <x:v>1826</x:v>
      </x:c>
      <x:c r="D1095" s="448">
        <x:f>IF(SUM(I1095:K1095)=SUM(L1095:M1095),SUM(I1095:K1095),"오답")</x:f>
        <x:v>1450</x:v>
      </x:c>
      <x:c r="E1095" s="299" t="s">
        <x:v>1854</x:v>
      </x:c>
      <x:c r="F1095" s="319"/>
      <x:c r="G1095" s="299" t="s">
        <x:v>1854</x:v>
      </x:c>
      <x:c r="H1095" s="319"/>
      <x:c r="I1095" s="319"/>
      <x:c r="J1095" s="322">
        <x:v>1450</x:v>
      </x:c>
      <x:c r="K1095" s="322"/>
      <x:c r="L1095" s="322">
        <x:v>1450</x:v>
      </x:c>
      <x:c r="M1095" s="322"/>
      <x:c r="N1095" s="322"/>
      <x:c r="O1095" s="322"/>
      <x:c r="P1095" s="322">
        <x:v>1450</x:v>
      </x:c>
      <x:c r="Q1095" s="322"/>
      <x:c r="R1095" s="217"/>
      <x:c r="S1095" s="299" t="s">
        <x:v>1533</x:v>
      </x:c>
    </x:row>
    <x:row r="1096" spans="1:19" s="329" customFormat="1" hidden="1" customHeight="1">
      <x:c r="A1096" s="319" t="s">
        <x:v>30</x:v>
      </x:c>
      <x:c r="B1096" s="295" t="s">
        <x:v>2913</x:v>
      </x:c>
      <x:c r="C1096" s="296" t="s">
        <x:v>5572</x:v>
      </x:c>
      <x:c r="D1096" s="448">
        <x:f t="shared" ref="D1096:D1125" si="83">IF(SUM(I1096:K1096)=SUM(L1096:M1096),SUM(I1096:K1096),"오답")</x:f>
        <x:v>1542.8</x:v>
      </x:c>
      <x:c r="E1096" s="299" t="s">
        <x:v>3978</x:v>
      </x:c>
      <x:c r="F1096" s="299" t="s">
        <x:v>2128</x:v>
      </x:c>
      <x:c r="G1096" s="299" t="s">
        <x:v>2128</x:v>
      </x:c>
      <x:c r="H1096" s="299"/>
      <x:c r="I1096" s="299"/>
      <x:c r="J1096" s="322">
        <x:v>1542.8</x:v>
      </x:c>
      <x:c r="K1096" s="322"/>
      <x:c r="L1096" s="322">
        <x:v>1542.8</x:v>
      </x:c>
      <x:c r="M1096" s="322"/>
      <x:c r="N1096" s="322"/>
      <x:c r="O1096" s="322"/>
      <x:c r="P1096" s="322">
        <x:v>1542.8</x:v>
      </x:c>
      <x:c r="Q1096" s="322"/>
      <x:c r="R1096" s="217" t="s">
        <x:v>6648</x:v>
      </x:c>
      <x:c r="S1096" s="299"/>
    </x:row>
    <x:row r="1097" spans="1:19" s="329" customFormat="1" hidden="1" customHeight="1">
      <x:c r="A1097" s="319" t="s">
        <x:v>30</x:v>
      </x:c>
      <x:c r="B1097" s="295" t="s">
        <x:v>2904</x:v>
      </x:c>
      <x:c r="C1097" s="296" t="s">
        <x:v>5520</x:v>
      </x:c>
      <x:c r="D1097" s="448">
        <x:f t="shared" si="83"/>
        <x:v>1465.5</x:v>
      </x:c>
      <x:c r="E1097" s="299" t="s">
        <x:v>3978</x:v>
      </x:c>
      <x:c r="F1097" s="299" t="s">
        <x:v>2128</x:v>
      </x:c>
      <x:c r="G1097" s="299" t="s">
        <x:v>2128</x:v>
      </x:c>
      <x:c r="H1097" s="299"/>
      <x:c r="I1097" s="299"/>
      <x:c r="J1097" s="322">
        <x:v>1465.5</x:v>
      </x:c>
      <x:c r="K1097" s="322"/>
      <x:c r="L1097" s="322">
        <x:v>1465.5</x:v>
      </x:c>
      <x:c r="M1097" s="322"/>
      <x:c r="N1097" s="322"/>
      <x:c r="O1097" s="322"/>
      <x:c r="P1097" s="322">
        <x:v>1465.5</x:v>
      </x:c>
      <x:c r="Q1097" s="322"/>
      <x:c r="R1097" s="217" t="s">
        <x:v>6648</x:v>
      </x:c>
      <x:c r="S1097" s="299"/>
    </x:row>
    <x:row r="1098" spans="1:19" s="329" customFormat="1" hidden="1" customHeight="1">
      <x:c r="A1098" s="319" t="s">
        <x:v>30</x:v>
      </x:c>
      <x:c r="B1098" s="295" t="s">
        <x:v>2907</x:v>
      </x:c>
      <x:c r="C1098" s="296" t="s">
        <x:v>5545</x:v>
      </x:c>
      <x:c r="D1098" s="448">
        <x:f t="shared" si="83"/>
        <x:v>1560.7</x:v>
      </x:c>
      <x:c r="E1098" s="299" t="s">
        <x:v>3978</x:v>
      </x:c>
      <x:c r="F1098" s="299" t="s">
        <x:v>2128</x:v>
      </x:c>
      <x:c r="G1098" s="299" t="s">
        <x:v>2128</x:v>
      </x:c>
      <x:c r="H1098" s="299"/>
      <x:c r="I1098" s="299"/>
      <x:c r="J1098" s="322">
        <x:v>1560.7</x:v>
      </x:c>
      <x:c r="K1098" s="322"/>
      <x:c r="L1098" s="322">
        <x:v>1560.7</x:v>
      </x:c>
      <x:c r="M1098" s="322"/>
      <x:c r="N1098" s="322"/>
      <x:c r="O1098" s="322"/>
      <x:c r="P1098" s="322">
        <x:v>1560.7</x:v>
      </x:c>
      <x:c r="Q1098" s="322"/>
      <x:c r="R1098" s="217" t="s">
        <x:v>6648</x:v>
      </x:c>
      <x:c r="S1098" s="299"/>
    </x:row>
    <x:row r="1099" spans="1:19" s="329" customFormat="1" hidden="1" customHeight="1">
      <x:c r="A1099" s="319" t="s">
        <x:v>30</x:v>
      </x:c>
      <x:c r="B1099" s="295" t="s">
        <x:v>2845</x:v>
      </x:c>
      <x:c r="C1099" s="296" t="s">
        <x:v>5579</x:v>
      </x:c>
      <x:c r="D1099" s="448">
        <x:f t="shared" si="83"/>
        <x:v>1701.2</x:v>
      </x:c>
      <x:c r="E1099" s="299" t="s">
        <x:v>3978</x:v>
      </x:c>
      <x:c r="F1099" s="299" t="s">
        <x:v>2128</x:v>
      </x:c>
      <x:c r="G1099" s="299" t="s">
        <x:v>2128</x:v>
      </x:c>
      <x:c r="H1099" s="299"/>
      <x:c r="I1099" s="299"/>
      <x:c r="J1099" s="322">
        <x:v>1701.2</x:v>
      </x:c>
      <x:c r="K1099" s="322"/>
      <x:c r="L1099" s="322">
        <x:v>1701.2</x:v>
      </x:c>
      <x:c r="M1099" s="322"/>
      <x:c r="N1099" s="322"/>
      <x:c r="O1099" s="322"/>
      <x:c r="P1099" s="322">
        <x:v>1701.2</x:v>
      </x:c>
      <x:c r="Q1099" s="322"/>
      <x:c r="R1099" s="217" t="s">
        <x:v>6648</x:v>
      </x:c>
      <x:c r="S1099" s="299"/>
    </x:row>
    <x:row r="1100" spans="1:19" s="329" customFormat="1" hidden="1" customHeight="1">
      <x:c r="A1100" s="319" t="s">
        <x:v>30</x:v>
      </x:c>
      <x:c r="B1100" s="295" t="s">
        <x:v>792</x:v>
      </x:c>
      <x:c r="C1100" s="296" t="s">
        <x:v>5530</x:v>
      </x:c>
      <x:c r="D1100" s="448">
        <x:f t="shared" si="83"/>
        <x:v>606.89999999999998</x:v>
      </x:c>
      <x:c r="E1100" s="299" t="s">
        <x:v>3978</x:v>
      </x:c>
      <x:c r="F1100" s="299" t="s">
        <x:v>2128</x:v>
      </x:c>
      <x:c r="G1100" s="299" t="s">
        <x:v>2128</x:v>
      </x:c>
      <x:c r="H1100" s="299"/>
      <x:c r="I1100" s="299"/>
      <x:c r="J1100" s="322">
        <x:v>606.89999999999998</x:v>
      </x:c>
      <x:c r="K1100" s="322"/>
      <x:c r="L1100" s="322">
        <x:v>606.89999999999998</x:v>
      </x:c>
      <x:c r="M1100" s="322"/>
      <x:c r="N1100" s="322"/>
      <x:c r="O1100" s="322"/>
      <x:c r="P1100" s="322">
        <x:v>606.89999999999998</x:v>
      </x:c>
      <x:c r="Q1100" s="322"/>
      <x:c r="R1100" s="217" t="s">
        <x:v>6648</x:v>
      </x:c>
      <x:c r="S1100" s="299"/>
    </x:row>
    <x:row r="1101" spans="1:19" s="329" customFormat="1" hidden="1" customHeight="1">
      <x:c r="A1101" s="319" t="s">
        <x:v>30</x:v>
      </x:c>
      <x:c r="B1101" s="295" t="s">
        <x:v>790</x:v>
      </x:c>
      <x:c r="C1101" s="296" t="s">
        <x:v>5474</x:v>
      </x:c>
      <x:c r="D1101" s="448">
        <x:f t="shared" si="83"/>
        <x:v>602.79999999999995</x:v>
      </x:c>
      <x:c r="E1101" s="299" t="s">
        <x:v>3978</x:v>
      </x:c>
      <x:c r="F1101" s="299" t="s">
        <x:v>2128</x:v>
      </x:c>
      <x:c r="G1101" s="299" t="s">
        <x:v>2128</x:v>
      </x:c>
      <x:c r="H1101" s="299"/>
      <x:c r="I1101" s="299"/>
      <x:c r="J1101" s="322">
        <x:v>602.79999999999995</x:v>
      </x:c>
      <x:c r="K1101" s="322"/>
      <x:c r="L1101" s="322">
        <x:v>602.79999999999995</x:v>
      </x:c>
      <x:c r="M1101" s="322"/>
      <x:c r="N1101" s="322"/>
      <x:c r="O1101" s="322"/>
      <x:c r="P1101" s="322">
        <x:v>602.79999999999995</x:v>
      </x:c>
      <x:c r="Q1101" s="322"/>
      <x:c r="R1101" s="217" t="s">
        <x:v>6648</x:v>
      </x:c>
      <x:c r="S1101" s="299"/>
    </x:row>
    <x:row r="1102" spans="1:20" s="329" customFormat="1" hidden="1" customHeight="1">
      <x:c r="A1102" s="319" t="s">
        <x:v>30</x:v>
      </x:c>
      <x:c r="B1102" s="295" t="s">
        <x:v>808</x:v>
      </x:c>
      <x:c r="C1102" s="296" t="s">
        <x:v>5625</x:v>
      </x:c>
      <x:c r="D1102" s="448">
        <x:f t="shared" si="83"/>
        <x:v>296.39999999999998</x:v>
      </x:c>
      <x:c r="E1102" s="299" t="s">
        <x:v>3978</x:v>
      </x:c>
      <x:c r="F1102" s="299" t="s">
        <x:v>2128</x:v>
      </x:c>
      <x:c r="G1102" s="299" t="s">
        <x:v>2128</x:v>
      </x:c>
      <x:c r="H1102" s="299"/>
      <x:c r="I1102" s="299"/>
      <x:c r="J1102" s="322">
        <x:v>296.39999999999998</x:v>
      </x:c>
      <x:c r="K1102" s="322"/>
      <x:c r="L1102" s="322">
        <x:v>296.39999999999998</x:v>
      </x:c>
      <x:c r="M1102" s="322"/>
      <x:c r="N1102" s="322"/>
      <x:c r="O1102" s="322"/>
      <x:c r="P1102" s="322">
        <x:v>296.39999999999998</x:v>
      </x:c>
      <x:c r="Q1102" s="322"/>
      <x:c r="R1102" s="217" t="s">
        <x:v>6648</x:v>
      </x:c>
      <x:c r="S1102" s="299"/>
      <x:c r="T1102" s="444"/>
    </x:row>
    <x:row r="1103" spans="1:20" s="329" customFormat="1" hidden="1" customHeight="1">
      <x:c r="A1103" s="319" t="s">
        <x:v>30</x:v>
      </x:c>
      <x:c r="B1103" s="295" t="s">
        <x:v>803</x:v>
      </x:c>
      <x:c r="C1103" s="296" t="s">
        <x:v>5537</x:v>
      </x:c>
      <x:c r="D1103" s="448">
        <x:f t="shared" si="83"/>
        <x:v>929.20000000000005</x:v>
      </x:c>
      <x:c r="E1103" s="299" t="s">
        <x:v>3978</x:v>
      </x:c>
      <x:c r="F1103" s="299" t="s">
        <x:v>2128</x:v>
      </x:c>
      <x:c r="G1103" s="299" t="s">
        <x:v>2128</x:v>
      </x:c>
      <x:c r="H1103" s="299"/>
      <x:c r="I1103" s="299"/>
      <x:c r="J1103" s="322">
        <x:v>929.20000000000005</x:v>
      </x:c>
      <x:c r="K1103" s="322"/>
      <x:c r="L1103" s="322">
        <x:v>929.20000000000005</x:v>
      </x:c>
      <x:c r="M1103" s="322"/>
      <x:c r="N1103" s="322"/>
      <x:c r="O1103" s="322"/>
      <x:c r="P1103" s="322">
        <x:v>929.20000000000005</x:v>
      </x:c>
      <x:c r="Q1103" s="322"/>
      <x:c r="R1103" s="217" t="s">
        <x:v>6648</x:v>
      </x:c>
      <x:c r="S1103" s="299"/>
      <x:c r="T1103" s="444"/>
    </x:row>
    <x:row r="1104" spans="1:20" s="329" customFormat="1" hidden="1" customHeight="1">
      <x:c r="A1104" s="319" t="s">
        <x:v>30</x:v>
      </x:c>
      <x:c r="B1104" s="295" t="s">
        <x:v>757</x:v>
      </x:c>
      <x:c r="C1104" s="296" t="s">
        <x:v>5551</x:v>
      </x:c>
      <x:c r="D1104" s="448">
        <x:f t="shared" si="83"/>
        <x:v>471.10000000000002</x:v>
      </x:c>
      <x:c r="E1104" s="299" t="s">
        <x:v>3978</x:v>
      </x:c>
      <x:c r="F1104" s="299" t="s">
        <x:v>2128</x:v>
      </x:c>
      <x:c r="G1104" s="299" t="s">
        <x:v>2128</x:v>
      </x:c>
      <x:c r="H1104" s="299"/>
      <x:c r="I1104" s="299"/>
      <x:c r="J1104" s="322">
        <x:v>471.10000000000002</x:v>
      </x:c>
      <x:c r="K1104" s="322"/>
      <x:c r="L1104" s="322">
        <x:v>471.10000000000002</x:v>
      </x:c>
      <x:c r="M1104" s="322"/>
      <x:c r="N1104" s="322"/>
      <x:c r="O1104" s="322"/>
      <x:c r="P1104" s="322">
        <x:v>471.10000000000002</x:v>
      </x:c>
      <x:c r="Q1104" s="322"/>
      <x:c r="R1104" s="217" t="s">
        <x:v>6648</x:v>
      </x:c>
      <x:c r="S1104" s="299"/>
      <x:c r="T1104" s="444"/>
    </x:row>
    <x:row r="1105" spans="1:20" s="329" customFormat="1" hidden="1" customHeight="1">
      <x:c r="A1105" s="319" t="s">
        <x:v>30</x:v>
      </x:c>
      <x:c r="B1105" s="295" t="s">
        <x:v>6811</x:v>
      </x:c>
      <x:c r="C1105" s="296" t="s">
        <x:v>5576</x:v>
      </x:c>
      <x:c r="D1105" s="448">
        <x:f t="shared" si="83"/>
        <x:v>2276.6999999999998</x:v>
      </x:c>
      <x:c r="E1105" s="299" t="s">
        <x:v>3978</x:v>
      </x:c>
      <x:c r="F1105" s="299" t="s">
        <x:v>2128</x:v>
      </x:c>
      <x:c r="G1105" s="299" t="s">
        <x:v>2128</x:v>
      </x:c>
      <x:c r="H1105" s="299"/>
      <x:c r="I1105" s="299"/>
      <x:c r="J1105" s="322">
        <x:v>2276.6999999999998</x:v>
      </x:c>
      <x:c r="K1105" s="322"/>
      <x:c r="L1105" s="322">
        <x:v>2276.6999999999998</x:v>
      </x:c>
      <x:c r="M1105" s="322"/>
      <x:c r="N1105" s="322"/>
      <x:c r="O1105" s="322"/>
      <x:c r="P1105" s="322">
        <x:v>2276.6999999999998</x:v>
      </x:c>
      <x:c r="Q1105" s="322"/>
      <x:c r="R1105" s="217" t="s">
        <x:v>6648</x:v>
      </x:c>
      <x:c r="S1105" s="299"/>
      <x:c r="T1105" s="444"/>
    </x:row>
    <x:row r="1106" spans="1:20" s="329" customFormat="1" hidden="1" customHeight="1">
      <x:c r="A1106" s="319" t="s">
        <x:v>30</x:v>
      </x:c>
      <x:c r="B1106" s="295" t="s">
        <x:v>6776</x:v>
      </x:c>
      <x:c r="C1106" s="296" t="s">
        <x:v>5519</x:v>
      </x:c>
      <x:c r="D1106" s="448">
        <x:f t="shared" si="83"/>
        <x:v>2404.9000000000001</x:v>
      </x:c>
      <x:c r="E1106" s="299" t="s">
        <x:v>3978</x:v>
      </x:c>
      <x:c r="F1106" s="299" t="s">
        <x:v>2128</x:v>
      </x:c>
      <x:c r="G1106" s="299" t="s">
        <x:v>2128</x:v>
      </x:c>
      <x:c r="H1106" s="299"/>
      <x:c r="I1106" s="299"/>
      <x:c r="J1106" s="322">
        <x:v>2404.9000000000001</x:v>
      </x:c>
      <x:c r="K1106" s="322"/>
      <x:c r="L1106" s="322">
        <x:v>2404.9000000000001</x:v>
      </x:c>
      <x:c r="M1106" s="322"/>
      <x:c r="N1106" s="322"/>
      <x:c r="O1106" s="322"/>
      <x:c r="P1106" s="322">
        <x:v>2404.9000000000001</x:v>
      </x:c>
      <x:c r="Q1106" s="322"/>
      <x:c r="R1106" s="217" t="s">
        <x:v>6648</x:v>
      </x:c>
      <x:c r="S1106" s="299"/>
      <x:c r="T1106" s="444"/>
    </x:row>
    <x:row r="1107" spans="1:20" s="329" customFormat="1" hidden="1" customHeight="1">
      <x:c r="A1107" s="319" t="s">
        <x:v>30</x:v>
      </x:c>
      <x:c r="B1107" s="295" t="s">
        <x:v>6835</x:v>
      </x:c>
      <x:c r="C1107" s="296" t="s">
        <x:v>5547</x:v>
      </x:c>
      <x:c r="D1107" s="448">
        <x:f t="shared" si="83"/>
        <x:v>2573.8000000000002</x:v>
      </x:c>
      <x:c r="E1107" s="299" t="s">
        <x:v>3978</x:v>
      </x:c>
      <x:c r="F1107" s="299" t="s">
        <x:v>2128</x:v>
      </x:c>
      <x:c r="G1107" s="299" t="s">
        <x:v>2128</x:v>
      </x:c>
      <x:c r="H1107" s="299"/>
      <x:c r="I1107" s="299"/>
      <x:c r="J1107" s="322">
        <x:v>2573.8000000000002</x:v>
      </x:c>
      <x:c r="K1107" s="322"/>
      <x:c r="L1107" s="322">
        <x:v>2573.8000000000002</x:v>
      </x:c>
      <x:c r="M1107" s="322"/>
      <x:c r="N1107" s="322"/>
      <x:c r="O1107" s="322"/>
      <x:c r="P1107" s="322">
        <x:v>2573.8000000000002</x:v>
      </x:c>
      <x:c r="Q1107" s="322"/>
      <x:c r="R1107" s="217" t="s">
        <x:v>6648</x:v>
      </x:c>
      <x:c r="S1107" s="299"/>
      <x:c r="T1107" s="444"/>
    </x:row>
    <x:row r="1108" spans="1:20" s="329" customFormat="1" hidden="1" customHeight="1">
      <x:c r="A1108" s="319" t="s">
        <x:v>30</x:v>
      </x:c>
      <x:c r="B1108" s="295" t="s">
        <x:v>6845</x:v>
      </x:c>
      <x:c r="C1108" s="296" t="s">
        <x:v>5543</x:v>
      </x:c>
      <x:c r="D1108" s="448">
        <x:f t="shared" si="83"/>
        <x:v>1064.7</x:v>
      </x:c>
      <x:c r="E1108" s="299" t="s">
        <x:v>3978</x:v>
      </x:c>
      <x:c r="F1108" s="299" t="s">
        <x:v>2128</x:v>
      </x:c>
      <x:c r="G1108" s="299" t="s">
        <x:v>2128</x:v>
      </x:c>
      <x:c r="H1108" s="299"/>
      <x:c r="I1108" s="299"/>
      <x:c r="J1108" s="322">
        <x:v>1064.7</x:v>
      </x:c>
      <x:c r="K1108" s="322"/>
      <x:c r="L1108" s="322">
        <x:v>1064.7</x:v>
      </x:c>
      <x:c r="M1108" s="322"/>
      <x:c r="N1108" s="322"/>
      <x:c r="O1108" s="322"/>
      <x:c r="P1108" s="322">
        <x:v>1064.7</x:v>
      </x:c>
      <x:c r="Q1108" s="322"/>
      <x:c r="R1108" s="217" t="s">
        <x:v>6648</x:v>
      </x:c>
      <x:c r="S1108" s="299"/>
      <x:c r="T1108" s="444"/>
    </x:row>
    <x:row r="1109" spans="1:20" s="329" customFormat="1" hidden="1" customHeight="1">
      <x:c r="A1109" s="319" t="s">
        <x:v>30</x:v>
      </x:c>
      <x:c r="B1109" s="295" t="s">
        <x:v>6795</x:v>
      </x:c>
      <x:c r="C1109" s="296" t="s">
        <x:v>1828</x:v>
      </x:c>
      <x:c r="D1109" s="448">
        <x:f t="shared" si="83"/>
        <x:v>383.69999999999999</x:v>
      </x:c>
      <x:c r="E1109" s="299" t="s">
        <x:v>3978</x:v>
      </x:c>
      <x:c r="F1109" s="299" t="s">
        <x:v>2128</x:v>
      </x:c>
      <x:c r="G1109" s="299" t="s">
        <x:v>2128</x:v>
      </x:c>
      <x:c r="H1109" s="299"/>
      <x:c r="I1109" s="299"/>
      <x:c r="J1109" s="322">
        <x:v>383.69999999999999</x:v>
      </x:c>
      <x:c r="K1109" s="322"/>
      <x:c r="L1109" s="322">
        <x:v>383.69999999999999</x:v>
      </x:c>
      <x:c r="M1109" s="322"/>
      <x:c r="N1109" s="322"/>
      <x:c r="O1109" s="322"/>
      <x:c r="P1109" s="322">
        <x:v>383.69999999999999</x:v>
      </x:c>
      <x:c r="Q1109" s="322"/>
      <x:c r="R1109" s="217" t="s">
        <x:v>6648</x:v>
      </x:c>
      <x:c r="S1109" s="299"/>
      <x:c r="T1109" s="444"/>
    </x:row>
    <x:row r="1110" spans="1:20" s="329" customFormat="1" hidden="1" customHeight="1">
      <x:c r="A1110" s="319" t="s">
        <x:v>30</x:v>
      </x:c>
      <x:c r="B1110" s="295" t="s">
        <x:v>6801</x:v>
      </x:c>
      <x:c r="C1110" s="296" t="s">
        <x:v>5548</x:v>
      </x:c>
      <x:c r="D1110" s="448">
        <x:f t="shared" si="83"/>
        <x:v>195.5</x:v>
      </x:c>
      <x:c r="E1110" s="299" t="s">
        <x:v>3978</x:v>
      </x:c>
      <x:c r="F1110" s="299" t="s">
        <x:v>2128</x:v>
      </x:c>
      <x:c r="G1110" s="299" t="s">
        <x:v>2128</x:v>
      </x:c>
      <x:c r="H1110" s="299"/>
      <x:c r="I1110" s="299"/>
      <x:c r="J1110" s="322">
        <x:v>195.5</x:v>
      </x:c>
      <x:c r="K1110" s="322"/>
      <x:c r="L1110" s="322">
        <x:v>195.5</x:v>
      </x:c>
      <x:c r="M1110" s="322"/>
      <x:c r="N1110" s="322"/>
      <x:c r="O1110" s="322"/>
      <x:c r="P1110" s="322">
        <x:v>195.5</x:v>
      </x:c>
      <x:c r="Q1110" s="322"/>
      <x:c r="R1110" s="217" t="s">
        <x:v>6648</x:v>
      </x:c>
      <x:c r="S1110" s="299"/>
      <x:c r="T1110" s="444"/>
    </x:row>
    <x:row r="1111" spans="1:20" s="329" customFormat="1" hidden="1" customHeight="1">
      <x:c r="A1111" s="319" t="s">
        <x:v>30</x:v>
      </x:c>
      <x:c r="B1111" s="295" t="s">
        <x:v>811</x:v>
      </x:c>
      <x:c r="C1111" s="296" t="s">
        <x:v>5558</x:v>
      </x:c>
      <x:c r="D1111" s="448">
        <x:f t="shared" si="83"/>
        <x:v>1346.7</x:v>
      </x:c>
      <x:c r="E1111" s="299" t="s">
        <x:v>3978</x:v>
      </x:c>
      <x:c r="F1111" s="299" t="s">
        <x:v>2128</x:v>
      </x:c>
      <x:c r="G1111" s="299" t="s">
        <x:v>2128</x:v>
      </x:c>
      <x:c r="H1111" s="299"/>
      <x:c r="I1111" s="299"/>
      <x:c r="J1111" s="322">
        <x:v>1346.7</x:v>
      </x:c>
      <x:c r="K1111" s="322"/>
      <x:c r="L1111" s="322">
        <x:v>1346.7</x:v>
      </x:c>
      <x:c r="M1111" s="322"/>
      <x:c r="N1111" s="322"/>
      <x:c r="O1111" s="322"/>
      <x:c r="P1111" s="322">
        <x:v>1346.7</x:v>
      </x:c>
      <x:c r="Q1111" s="322"/>
      <x:c r="R1111" s="217" t="s">
        <x:v>6648</x:v>
      </x:c>
      <x:c r="S1111" s="299"/>
      <x:c r="T1111" s="444"/>
    </x:row>
    <x:row r="1112" spans="1:20" s="329" customFormat="1" hidden="1" customHeight="1">
      <x:c r="A1112" s="319" t="s">
        <x:v>30</x:v>
      </x:c>
      <x:c r="B1112" s="295" t="s">
        <x:v>824</x:v>
      </x:c>
      <x:c r="C1112" s="296" t="s">
        <x:v>5561</x:v>
      </x:c>
      <x:c r="D1112" s="448">
        <x:f t="shared" si="83"/>
        <x:v>1313.5999999999999</x:v>
      </x:c>
      <x:c r="E1112" s="299" t="s">
        <x:v>3978</x:v>
      </x:c>
      <x:c r="F1112" s="299" t="s">
        <x:v>2128</x:v>
      </x:c>
      <x:c r="G1112" s="299" t="s">
        <x:v>2128</x:v>
      </x:c>
      <x:c r="H1112" s="299"/>
      <x:c r="I1112" s="299"/>
      <x:c r="J1112" s="322">
        <x:v>1313.5999999999999</x:v>
      </x:c>
      <x:c r="K1112" s="322"/>
      <x:c r="L1112" s="322">
        <x:v>1313.5999999999999</x:v>
      </x:c>
      <x:c r="M1112" s="322"/>
      <x:c r="N1112" s="322"/>
      <x:c r="O1112" s="322"/>
      <x:c r="P1112" s="322">
        <x:v>1313.5999999999999</x:v>
      </x:c>
      <x:c r="Q1112" s="322"/>
      <x:c r="R1112" s="217" t="s">
        <x:v>6648</x:v>
      </x:c>
      <x:c r="S1112" s="299"/>
      <x:c r="T1112" s="444"/>
    </x:row>
    <x:row r="1113" spans="1:20" s="329" customFormat="1" hidden="1" customHeight="1">
      <x:c r="A1113" s="319" t="s">
        <x:v>30</x:v>
      </x:c>
      <x:c r="B1113" s="295" t="s">
        <x:v>827</x:v>
      </x:c>
      <x:c r="C1113" s="296" t="s">
        <x:v>5574</x:v>
      </x:c>
      <x:c r="D1113" s="448">
        <x:f t="shared" si="83"/>
        <x:v>1317.8</x:v>
      </x:c>
      <x:c r="E1113" s="299" t="s">
        <x:v>3978</x:v>
      </x:c>
      <x:c r="F1113" s="299" t="s">
        <x:v>2128</x:v>
      </x:c>
      <x:c r="G1113" s="299" t="s">
        <x:v>2128</x:v>
      </x:c>
      <x:c r="H1113" s="299"/>
      <x:c r="I1113" s="299"/>
      <x:c r="J1113" s="322">
        <x:v>1317.8</x:v>
      </x:c>
      <x:c r="K1113" s="322"/>
      <x:c r="L1113" s="322">
        <x:v>1317.8</x:v>
      </x:c>
      <x:c r="M1113" s="322"/>
      <x:c r="N1113" s="322"/>
      <x:c r="O1113" s="322"/>
      <x:c r="P1113" s="322">
        <x:v>1317.8</x:v>
      </x:c>
      <x:c r="Q1113" s="322"/>
      <x:c r="R1113" s="217" t="s">
        <x:v>6648</x:v>
      </x:c>
      <x:c r="S1113" s="299"/>
      <x:c r="T1113" s="444"/>
    </x:row>
    <x:row r="1114" spans="1:20" s="329" customFormat="1" hidden="1" customHeight="1">
      <x:c r="A1114" s="319" t="s">
        <x:v>30</x:v>
      </x:c>
      <x:c r="B1114" s="295" t="s">
        <x:v>786</x:v>
      </x:c>
      <x:c r="C1114" s="296" t="s">
        <x:v>5556</x:v>
      </x:c>
      <x:c r="D1114" s="448">
        <x:f t="shared" si="83"/>
        <x:v>1320.5999999999999</x:v>
      </x:c>
      <x:c r="E1114" s="299" t="s">
        <x:v>3978</x:v>
      </x:c>
      <x:c r="F1114" s="299" t="s">
        <x:v>2128</x:v>
      </x:c>
      <x:c r="G1114" s="299" t="s">
        <x:v>2128</x:v>
      </x:c>
      <x:c r="H1114" s="299"/>
      <x:c r="I1114" s="299"/>
      <x:c r="J1114" s="322">
        <x:v>1320.5999999999999</x:v>
      </x:c>
      <x:c r="K1114" s="322"/>
      <x:c r="L1114" s="322">
        <x:v>1320.5999999999999</x:v>
      </x:c>
      <x:c r="M1114" s="322"/>
      <x:c r="N1114" s="322"/>
      <x:c r="O1114" s="322"/>
      <x:c r="P1114" s="322">
        <x:v>1320.5999999999999</x:v>
      </x:c>
      <x:c r="Q1114" s="322"/>
      <x:c r="R1114" s="217" t="s">
        <x:v>6648</x:v>
      </x:c>
      <x:c r="S1114" s="299"/>
      <x:c r="T1114" s="444"/>
    </x:row>
    <x:row r="1115" spans="1:20" s="329" customFormat="1" hidden="1" customHeight="1">
      <x:c r="A1115" s="319" t="s">
        <x:v>30</x:v>
      </x:c>
      <x:c r="B1115" s="295" t="s">
        <x:v>795</x:v>
      </x:c>
      <x:c r="C1115" s="296" t="s">
        <x:v>5507</x:v>
      </x:c>
      <x:c r="D1115" s="448">
        <x:f t="shared" si="83"/>
        <x:v>788.60000000000002</x:v>
      </x:c>
      <x:c r="E1115" s="299" t="s">
        <x:v>3978</x:v>
      </x:c>
      <x:c r="F1115" s="299" t="s">
        <x:v>2128</x:v>
      </x:c>
      <x:c r="G1115" s="299" t="s">
        <x:v>2128</x:v>
      </x:c>
      <x:c r="H1115" s="299"/>
      <x:c r="I1115" s="299"/>
      <x:c r="J1115" s="322">
        <x:v>788.60000000000002</x:v>
      </x:c>
      <x:c r="K1115" s="322"/>
      <x:c r="L1115" s="322">
        <x:v>788.60000000000002</x:v>
      </x:c>
      <x:c r="M1115" s="322"/>
      <x:c r="N1115" s="322"/>
      <x:c r="O1115" s="322"/>
      <x:c r="P1115" s="322">
        <x:v>788.60000000000002</x:v>
      </x:c>
      <x:c r="Q1115" s="322"/>
      <x:c r="R1115" s="217" t="s">
        <x:v>6648</x:v>
      </x:c>
      <x:c r="S1115" s="299"/>
      <x:c r="T1115" s="444"/>
    </x:row>
    <x:row r="1116" spans="1:20" s="329" customFormat="1" hidden="1" customHeight="1">
      <x:c r="A1116" s="319" t="s">
        <x:v>30</x:v>
      </x:c>
      <x:c r="B1116" s="295" t="s">
        <x:v>777</x:v>
      </x:c>
      <x:c r="C1116" s="296" t="s">
        <x:v>5509</x:v>
      </x:c>
      <x:c r="D1116" s="448">
        <x:f t="shared" si="83"/>
        <x:v>780.39999999999998</x:v>
      </x:c>
      <x:c r="E1116" s="299" t="s">
        <x:v>3978</x:v>
      </x:c>
      <x:c r="F1116" s="299" t="s">
        <x:v>2128</x:v>
      </x:c>
      <x:c r="G1116" s="299" t="s">
        <x:v>2128</x:v>
      </x:c>
      <x:c r="H1116" s="299"/>
      <x:c r="I1116" s="299"/>
      <x:c r="J1116" s="322">
        <x:v>780.39999999999998</x:v>
      </x:c>
      <x:c r="K1116" s="322"/>
      <x:c r="L1116" s="322">
        <x:v>780.39999999999998</x:v>
      </x:c>
      <x:c r="M1116" s="322"/>
      <x:c r="N1116" s="322"/>
      <x:c r="O1116" s="322"/>
      <x:c r="P1116" s="322">
        <x:v>780.39999999999998</x:v>
      </x:c>
      <x:c r="Q1116" s="322"/>
      <x:c r="R1116" s="217" t="s">
        <x:v>6648</x:v>
      </x:c>
      <x:c r="S1116" s="299"/>
      <x:c r="T1116" s="444"/>
    </x:row>
    <x:row r="1117" spans="1:20" s="329" customFormat="1" hidden="1" customHeight="1">
      <x:c r="A1117" s="319" t="s">
        <x:v>30</x:v>
      </x:c>
      <x:c r="B1117" s="295" t="s">
        <x:v>765</x:v>
      </x:c>
      <x:c r="C1117" s="296" t="s">
        <x:v>5448</x:v>
      </x:c>
      <x:c r="D1117" s="448">
        <x:f t="shared" si="83"/>
        <x:v>1005.6</x:v>
      </x:c>
      <x:c r="E1117" s="299" t="s">
        <x:v>3978</x:v>
      </x:c>
      <x:c r="F1117" s="299" t="s">
        <x:v>2128</x:v>
      </x:c>
      <x:c r="G1117" s="299" t="s">
        <x:v>2128</x:v>
      </x:c>
      <x:c r="H1117" s="299"/>
      <x:c r="I1117" s="299"/>
      <x:c r="J1117" s="322">
        <x:v>1005.6</x:v>
      </x:c>
      <x:c r="K1117" s="322"/>
      <x:c r="L1117" s="322">
        <x:v>1005.6</x:v>
      </x:c>
      <x:c r="M1117" s="322"/>
      <x:c r="N1117" s="322"/>
      <x:c r="O1117" s="322"/>
      <x:c r="P1117" s="322">
        <x:v>1005.6</x:v>
      </x:c>
      <x:c r="Q1117" s="322"/>
      <x:c r="R1117" s="217" t="s">
        <x:v>6648</x:v>
      </x:c>
      <x:c r="S1117" s="299"/>
      <x:c r="T1117" s="444"/>
    </x:row>
    <x:row r="1118" spans="1:20" s="329" customFormat="1" hidden="1" customHeight="1">
      <x:c r="A1118" s="319" t="s">
        <x:v>30</x:v>
      </x:c>
      <x:c r="B1118" s="295" t="s">
        <x:v>767</x:v>
      </x:c>
      <x:c r="C1118" s="296" t="s">
        <x:v>5511</x:v>
      </x:c>
      <x:c r="D1118" s="448">
        <x:f t="shared" si="83"/>
        <x:v>871.20000000000005</x:v>
      </x:c>
      <x:c r="E1118" s="299" t="s">
        <x:v>3978</x:v>
      </x:c>
      <x:c r="F1118" s="299" t="s">
        <x:v>2128</x:v>
      </x:c>
      <x:c r="G1118" s="299" t="s">
        <x:v>2128</x:v>
      </x:c>
      <x:c r="H1118" s="299"/>
      <x:c r="I1118" s="299"/>
      <x:c r="J1118" s="322">
        <x:v>871.20000000000005</x:v>
      </x:c>
      <x:c r="K1118" s="322"/>
      <x:c r="L1118" s="322">
        <x:v>871.20000000000005</x:v>
      </x:c>
      <x:c r="M1118" s="322"/>
      <x:c r="N1118" s="322"/>
      <x:c r="O1118" s="322"/>
      <x:c r="P1118" s="322">
        <x:v>871.20000000000005</x:v>
      </x:c>
      <x:c r="Q1118" s="322"/>
      <x:c r="R1118" s="217" t="s">
        <x:v>6648</x:v>
      </x:c>
      <x:c r="S1118" s="299"/>
      <x:c r="T1118" s="444"/>
    </x:row>
    <x:row r="1119" spans="1:20" s="329" customFormat="1" hidden="1" customHeight="1">
      <x:c r="A1119" s="319" t="s">
        <x:v>30</x:v>
      </x:c>
      <x:c r="B1119" s="295" t="s">
        <x:v>797</x:v>
      </x:c>
      <x:c r="C1119" s="296" t="s">
        <x:v>1818</x:v>
      </x:c>
      <x:c r="D1119" s="448">
        <x:f t="shared" si="83"/>
        <x:v>216.90000000000001</x:v>
      </x:c>
      <x:c r="E1119" s="299" t="s">
        <x:v>5534</x:v>
      </x:c>
      <x:c r="F1119" s="299" t="s">
        <x:v>5573</x:v>
      </x:c>
      <x:c r="G1119" s="299" t="s">
        <x:v>5573</x:v>
      </x:c>
      <x:c r="H1119" s="299"/>
      <x:c r="I1119" s="299"/>
      <x:c r="J1119" s="322">
        <x:v>216.90000000000001</x:v>
      </x:c>
      <x:c r="K1119" s="322"/>
      <x:c r="L1119" s="322">
        <x:v>216.90000000000001</x:v>
      </x:c>
      <x:c r="M1119" s="322"/>
      <x:c r="N1119" s="322"/>
      <x:c r="O1119" s="322"/>
      <x:c r="P1119" s="322">
        <x:v>216.90000000000001</x:v>
      </x:c>
      <x:c r="Q1119" s="322"/>
      <x:c r="R1119" s="217" t="s">
        <x:v>6625</x:v>
      </x:c>
      <x:c r="S1119" s="299"/>
      <x:c r="T1119" s="444"/>
    </x:row>
    <x:row r="1120" spans="1:20" s="329" customFormat="1" hidden="1" customHeight="1">
      <x:c r="A1120" s="319" t="s">
        <x:v>30</x:v>
      </x:c>
      <x:c r="B1120" s="295" t="s">
        <x:v>866</x:v>
      </x:c>
      <x:c r="C1120" s="296" t="s">
        <x:v>1794</x:v>
      </x:c>
      <x:c r="D1120" s="448">
        <x:f t="shared" si="83"/>
        <x:v>9178.8999999999996</x:v>
      </x:c>
      <x:c r="E1120" s="299" t="s">
        <x:v>5512</x:v>
      </x:c>
      <x:c r="F1120" s="299" t="s">
        <x:v>1864</x:v>
      </x:c>
      <x:c r="G1120" s="299" t="s">
        <x:v>5512</x:v>
      </x:c>
      <x:c r="H1120" s="299"/>
      <x:c r="I1120" s="299"/>
      <x:c r="J1120" s="322">
        <x:v>9178.8999999999996</x:v>
      </x:c>
      <x:c r="K1120" s="322"/>
      <x:c r="L1120" s="322">
        <x:v>9178.8999999999996</x:v>
      </x:c>
      <x:c r="M1120" s="322"/>
      <x:c r="N1120" s="322"/>
      <x:c r="O1120" s="322"/>
      <x:c r="P1120" s="322">
        <x:v>9178.8999999999996</x:v>
      </x:c>
      <x:c r="Q1120" s="322"/>
      <x:c r="R1120" s="246" t="s">
        <x:v>6822</x:v>
      </x:c>
      <x:c r="S1120" s="299"/>
      <x:c r="T1120" s="444"/>
    </x:row>
    <x:row r="1121" spans="1:19" s="329" customFormat="1" hidden="1" customHeight="1">
      <x:c r="A1121" s="319" t="s">
        <x:v>30</x:v>
      </x:c>
      <x:c r="B1121" s="295" t="s">
        <x:v>845</x:v>
      </x:c>
      <x:c r="C1121" s="296" t="s">
        <x:v>5517</x:v>
      </x:c>
      <x:c r="D1121" s="448">
        <x:f t="shared" si="83"/>
        <x:v>3368</x:v>
      </x:c>
      <x:c r="E1121" s="299" t="s">
        <x:v>5497</x:v>
      </x:c>
      <x:c r="F1121" s="299" t="s">
        <x:v>4277</x:v>
      </x:c>
      <x:c r="G1121" s="299" t="s">
        <x:v>1211</x:v>
      </x:c>
      <x:c r="H1121" s="299"/>
      <x:c r="I1121" s="299"/>
      <x:c r="J1121" s="322">
        <x:v>3368</x:v>
      </x:c>
      <x:c r="K1121" s="322"/>
      <x:c r="L1121" s="322">
        <x:v>3368</x:v>
      </x:c>
      <x:c r="M1121" s="322"/>
      <x:c r="N1121" s="322"/>
      <x:c r="O1121" s="322"/>
      <x:c r="P1121" s="322">
        <x:v>3368</x:v>
      </x:c>
      <x:c r="Q1121" s="322"/>
      <x:c r="R1121" s="217"/>
      <x:c r="S1121" s="299" t="s">
        <x:v>1533</x:v>
      </x:c>
    </x:row>
    <x:row r="1122" spans="1:20" s="329" customFormat="1" hidden="1" customHeight="1">
      <x:c r="A1122" s="319" t="s">
        <x:v>30</x:v>
      </x:c>
      <x:c r="B1122" s="295" t="s">
        <x:v>6793</x:v>
      </x:c>
      <x:c r="C1122" s="296" t="s">
        <x:v>5499</x:v>
      </x:c>
      <x:c r="D1122" s="448">
        <x:f t="shared" si="83"/>
        <x:v>752.20000000000005</x:v>
      </x:c>
      <x:c r="E1122" s="323" t="s">
        <x:v>2284</x:v>
      </x:c>
      <x:c r="F1122" s="299" t="s">
        <x:v>3129</x:v>
      </x:c>
      <x:c r="G1122" s="299"/>
      <x:c r="H1122" s="299"/>
      <x:c r="I1122" s="299"/>
      <x:c r="J1122" s="322"/>
      <x:c r="K1122" s="448">
        <x:v>752.20000000000005</x:v>
      </x:c>
      <x:c r="L1122" s="322"/>
      <x:c r="M1122" s="448">
        <x:v>752.20000000000005</x:v>
      </x:c>
      <x:c r="N1122" s="322"/>
      <x:c r="O1122" s="448">
        <x:v>752.20000000000005</x:v>
      </x:c>
      <x:c r="P1122" s="322"/>
      <x:c r="Q1122" s="448">
        <x:v>752.20000000000005</x:v>
      </x:c>
      <x:c r="R1122" s="217" t="s">
        <x:v>6985</x:v>
      </x:c>
      <x:c r="S1122" s="299"/>
      <x:c r="T1122" s="444"/>
    </x:row>
    <x:row r="1123" spans="1:20" s="329" customFormat="1" hidden="1" customHeight="1">
      <x:c r="A1123" s="319" t="s">
        <x:v>30</x:v>
      </x:c>
      <x:c r="B1123" s="295" t="s">
        <x:v>7003</x:v>
      </x:c>
      <x:c r="C1123" s="296" t="s">
        <x:v>4419</x:v>
      </x:c>
      <x:c r="D1123" s="448">
        <x:f t="shared" si="83"/>
        <x:v>241.59999999999999</x:v>
      </x:c>
      <x:c r="E1123" s="317" t="s">
        <x:v>3416</x:v>
      </x:c>
      <x:c r="F1123" s="317" t="s">
        <x:v>3416</x:v>
      </x:c>
      <x:c r="G1123" s="299"/>
      <x:c r="H1123" s="299"/>
      <x:c r="I1123" s="299"/>
      <x:c r="J1123" s="322"/>
      <x:c r="K1123" s="448">
        <x:v>241.59999999999999</x:v>
      </x:c>
      <x:c r="L1123" s="322"/>
      <x:c r="M1123" s="448">
        <x:v>241.59999999999999</x:v>
      </x:c>
      <x:c r="N1123" s="322"/>
      <x:c r="O1123" s="448"/>
      <x:c r="P1123" s="322"/>
      <x:c r="Q1123" s="448">
        <x:v>241.59999999999999</x:v>
      </x:c>
      <x:c r="R1123" s="217" t="s">
        <x:v>6949</x:v>
      </x:c>
      <x:c r="S1123" s="299"/>
      <x:c r="T1123" s="444"/>
    </x:row>
    <x:row r="1124" spans="1:20" s="329" customFormat="1" hidden="1" customHeight="1">
      <x:c r="A1124" s="319" t="s">
        <x:v>30</x:v>
      </x:c>
      <x:c r="B1124" s="295" t="s">
        <x:v>7013</x:v>
      </x:c>
      <x:c r="C1124" s="296" t="s">
        <x:v>4087</x:v>
      </x:c>
      <x:c r="D1124" s="448">
        <x:f t="shared" si="83"/>
        <x:v>139.69999999999999</x:v>
      </x:c>
      <x:c r="E1124" s="317" t="s">
        <x:v>3416</x:v>
      </x:c>
      <x:c r="F1124" s="317" t="s">
        <x:v>3416</x:v>
      </x:c>
      <x:c r="G1124" s="299"/>
      <x:c r="H1124" s="299"/>
      <x:c r="I1124" s="299"/>
      <x:c r="J1124" s="322"/>
      <x:c r="K1124" s="448">
        <x:v>139.69999999999999</x:v>
      </x:c>
      <x:c r="L1124" s="322"/>
      <x:c r="M1124" s="448">
        <x:v>139.69999999999999</x:v>
      </x:c>
      <x:c r="N1124" s="322"/>
      <x:c r="O1124" s="448"/>
      <x:c r="P1124" s="322"/>
      <x:c r="Q1124" s="448">
        <x:v>139.69999999999999</x:v>
      </x:c>
      <x:c r="R1124" s="217" t="s">
        <x:v>6949</x:v>
      </x:c>
      <x:c r="S1124" s="299"/>
      <x:c r="T1124" s="444"/>
    </x:row>
    <x:row r="1125" spans="1:19" s="329" customFormat="1" hidden="1" customHeight="1">
      <x:c r="A1125" s="319" t="s">
        <x:v>30</x:v>
      </x:c>
      <x:c r="B1125" s="295" t="s">
        <x:v>793</x:v>
      </x:c>
      <x:c r="C1125" s="296" t="s">
        <x:v>1105</x:v>
      </x:c>
      <x:c r="D1125" s="448">
        <x:f t="shared" si="83"/>
        <x:v>2379.8000000000002</x:v>
      </x:c>
      <x:c r="E1125" s="521" t="s">
        <x:v>4044</x:v>
      </x:c>
      <x:c r="F1125" s="323" t="s">
        <x:v>1118</x:v>
      </x:c>
      <x:c r="G1125" s="323" t="s">
        <x:v>1193</x:v>
      </x:c>
      <x:c r="H1125" s="656"/>
      <x:c r="I1125" s="656"/>
      <x:c r="J1125" s="324"/>
      <x:c r="K1125" s="324">
        <x:v>2379.8000000000002</x:v>
      </x:c>
      <x:c r="L1125" s="324"/>
      <x:c r="M1125" s="324">
        <x:v>2379.8000000000002</x:v>
      </x:c>
      <x:c r="N1125" s="324"/>
      <x:c r="O1125" s="324"/>
      <x:c r="P1125" s="324">
        <x:v>2379.8000000000002</x:v>
      </x:c>
      <x:c r="Q1125" s="324"/>
      <x:c r="R1125" s="246" t="s">
        <x:v>6791</x:v>
      </x:c>
      <x:c r="S1125" s="299"/>
    </x:row>
    <x:row r="1126" spans="1:189" s="406" customFormat="1" ht="69.950000000000003" hidden="1" customHeight="1">
      <x:c r="A1126" s="1019" t="s">
        <x:v>25</x:v>
      </x:c>
      <x:c r="B1126" s="1070" t="s">
        <x:v>620</x:v>
      </x:c>
      <x:c r="C1126" s="264" t="s">
        <x:v>2720</x:v>
      </x:c>
      <x:c r="D1126" s="686">
        <x:f>SUM(D1128:D1145)</x:f>
        <x:v>79784.600000000006</x:v>
      </x:c>
      <x:c r="E1126" s="307"/>
      <x:c r="F1126" s="308"/>
      <x:c r="G1126" s="307"/>
      <x:c r="H1126" s="308"/>
      <x:c r="I1126" s="686">
        <x:f>SUM(I$1128:I$1144)</x:f>
        <x:v>0</x:v>
      </x:c>
      <x:c r="J1126" s="698">
        <x:f t="shared" ref="J1126:Q1126" si="84">SUM(J1128:J1145)</x:f>
        <x:v>74099.600000000006</x:v>
      </x:c>
      <x:c r="K1126" s="686">
        <x:f t="shared" si="84"/>
        <x:v>5685</x:v>
      </x:c>
      <x:c r="L1126" s="698">
        <x:f t="shared" si="84"/>
        <x:v>20230.599999999999</x:v>
      </x:c>
      <x:c r="M1126" s="686">
        <x:f t="shared" si="84"/>
        <x:v>59554</x:v>
      </x:c>
      <x:c r="N1126" s="698">
        <x:f t="shared" si="84"/>
        <x:v>53869</x:v>
      </x:c>
      <x:c r="O1126" s="686">
        <x:f t="shared" si="84"/>
        <x:v>2099</x:v>
      </x:c>
      <x:c r="P1126" s="698">
        <x:f t="shared" si="84"/>
        <x:v>23652.599999999999</x:v>
      </x:c>
      <x:c r="Q1126" s="686">
        <x:f t="shared" si="84"/>
        <x:v>56132</x:v>
      </x:c>
      <x:c r="R1126" s="1073"/>
      <x:c r="S1126" s="1066"/>
      <x:c r="T1126" s="405"/>
      <x:c r="U1126" s="405"/>
      <x:c r="V1126" s="405"/>
      <x:c r="W1126" s="405"/>
      <x:c r="X1126" s="405"/>
      <x:c r="Y1126" s="405"/>
      <x:c r="Z1126" s="405"/>
      <x:c r="AA1126" s="405"/>
      <x:c r="AB1126" s="405"/>
      <x:c r="AC1126" s="405"/>
      <x:c r="AD1126" s="405"/>
      <x:c r="AE1126" s="405"/>
      <x:c r="AF1126" s="405"/>
      <x:c r="AG1126" s="405"/>
      <x:c r="AH1126" s="405"/>
      <x:c r="AI1126" s="405"/>
      <x:c r="AJ1126" s="405"/>
      <x:c r="AK1126" s="405"/>
      <x:c r="AL1126" s="405"/>
      <x:c r="AM1126" s="405"/>
      <x:c r="AN1126" s="405"/>
      <x:c r="AO1126" s="405"/>
      <x:c r="AP1126" s="405"/>
      <x:c r="AQ1126" s="405"/>
      <x:c r="AR1126" s="405"/>
      <x:c r="AS1126" s="405"/>
      <x:c r="AT1126" s="405"/>
      <x:c r="AU1126" s="405"/>
      <x:c r="AV1126" s="405"/>
      <x:c r="AW1126" s="405"/>
      <x:c r="AX1126" s="405"/>
      <x:c r="AY1126" s="405"/>
      <x:c r="AZ1126" s="405"/>
      <x:c r="BA1126" s="405"/>
      <x:c r="BB1126" s="405"/>
      <x:c r="BC1126" s="405"/>
      <x:c r="BD1126" s="405"/>
      <x:c r="BE1126" s="405"/>
      <x:c r="BF1126" s="405"/>
      <x:c r="BG1126" s="405"/>
      <x:c r="BH1126" s="405"/>
      <x:c r="BI1126" s="405"/>
      <x:c r="BJ1126" s="405"/>
      <x:c r="BK1126" s="405"/>
      <x:c r="BL1126" s="405"/>
      <x:c r="BM1126" s="405"/>
      <x:c r="BN1126" s="405"/>
      <x:c r="BO1126" s="405"/>
      <x:c r="BP1126" s="405"/>
      <x:c r="BQ1126" s="405"/>
      <x:c r="BR1126" s="405"/>
      <x:c r="BS1126" s="405"/>
      <x:c r="BT1126" s="405"/>
      <x:c r="BU1126" s="405"/>
      <x:c r="BV1126" s="405"/>
      <x:c r="BW1126" s="405"/>
      <x:c r="BX1126" s="405"/>
      <x:c r="BY1126" s="405"/>
      <x:c r="BZ1126" s="405"/>
      <x:c r="CA1126" s="405"/>
      <x:c r="CB1126" s="405"/>
      <x:c r="CC1126" s="405"/>
      <x:c r="CD1126" s="405"/>
      <x:c r="CE1126" s="405"/>
      <x:c r="CF1126" s="405"/>
      <x:c r="CG1126" s="405"/>
      <x:c r="CH1126" s="405"/>
      <x:c r="CI1126" s="405"/>
      <x:c r="CJ1126" s="405"/>
      <x:c r="CK1126" s="405"/>
      <x:c r="CL1126" s="405"/>
      <x:c r="CM1126" s="405"/>
      <x:c r="CN1126" s="405"/>
      <x:c r="CO1126" s="405"/>
      <x:c r="CP1126" s="405"/>
      <x:c r="CQ1126" s="405"/>
      <x:c r="CR1126" s="405"/>
      <x:c r="CS1126" s="405"/>
      <x:c r="CT1126" s="405"/>
      <x:c r="CU1126" s="405"/>
      <x:c r="CV1126" s="405"/>
      <x:c r="CW1126" s="405"/>
      <x:c r="CX1126" s="405"/>
      <x:c r="CY1126" s="405"/>
      <x:c r="CZ1126" s="405"/>
      <x:c r="DA1126" s="405"/>
      <x:c r="DB1126" s="405"/>
      <x:c r="DC1126" s="405"/>
      <x:c r="DD1126" s="405"/>
      <x:c r="DE1126" s="405"/>
      <x:c r="DF1126" s="405"/>
      <x:c r="DG1126" s="405"/>
      <x:c r="DH1126" s="405"/>
      <x:c r="DI1126" s="405"/>
      <x:c r="DJ1126" s="405"/>
      <x:c r="DK1126" s="405"/>
      <x:c r="DL1126" s="405"/>
      <x:c r="DM1126" s="405"/>
      <x:c r="DN1126" s="405"/>
      <x:c r="DO1126" s="405"/>
      <x:c r="DP1126" s="405"/>
      <x:c r="DQ1126" s="405"/>
      <x:c r="DR1126" s="405"/>
      <x:c r="DS1126" s="405"/>
      <x:c r="DT1126" s="405"/>
      <x:c r="DU1126" s="405"/>
      <x:c r="DV1126" s="405"/>
      <x:c r="DW1126" s="405"/>
      <x:c r="DX1126" s="405"/>
      <x:c r="DY1126" s="405"/>
      <x:c r="DZ1126" s="405"/>
      <x:c r="EA1126" s="405"/>
      <x:c r="EB1126" s="405"/>
      <x:c r="EC1126" s="405"/>
      <x:c r="ED1126" s="405"/>
      <x:c r="EE1126" s="405"/>
      <x:c r="EF1126" s="405"/>
      <x:c r="EG1126" s="405"/>
      <x:c r="EH1126" s="405"/>
      <x:c r="EI1126" s="405"/>
      <x:c r="EJ1126" s="405"/>
      <x:c r="EK1126" s="405"/>
      <x:c r="EL1126" s="405"/>
      <x:c r="EM1126" s="405"/>
      <x:c r="EN1126" s="405"/>
      <x:c r="EO1126" s="405"/>
      <x:c r="EP1126" s="405"/>
      <x:c r="EQ1126" s="405"/>
      <x:c r="ER1126" s="405"/>
      <x:c r="ES1126" s="405"/>
      <x:c r="ET1126" s="405"/>
      <x:c r="EU1126" s="405"/>
      <x:c r="EV1126" s="405"/>
      <x:c r="EW1126" s="405"/>
      <x:c r="EX1126" s="405"/>
      <x:c r="EY1126" s="405"/>
      <x:c r="EZ1126" s="405"/>
      <x:c r="FA1126" s="405"/>
      <x:c r="FB1126" s="405"/>
      <x:c r="FC1126" s="405"/>
      <x:c r="FD1126" s="405"/>
      <x:c r="FE1126" s="405"/>
      <x:c r="FF1126" s="405"/>
      <x:c r="FG1126" s="405"/>
      <x:c r="FH1126" s="405"/>
      <x:c r="FI1126" s="405"/>
      <x:c r="FJ1126" s="405"/>
      <x:c r="FK1126" s="405"/>
      <x:c r="FL1126" s="405"/>
      <x:c r="FM1126" s="405"/>
      <x:c r="FN1126" s="405"/>
      <x:c r="FO1126" s="405"/>
      <x:c r="FP1126" s="405"/>
      <x:c r="FQ1126" s="405"/>
      <x:c r="FR1126" s="405"/>
      <x:c r="FS1126" s="405"/>
      <x:c r="FT1126" s="405"/>
      <x:c r="FU1126" s="405"/>
      <x:c r="FV1126" s="405"/>
      <x:c r="FW1126" s="405"/>
      <x:c r="FX1126" s="405"/>
      <x:c r="FY1126" s="405"/>
      <x:c r="FZ1126" s="405"/>
      <x:c r="GA1126" s="405"/>
      <x:c r="GB1126" s="405"/>
      <x:c r="GC1126" s="405"/>
      <x:c r="GD1126" s="405"/>
      <x:c r="GE1126" s="405"/>
      <x:c r="GF1126" s="405"/>
      <x:c r="GG1126" s="405"/>
    </x:row>
    <x:row r="1127" spans="1:189" s="406" customFormat="1" ht="69.950000000000003" hidden="1" customHeight="1">
      <x:c r="A1127" s="1020"/>
      <x:c r="B1127" s="1070"/>
      <x:c r="C1127" s="264" t="s">
        <x:v>1516</x:v>
      </x:c>
      <x:c r="D1127" s="309">
        <x:f>COUNTA(D1128:D1145)</x:f>
        <x:v>18</x:v>
      </x:c>
      <x:c r="E1127" s="310"/>
      <x:c r="F1127" s="311"/>
      <x:c r="G1127" s="310"/>
      <x:c r="H1127" s="311"/>
      <x:c r="I1127" s="310"/>
      <x:c r="J1127" s="311"/>
      <x:c r="K1127" s="310"/>
      <x:c r="L1127" s="311">
        <x:f t="shared" ref="L1127:Q1127" si="85">COUNTA(L1128:L1145)</x:f>
        <x:v>14</x:v>
      </x:c>
      <x:c r="M1127" s="310">
        <x:f t="shared" si="85"/>
        <x:v>4</x:v>
      </x:c>
      <x:c r="N1127" s="311">
        <x:f t="shared" si="85"/>
        <x:v>1</x:v>
      </x:c>
      <x:c r="O1127" s="310">
        <x:f t="shared" si="85"/>
        <x:v>1</x:v>
      </x:c>
      <x:c r="P1127" s="311">
        <x:f t="shared" si="85"/>
        <x:v>15</x:v>
      </x:c>
      <x:c r="Q1127" s="310">
        <x:f t="shared" si="85"/>
        <x:v>3</x:v>
      </x:c>
      <x:c r="R1127" s="1074"/>
      <x:c r="S1127" s="1067"/>
      <x:c r="T1127" s="405"/>
      <x:c r="U1127" s="405"/>
      <x:c r="V1127" s="405"/>
      <x:c r="W1127" s="405"/>
      <x:c r="X1127" s="405"/>
      <x:c r="Y1127" s="405"/>
      <x:c r="Z1127" s="405"/>
      <x:c r="AA1127" s="405"/>
      <x:c r="AB1127" s="405"/>
      <x:c r="AC1127" s="405"/>
      <x:c r="AD1127" s="405"/>
      <x:c r="AE1127" s="405"/>
      <x:c r="AF1127" s="405"/>
      <x:c r="AG1127" s="405"/>
      <x:c r="AH1127" s="405"/>
      <x:c r="AI1127" s="405"/>
      <x:c r="AJ1127" s="405"/>
      <x:c r="AK1127" s="405"/>
      <x:c r="AL1127" s="405"/>
      <x:c r="AM1127" s="405"/>
      <x:c r="AN1127" s="405"/>
      <x:c r="AO1127" s="405"/>
      <x:c r="AP1127" s="405"/>
      <x:c r="AQ1127" s="405"/>
      <x:c r="AR1127" s="405"/>
      <x:c r="AS1127" s="405"/>
      <x:c r="AT1127" s="405"/>
      <x:c r="AU1127" s="405"/>
      <x:c r="AV1127" s="405"/>
      <x:c r="AW1127" s="405"/>
      <x:c r="AX1127" s="405"/>
      <x:c r="AY1127" s="405"/>
      <x:c r="AZ1127" s="405"/>
      <x:c r="BA1127" s="405"/>
      <x:c r="BB1127" s="405"/>
      <x:c r="BC1127" s="405"/>
      <x:c r="BD1127" s="405"/>
      <x:c r="BE1127" s="405"/>
      <x:c r="BF1127" s="405"/>
      <x:c r="BG1127" s="405"/>
      <x:c r="BH1127" s="405"/>
      <x:c r="BI1127" s="405"/>
      <x:c r="BJ1127" s="405"/>
      <x:c r="BK1127" s="405"/>
      <x:c r="BL1127" s="405"/>
      <x:c r="BM1127" s="405"/>
      <x:c r="BN1127" s="405"/>
      <x:c r="BO1127" s="405"/>
      <x:c r="BP1127" s="405"/>
      <x:c r="BQ1127" s="405"/>
      <x:c r="BR1127" s="405"/>
      <x:c r="BS1127" s="405"/>
      <x:c r="BT1127" s="405"/>
      <x:c r="BU1127" s="405"/>
      <x:c r="BV1127" s="405"/>
      <x:c r="BW1127" s="405"/>
      <x:c r="BX1127" s="405"/>
      <x:c r="BY1127" s="405"/>
      <x:c r="BZ1127" s="405"/>
      <x:c r="CA1127" s="405"/>
      <x:c r="CB1127" s="405"/>
      <x:c r="CC1127" s="405"/>
      <x:c r="CD1127" s="405"/>
      <x:c r="CE1127" s="405"/>
      <x:c r="CF1127" s="405"/>
      <x:c r="CG1127" s="405"/>
      <x:c r="CH1127" s="405"/>
      <x:c r="CI1127" s="405"/>
      <x:c r="CJ1127" s="405"/>
      <x:c r="CK1127" s="405"/>
      <x:c r="CL1127" s="405"/>
      <x:c r="CM1127" s="405"/>
      <x:c r="CN1127" s="405"/>
      <x:c r="CO1127" s="405"/>
      <x:c r="CP1127" s="405"/>
      <x:c r="CQ1127" s="405"/>
      <x:c r="CR1127" s="405"/>
      <x:c r="CS1127" s="405"/>
      <x:c r="CT1127" s="405"/>
      <x:c r="CU1127" s="405"/>
      <x:c r="CV1127" s="405"/>
      <x:c r="CW1127" s="405"/>
      <x:c r="CX1127" s="405"/>
      <x:c r="CY1127" s="405"/>
      <x:c r="CZ1127" s="405"/>
      <x:c r="DA1127" s="405"/>
      <x:c r="DB1127" s="405"/>
      <x:c r="DC1127" s="405"/>
      <x:c r="DD1127" s="405"/>
      <x:c r="DE1127" s="405"/>
      <x:c r="DF1127" s="405"/>
      <x:c r="DG1127" s="405"/>
      <x:c r="DH1127" s="405"/>
      <x:c r="DI1127" s="405"/>
      <x:c r="DJ1127" s="405"/>
      <x:c r="DK1127" s="405"/>
      <x:c r="DL1127" s="405"/>
      <x:c r="DM1127" s="405"/>
      <x:c r="DN1127" s="405"/>
      <x:c r="DO1127" s="405"/>
      <x:c r="DP1127" s="405"/>
      <x:c r="DQ1127" s="405"/>
      <x:c r="DR1127" s="405"/>
      <x:c r="DS1127" s="405"/>
      <x:c r="DT1127" s="405"/>
      <x:c r="DU1127" s="405"/>
      <x:c r="DV1127" s="405"/>
      <x:c r="DW1127" s="405"/>
      <x:c r="DX1127" s="405"/>
      <x:c r="DY1127" s="405"/>
      <x:c r="DZ1127" s="405"/>
      <x:c r="EA1127" s="405"/>
      <x:c r="EB1127" s="405"/>
      <x:c r="EC1127" s="405"/>
      <x:c r="ED1127" s="405"/>
      <x:c r="EE1127" s="405"/>
      <x:c r="EF1127" s="405"/>
      <x:c r="EG1127" s="405"/>
      <x:c r="EH1127" s="405"/>
      <x:c r="EI1127" s="405"/>
      <x:c r="EJ1127" s="405"/>
      <x:c r="EK1127" s="405"/>
      <x:c r="EL1127" s="405"/>
      <x:c r="EM1127" s="405"/>
      <x:c r="EN1127" s="405"/>
      <x:c r="EO1127" s="405"/>
      <x:c r="EP1127" s="405"/>
      <x:c r="EQ1127" s="405"/>
      <x:c r="ER1127" s="405"/>
      <x:c r="ES1127" s="405"/>
      <x:c r="ET1127" s="405"/>
      <x:c r="EU1127" s="405"/>
      <x:c r="EV1127" s="405"/>
      <x:c r="EW1127" s="405"/>
      <x:c r="EX1127" s="405"/>
      <x:c r="EY1127" s="405"/>
      <x:c r="EZ1127" s="405"/>
      <x:c r="FA1127" s="405"/>
      <x:c r="FB1127" s="405"/>
      <x:c r="FC1127" s="405"/>
      <x:c r="FD1127" s="405"/>
      <x:c r="FE1127" s="405"/>
      <x:c r="FF1127" s="405"/>
      <x:c r="FG1127" s="405"/>
      <x:c r="FH1127" s="405"/>
      <x:c r="FI1127" s="405"/>
      <x:c r="FJ1127" s="405"/>
      <x:c r="FK1127" s="405"/>
      <x:c r="FL1127" s="405"/>
      <x:c r="FM1127" s="405"/>
      <x:c r="FN1127" s="405"/>
      <x:c r="FO1127" s="405"/>
      <x:c r="FP1127" s="405"/>
      <x:c r="FQ1127" s="405"/>
      <x:c r="FR1127" s="405"/>
      <x:c r="FS1127" s="405"/>
      <x:c r="FT1127" s="405"/>
      <x:c r="FU1127" s="405"/>
      <x:c r="FV1127" s="405"/>
      <x:c r="FW1127" s="405"/>
      <x:c r="FX1127" s="405"/>
      <x:c r="FY1127" s="405"/>
      <x:c r="FZ1127" s="405"/>
      <x:c r="GA1127" s="405"/>
      <x:c r="GB1127" s="405"/>
      <x:c r="GC1127" s="405"/>
      <x:c r="GD1127" s="405"/>
      <x:c r="GE1127" s="405"/>
      <x:c r="GF1127" s="405"/>
      <x:c r="GG1127" s="405"/>
    </x:row>
    <x:row r="1128" spans="1:189" s="377" customFormat="1" hidden="1" customHeight="1">
      <x:c r="A1128" s="486" t="s">
        <x:v>25</x:v>
      </x:c>
      <x:c r="B1128" s="498" t="s">
        <x:v>2380</x:v>
      </x:c>
      <x:c r="C1128" s="296" t="s">
        <x:v>4374</x:v>
      </x:c>
      <x:c r="D1128" s="628">
        <x:f>IF(SUM(I1128:K1128)=SUM(L1128:M1128),SUM(I1128:K1128),"오답")</x:f>
        <x:v>3422</x:v>
      </x:c>
      <x:c r="E1128" s="298" t="s">
        <x:v>5300</x:v>
      </x:c>
      <x:c r="F1128" s="298" t="s">
        <x:v>5300</x:v>
      </x:c>
      <x:c r="G1128" s="298" t="s">
        <x:v>5300</x:v>
      </x:c>
      <x:c r="H1128" s="298" t="s">
        <x:v>5973</x:v>
      </x:c>
      <x:c r="I1128" s="322"/>
      <x:c r="J1128" s="322"/>
      <x:c r="K1128" s="322">
        <x:v>3422</x:v>
      </x:c>
      <x:c r="L1128" s="322"/>
      <x:c r="M1128" s="322">
        <x:v>3422</x:v>
      </x:c>
      <x:c r="N1128" s="322"/>
      <x:c r="O1128" s="322"/>
      <x:c r="P1128" s="322">
        <x:v>3422</x:v>
      </x:c>
      <x:c r="Q1128" s="322"/>
      <x:c r="R1128" s="218" t="s">
        <x:v>4011</x:v>
      </x:c>
      <x:c r="S1128" s="447"/>
      <x:c r="T1128" s="343"/>
      <x:c r="U1128" s="343"/>
      <x:c r="V1128" s="343"/>
      <x:c r="W1128" s="343"/>
      <x:c r="X1128" s="343"/>
      <x:c r="Y1128" s="343"/>
      <x:c r="Z1128" s="343"/>
      <x:c r="AA1128" s="343"/>
      <x:c r="AB1128" s="343"/>
      <x:c r="AC1128" s="343"/>
      <x:c r="AD1128" s="343"/>
      <x:c r="AE1128" s="343"/>
      <x:c r="AF1128" s="343"/>
      <x:c r="AG1128" s="343"/>
      <x:c r="AH1128" s="343"/>
      <x:c r="AI1128" s="343"/>
      <x:c r="AJ1128" s="343"/>
      <x:c r="AK1128" s="343"/>
      <x:c r="AL1128" s="343"/>
      <x:c r="AM1128" s="343"/>
      <x:c r="AN1128" s="343"/>
      <x:c r="AO1128" s="343"/>
      <x:c r="AP1128" s="343"/>
      <x:c r="AQ1128" s="343"/>
      <x:c r="AR1128" s="343"/>
      <x:c r="AS1128" s="343"/>
      <x:c r="AT1128" s="343"/>
      <x:c r="AU1128" s="343"/>
      <x:c r="AV1128" s="343"/>
      <x:c r="AW1128" s="343"/>
      <x:c r="AX1128" s="343"/>
      <x:c r="AY1128" s="343"/>
      <x:c r="AZ1128" s="343"/>
      <x:c r="BA1128" s="343"/>
      <x:c r="BB1128" s="343"/>
      <x:c r="BC1128" s="343"/>
      <x:c r="BD1128" s="343"/>
      <x:c r="BE1128" s="343"/>
      <x:c r="BF1128" s="343"/>
      <x:c r="BG1128" s="343"/>
      <x:c r="BH1128" s="343"/>
      <x:c r="BI1128" s="343"/>
      <x:c r="BJ1128" s="343"/>
      <x:c r="BK1128" s="343"/>
      <x:c r="BL1128" s="343"/>
      <x:c r="BM1128" s="343"/>
      <x:c r="BN1128" s="343"/>
      <x:c r="BO1128" s="343"/>
      <x:c r="BP1128" s="343"/>
      <x:c r="BQ1128" s="343"/>
      <x:c r="BR1128" s="343"/>
      <x:c r="BS1128" s="343"/>
      <x:c r="BT1128" s="343"/>
      <x:c r="BU1128" s="343"/>
      <x:c r="BV1128" s="343"/>
      <x:c r="BW1128" s="343"/>
      <x:c r="BX1128" s="343"/>
      <x:c r="BY1128" s="343"/>
      <x:c r="BZ1128" s="343"/>
      <x:c r="CA1128" s="343"/>
      <x:c r="CB1128" s="343"/>
      <x:c r="CC1128" s="343"/>
      <x:c r="CD1128" s="343"/>
      <x:c r="CE1128" s="343"/>
      <x:c r="CF1128" s="343"/>
      <x:c r="CG1128" s="343"/>
      <x:c r="CH1128" s="343"/>
      <x:c r="CI1128" s="343"/>
      <x:c r="CJ1128" s="343"/>
      <x:c r="CK1128" s="343"/>
      <x:c r="CL1128" s="343"/>
      <x:c r="CM1128" s="343"/>
      <x:c r="CN1128" s="343"/>
      <x:c r="CO1128" s="343"/>
      <x:c r="CP1128" s="343"/>
      <x:c r="CQ1128" s="343"/>
      <x:c r="CR1128" s="343"/>
      <x:c r="CS1128" s="343"/>
      <x:c r="CT1128" s="343"/>
      <x:c r="CU1128" s="343"/>
      <x:c r="CV1128" s="343"/>
      <x:c r="CW1128" s="343"/>
      <x:c r="CX1128" s="343"/>
      <x:c r="CY1128" s="343"/>
      <x:c r="CZ1128" s="343"/>
      <x:c r="DA1128" s="343"/>
      <x:c r="DB1128" s="343"/>
      <x:c r="DC1128" s="343"/>
      <x:c r="DD1128" s="343"/>
      <x:c r="DE1128" s="343"/>
      <x:c r="DF1128" s="343"/>
      <x:c r="DG1128" s="343"/>
      <x:c r="DH1128" s="343"/>
      <x:c r="DI1128" s="343"/>
      <x:c r="DJ1128" s="343"/>
      <x:c r="DK1128" s="343"/>
      <x:c r="DL1128" s="343"/>
      <x:c r="DM1128" s="343"/>
      <x:c r="DN1128" s="343"/>
      <x:c r="DO1128" s="343"/>
      <x:c r="DP1128" s="343"/>
      <x:c r="DQ1128" s="343"/>
      <x:c r="DR1128" s="343"/>
      <x:c r="DS1128" s="343"/>
      <x:c r="DT1128" s="343"/>
      <x:c r="DU1128" s="343"/>
      <x:c r="DV1128" s="343"/>
      <x:c r="DW1128" s="343"/>
      <x:c r="DX1128" s="343"/>
      <x:c r="DY1128" s="343"/>
      <x:c r="DZ1128" s="343"/>
      <x:c r="EA1128" s="343"/>
      <x:c r="EB1128" s="343"/>
      <x:c r="EC1128" s="343"/>
      <x:c r="ED1128" s="343"/>
      <x:c r="EE1128" s="343"/>
      <x:c r="EF1128" s="343"/>
      <x:c r="EG1128" s="343"/>
      <x:c r="EH1128" s="343"/>
      <x:c r="EI1128" s="343"/>
      <x:c r="EJ1128" s="343"/>
      <x:c r="EK1128" s="343"/>
      <x:c r="EL1128" s="343"/>
      <x:c r="EM1128" s="343"/>
      <x:c r="EN1128" s="343"/>
      <x:c r="EO1128" s="343"/>
      <x:c r="EP1128" s="343"/>
      <x:c r="EQ1128" s="343"/>
      <x:c r="ER1128" s="343"/>
      <x:c r="ES1128" s="343"/>
      <x:c r="ET1128" s="343"/>
      <x:c r="EU1128" s="343"/>
      <x:c r="EV1128" s="343"/>
      <x:c r="EW1128" s="343"/>
      <x:c r="EX1128" s="343"/>
      <x:c r="EY1128" s="343"/>
      <x:c r="EZ1128" s="343"/>
      <x:c r="FA1128" s="343"/>
      <x:c r="FB1128" s="343"/>
      <x:c r="FC1128" s="343"/>
      <x:c r="FD1128" s="343"/>
      <x:c r="FE1128" s="343"/>
      <x:c r="FF1128" s="343"/>
      <x:c r="FG1128" s="343"/>
      <x:c r="FH1128" s="343"/>
      <x:c r="FI1128" s="343"/>
      <x:c r="FJ1128" s="343"/>
      <x:c r="FK1128" s="343"/>
      <x:c r="FL1128" s="343"/>
      <x:c r="FM1128" s="343"/>
      <x:c r="FN1128" s="343"/>
      <x:c r="FO1128" s="343"/>
      <x:c r="FP1128" s="343"/>
      <x:c r="FQ1128" s="343"/>
      <x:c r="FR1128" s="343"/>
      <x:c r="FS1128" s="343"/>
      <x:c r="FT1128" s="343"/>
      <x:c r="FU1128" s="343"/>
      <x:c r="FV1128" s="343"/>
      <x:c r="FW1128" s="343"/>
      <x:c r="FX1128" s="343"/>
      <x:c r="FY1128" s="343"/>
      <x:c r="FZ1128" s="343"/>
      <x:c r="GA1128" s="343"/>
      <x:c r="GB1128" s="343"/>
      <x:c r="GC1128" s="343"/>
      <x:c r="GD1128" s="343"/>
      <x:c r="GE1128" s="343"/>
      <x:c r="GF1128" s="343"/>
      <x:c r="GG1128" s="343"/>
    </x:row>
    <x:row r="1129" spans="1:189" s="377" customFormat="1" hidden="1" customHeight="1">
      <x:c r="A1129" s="486" t="s">
        <x:v>25</x:v>
      </x:c>
      <x:c r="B1129" s="295" t="s">
        <x:v>810</x:v>
      </x:c>
      <x:c r="C1129" s="296" t="s">
        <x:v>806</x:v>
      </x:c>
      <x:c r="D1129" s="628">
        <x:f t="shared" ref="D1129:D1145" si="86">IF(SUM(I1129:K1129)=SUM(L1129:M1129),SUM(I1129:K1129),"오답")</x:f>
        <x:v>3927</x:v>
      </x:c>
      <x:c r="E1129" s="299" t="s">
        <x:v>2172</x:v>
      </x:c>
      <x:c r="F1129" s="299" t="s">
        <x:v>5372</x:v>
      </x:c>
      <x:c r="G1129" s="299" t="s">
        <x:v>2172</x:v>
      </x:c>
      <x:c r="H1129" s="299"/>
      <x:c r="I1129" s="322"/>
      <x:c r="J1129" s="322">
        <x:v>3927</x:v>
      </x:c>
      <x:c r="K1129" s="322"/>
      <x:c r="L1129" s="322">
        <x:v>3927</x:v>
      </x:c>
      <x:c r="M1129" s="322"/>
      <x:c r="N1129" s="322"/>
      <x:c r="O1129" s="322"/>
      <x:c r="P1129" s="322">
        <x:v>3927</x:v>
      </x:c>
      <x:c r="Q1129" s="322"/>
      <x:c r="R1129" s="246" t="s">
        <x:v>2833</x:v>
      </x:c>
      <x:c r="S1129" s="447"/>
      <x:c r="T1129" s="343"/>
      <x:c r="U1129" s="343"/>
      <x:c r="V1129" s="343"/>
      <x:c r="W1129" s="343"/>
      <x:c r="X1129" s="343"/>
      <x:c r="Y1129" s="343"/>
      <x:c r="Z1129" s="343"/>
      <x:c r="AA1129" s="343"/>
      <x:c r="AB1129" s="343"/>
      <x:c r="AC1129" s="343"/>
      <x:c r="AD1129" s="343"/>
      <x:c r="AE1129" s="343"/>
      <x:c r="AF1129" s="343"/>
      <x:c r="AG1129" s="343"/>
      <x:c r="AH1129" s="343"/>
      <x:c r="AI1129" s="343"/>
      <x:c r="AJ1129" s="343"/>
      <x:c r="AK1129" s="343"/>
      <x:c r="AL1129" s="343"/>
      <x:c r="AM1129" s="343"/>
      <x:c r="AN1129" s="343"/>
      <x:c r="AO1129" s="343"/>
      <x:c r="AP1129" s="343"/>
      <x:c r="AQ1129" s="343"/>
      <x:c r="AR1129" s="343"/>
      <x:c r="AS1129" s="343"/>
      <x:c r="AT1129" s="343"/>
      <x:c r="AU1129" s="343"/>
      <x:c r="AV1129" s="343"/>
      <x:c r="AW1129" s="343"/>
      <x:c r="AX1129" s="343"/>
      <x:c r="AY1129" s="343"/>
      <x:c r="AZ1129" s="343"/>
      <x:c r="BA1129" s="343"/>
      <x:c r="BB1129" s="343"/>
      <x:c r="BC1129" s="343"/>
      <x:c r="BD1129" s="343"/>
      <x:c r="BE1129" s="343"/>
      <x:c r="BF1129" s="343"/>
      <x:c r="BG1129" s="343"/>
      <x:c r="BH1129" s="343"/>
      <x:c r="BI1129" s="343"/>
      <x:c r="BJ1129" s="343"/>
      <x:c r="BK1129" s="343"/>
      <x:c r="BL1129" s="343"/>
      <x:c r="BM1129" s="343"/>
      <x:c r="BN1129" s="343"/>
      <x:c r="BO1129" s="343"/>
      <x:c r="BP1129" s="343"/>
      <x:c r="BQ1129" s="343"/>
      <x:c r="BR1129" s="343"/>
      <x:c r="BS1129" s="343"/>
      <x:c r="BT1129" s="343"/>
      <x:c r="BU1129" s="343"/>
      <x:c r="BV1129" s="343"/>
      <x:c r="BW1129" s="343"/>
      <x:c r="BX1129" s="343"/>
      <x:c r="BY1129" s="343"/>
      <x:c r="BZ1129" s="343"/>
      <x:c r="CA1129" s="343"/>
      <x:c r="CB1129" s="343"/>
      <x:c r="CC1129" s="343"/>
      <x:c r="CD1129" s="343"/>
      <x:c r="CE1129" s="343"/>
      <x:c r="CF1129" s="343"/>
      <x:c r="CG1129" s="343"/>
      <x:c r="CH1129" s="343"/>
      <x:c r="CI1129" s="343"/>
      <x:c r="CJ1129" s="343"/>
      <x:c r="CK1129" s="343"/>
      <x:c r="CL1129" s="343"/>
      <x:c r="CM1129" s="343"/>
      <x:c r="CN1129" s="343"/>
      <x:c r="CO1129" s="343"/>
      <x:c r="CP1129" s="343"/>
      <x:c r="CQ1129" s="343"/>
      <x:c r="CR1129" s="343"/>
      <x:c r="CS1129" s="343"/>
      <x:c r="CT1129" s="343"/>
      <x:c r="CU1129" s="343"/>
      <x:c r="CV1129" s="343"/>
      <x:c r="CW1129" s="343"/>
      <x:c r="CX1129" s="343"/>
      <x:c r="CY1129" s="343"/>
      <x:c r="CZ1129" s="343"/>
      <x:c r="DA1129" s="343"/>
      <x:c r="DB1129" s="343"/>
      <x:c r="DC1129" s="343"/>
      <x:c r="DD1129" s="343"/>
      <x:c r="DE1129" s="343"/>
      <x:c r="DF1129" s="343"/>
      <x:c r="DG1129" s="343"/>
      <x:c r="DH1129" s="343"/>
      <x:c r="DI1129" s="343"/>
      <x:c r="DJ1129" s="343"/>
      <x:c r="DK1129" s="343"/>
      <x:c r="DL1129" s="343"/>
      <x:c r="DM1129" s="343"/>
      <x:c r="DN1129" s="343"/>
      <x:c r="DO1129" s="343"/>
      <x:c r="DP1129" s="343"/>
      <x:c r="DQ1129" s="343"/>
      <x:c r="DR1129" s="343"/>
      <x:c r="DS1129" s="343"/>
      <x:c r="DT1129" s="343"/>
      <x:c r="DU1129" s="343"/>
      <x:c r="DV1129" s="343"/>
      <x:c r="DW1129" s="343"/>
      <x:c r="DX1129" s="343"/>
      <x:c r="DY1129" s="343"/>
      <x:c r="DZ1129" s="343"/>
      <x:c r="EA1129" s="343"/>
      <x:c r="EB1129" s="343"/>
      <x:c r="EC1129" s="343"/>
      <x:c r="ED1129" s="343"/>
      <x:c r="EE1129" s="343"/>
      <x:c r="EF1129" s="343"/>
      <x:c r="EG1129" s="343"/>
      <x:c r="EH1129" s="343"/>
      <x:c r="EI1129" s="343"/>
      <x:c r="EJ1129" s="343"/>
      <x:c r="EK1129" s="343"/>
      <x:c r="EL1129" s="343"/>
      <x:c r="EM1129" s="343"/>
      <x:c r="EN1129" s="343"/>
      <x:c r="EO1129" s="343"/>
      <x:c r="EP1129" s="343"/>
      <x:c r="EQ1129" s="343"/>
      <x:c r="ER1129" s="343"/>
      <x:c r="ES1129" s="343"/>
      <x:c r="ET1129" s="343"/>
      <x:c r="EU1129" s="343"/>
      <x:c r="EV1129" s="343"/>
      <x:c r="EW1129" s="343"/>
      <x:c r="EX1129" s="343"/>
      <x:c r="EY1129" s="343"/>
      <x:c r="EZ1129" s="343"/>
      <x:c r="FA1129" s="343"/>
      <x:c r="FB1129" s="343"/>
      <x:c r="FC1129" s="343"/>
      <x:c r="FD1129" s="343"/>
      <x:c r="FE1129" s="343"/>
      <x:c r="FF1129" s="343"/>
      <x:c r="FG1129" s="343"/>
      <x:c r="FH1129" s="343"/>
      <x:c r="FI1129" s="343"/>
      <x:c r="FJ1129" s="343"/>
      <x:c r="FK1129" s="343"/>
      <x:c r="FL1129" s="343"/>
      <x:c r="FM1129" s="343"/>
      <x:c r="FN1129" s="343"/>
      <x:c r="FO1129" s="343"/>
      <x:c r="FP1129" s="343"/>
      <x:c r="FQ1129" s="343"/>
      <x:c r="FR1129" s="343"/>
      <x:c r="FS1129" s="343"/>
      <x:c r="FT1129" s="343"/>
      <x:c r="FU1129" s="343"/>
      <x:c r="FV1129" s="343"/>
      <x:c r="FW1129" s="343"/>
      <x:c r="FX1129" s="343"/>
      <x:c r="FY1129" s="343"/>
      <x:c r="FZ1129" s="343"/>
      <x:c r="GA1129" s="343"/>
      <x:c r="GB1129" s="343"/>
      <x:c r="GC1129" s="343"/>
      <x:c r="GD1129" s="343"/>
      <x:c r="GE1129" s="343"/>
      <x:c r="GF1129" s="343"/>
      <x:c r="GG1129" s="343"/>
    </x:row>
    <x:row r="1130" spans="1:189" s="377" customFormat="1" hidden="1" customHeight="1">
      <x:c r="A1130" s="486" t="s">
        <x:v>25</x:v>
      </x:c>
      <x:c r="B1130" s="295" t="s">
        <x:v>818</x:v>
      </x:c>
      <x:c r="C1130" s="296" t="s">
        <x:v>6783</x:v>
      </x:c>
      <x:c r="D1130" s="628">
        <x:f>IF(SUM(I1130:K1130)=SUM(L1130:M1130),SUM(I1130:K1130),"오답")</x:f>
        <x:v>313</x:v>
      </x:c>
      <x:c r="E1130" s="299" t="s">
        <x:v>2172</x:v>
      </x:c>
      <x:c r="F1130" s="299" t="s">
        <x:v>5372</x:v>
      </x:c>
      <x:c r="G1130" s="299" t="s">
        <x:v>5372</x:v>
      </x:c>
      <x:c r="H1130" s="299"/>
      <x:c r="I1130" s="322"/>
      <x:c r="J1130" s="322">
        <x:v>313</x:v>
      </x:c>
      <x:c r="K1130" s="322"/>
      <x:c r="L1130" s="322">
        <x:v>313</x:v>
      </x:c>
      <x:c r="M1130" s="322"/>
      <x:c r="N1130" s="322"/>
      <x:c r="O1130" s="322"/>
      <x:c r="P1130" s="322">
        <x:v>313</x:v>
      </x:c>
      <x:c r="Q1130" s="322"/>
      <x:c r="R1130" s="246" t="s">
        <x:v>2833</x:v>
      </x:c>
      <x:c r="S1130" s="447"/>
      <x:c r="T1130" s="343"/>
      <x:c r="U1130" s="343"/>
      <x:c r="V1130" s="343"/>
      <x:c r="W1130" s="343"/>
      <x:c r="X1130" s="343"/>
      <x:c r="Y1130" s="343"/>
      <x:c r="Z1130" s="343"/>
      <x:c r="AA1130" s="343"/>
      <x:c r="AB1130" s="343"/>
      <x:c r="AC1130" s="343"/>
      <x:c r="AD1130" s="343"/>
      <x:c r="AE1130" s="343"/>
      <x:c r="AF1130" s="343"/>
      <x:c r="AG1130" s="343"/>
      <x:c r="AH1130" s="343"/>
      <x:c r="AI1130" s="343"/>
      <x:c r="AJ1130" s="343"/>
      <x:c r="AK1130" s="343"/>
      <x:c r="AL1130" s="343"/>
      <x:c r="AM1130" s="343"/>
      <x:c r="AN1130" s="343"/>
      <x:c r="AO1130" s="343"/>
      <x:c r="AP1130" s="343"/>
      <x:c r="AQ1130" s="343"/>
      <x:c r="AR1130" s="343"/>
      <x:c r="AS1130" s="343"/>
      <x:c r="AT1130" s="343"/>
      <x:c r="AU1130" s="343"/>
      <x:c r="AV1130" s="343"/>
      <x:c r="AW1130" s="343"/>
      <x:c r="AX1130" s="343"/>
      <x:c r="AY1130" s="343"/>
      <x:c r="AZ1130" s="343"/>
      <x:c r="BA1130" s="343"/>
      <x:c r="BB1130" s="343"/>
      <x:c r="BC1130" s="343"/>
      <x:c r="BD1130" s="343"/>
      <x:c r="BE1130" s="343"/>
      <x:c r="BF1130" s="343"/>
      <x:c r="BG1130" s="343"/>
      <x:c r="BH1130" s="343"/>
      <x:c r="BI1130" s="343"/>
      <x:c r="BJ1130" s="343"/>
      <x:c r="BK1130" s="343"/>
      <x:c r="BL1130" s="343"/>
      <x:c r="BM1130" s="343"/>
      <x:c r="BN1130" s="343"/>
      <x:c r="BO1130" s="343"/>
      <x:c r="BP1130" s="343"/>
      <x:c r="BQ1130" s="343"/>
      <x:c r="BR1130" s="343"/>
      <x:c r="BS1130" s="343"/>
      <x:c r="BT1130" s="343"/>
      <x:c r="BU1130" s="343"/>
      <x:c r="BV1130" s="343"/>
      <x:c r="BW1130" s="343"/>
      <x:c r="BX1130" s="343"/>
      <x:c r="BY1130" s="343"/>
      <x:c r="BZ1130" s="343"/>
      <x:c r="CA1130" s="343"/>
      <x:c r="CB1130" s="343"/>
      <x:c r="CC1130" s="343"/>
      <x:c r="CD1130" s="343"/>
      <x:c r="CE1130" s="343"/>
      <x:c r="CF1130" s="343"/>
      <x:c r="CG1130" s="343"/>
      <x:c r="CH1130" s="343"/>
      <x:c r="CI1130" s="343"/>
      <x:c r="CJ1130" s="343"/>
      <x:c r="CK1130" s="343"/>
      <x:c r="CL1130" s="343"/>
      <x:c r="CM1130" s="343"/>
      <x:c r="CN1130" s="343"/>
      <x:c r="CO1130" s="343"/>
      <x:c r="CP1130" s="343"/>
      <x:c r="CQ1130" s="343"/>
      <x:c r="CR1130" s="343"/>
      <x:c r="CS1130" s="343"/>
      <x:c r="CT1130" s="343"/>
      <x:c r="CU1130" s="343"/>
      <x:c r="CV1130" s="343"/>
      <x:c r="CW1130" s="343"/>
      <x:c r="CX1130" s="343"/>
      <x:c r="CY1130" s="343"/>
      <x:c r="CZ1130" s="343"/>
      <x:c r="DA1130" s="343"/>
      <x:c r="DB1130" s="343"/>
      <x:c r="DC1130" s="343"/>
      <x:c r="DD1130" s="343"/>
      <x:c r="DE1130" s="343"/>
      <x:c r="DF1130" s="343"/>
      <x:c r="DG1130" s="343"/>
      <x:c r="DH1130" s="343"/>
      <x:c r="DI1130" s="343"/>
      <x:c r="DJ1130" s="343"/>
      <x:c r="DK1130" s="343"/>
      <x:c r="DL1130" s="343"/>
      <x:c r="DM1130" s="343"/>
      <x:c r="DN1130" s="343"/>
      <x:c r="DO1130" s="343"/>
      <x:c r="DP1130" s="343"/>
      <x:c r="DQ1130" s="343"/>
      <x:c r="DR1130" s="343"/>
      <x:c r="DS1130" s="343"/>
      <x:c r="DT1130" s="343"/>
      <x:c r="DU1130" s="343"/>
      <x:c r="DV1130" s="343"/>
      <x:c r="DW1130" s="343"/>
      <x:c r="DX1130" s="343"/>
      <x:c r="DY1130" s="343"/>
      <x:c r="DZ1130" s="343"/>
      <x:c r="EA1130" s="343"/>
      <x:c r="EB1130" s="343"/>
      <x:c r="EC1130" s="343"/>
      <x:c r="ED1130" s="343"/>
      <x:c r="EE1130" s="343"/>
      <x:c r="EF1130" s="343"/>
      <x:c r="EG1130" s="343"/>
      <x:c r="EH1130" s="343"/>
      <x:c r="EI1130" s="343"/>
      <x:c r="EJ1130" s="343"/>
      <x:c r="EK1130" s="343"/>
      <x:c r="EL1130" s="343"/>
      <x:c r="EM1130" s="343"/>
      <x:c r="EN1130" s="343"/>
      <x:c r="EO1130" s="343"/>
      <x:c r="EP1130" s="343"/>
      <x:c r="EQ1130" s="343"/>
      <x:c r="ER1130" s="343"/>
      <x:c r="ES1130" s="343"/>
      <x:c r="ET1130" s="343"/>
      <x:c r="EU1130" s="343"/>
      <x:c r="EV1130" s="343"/>
      <x:c r="EW1130" s="343"/>
      <x:c r="EX1130" s="343"/>
      <x:c r="EY1130" s="343"/>
      <x:c r="EZ1130" s="343"/>
      <x:c r="FA1130" s="343"/>
      <x:c r="FB1130" s="343"/>
      <x:c r="FC1130" s="343"/>
      <x:c r="FD1130" s="343"/>
      <x:c r="FE1130" s="343"/>
      <x:c r="FF1130" s="343"/>
      <x:c r="FG1130" s="343"/>
      <x:c r="FH1130" s="343"/>
      <x:c r="FI1130" s="343"/>
      <x:c r="FJ1130" s="343"/>
      <x:c r="FK1130" s="343"/>
      <x:c r="FL1130" s="343"/>
      <x:c r="FM1130" s="343"/>
      <x:c r="FN1130" s="343"/>
      <x:c r="FO1130" s="343"/>
      <x:c r="FP1130" s="343"/>
      <x:c r="FQ1130" s="343"/>
      <x:c r="FR1130" s="343"/>
      <x:c r="FS1130" s="343"/>
      <x:c r="FT1130" s="343"/>
      <x:c r="FU1130" s="343"/>
      <x:c r="FV1130" s="343"/>
      <x:c r="FW1130" s="343"/>
      <x:c r="FX1130" s="343"/>
      <x:c r="FY1130" s="343"/>
      <x:c r="FZ1130" s="343"/>
      <x:c r="GA1130" s="343"/>
      <x:c r="GB1130" s="343"/>
      <x:c r="GC1130" s="343"/>
      <x:c r="GD1130" s="343"/>
      <x:c r="GE1130" s="343"/>
      <x:c r="GF1130" s="343"/>
      <x:c r="GG1130" s="343"/>
    </x:row>
    <x:row r="1131" spans="1:189" s="377" customFormat="1" hidden="1" customHeight="1">
      <x:c r="A1131" s="486" t="s">
        <x:v>25</x:v>
      </x:c>
      <x:c r="B1131" s="295" t="s">
        <x:v>856</x:v>
      </x:c>
      <x:c r="C1131" s="296" t="s">
        <x:v>6814</x:v>
      </x:c>
      <x:c r="D1131" s="628">
        <x:f t="shared" si="86"/>
        <x:v>571</x:v>
      </x:c>
      <x:c r="E1131" s="299" t="s">
        <x:v>3085</x:v>
      </x:c>
      <x:c r="F1131" s="299" t="s">
        <x:v>5441</x:v>
      </x:c>
      <x:c r="G1131" s="299" t="s">
        <x:v>3085</x:v>
      </x:c>
      <x:c r="H1131" s="299"/>
      <x:c r="I1131" s="322"/>
      <x:c r="J1131" s="322">
        <x:v>571</x:v>
      </x:c>
      <x:c r="K1131" s="322"/>
      <x:c r="L1131" s="322">
        <x:v>571</x:v>
      </x:c>
      <x:c r="M1131" s="322"/>
      <x:c r="N1131" s="322"/>
      <x:c r="O1131" s="322"/>
      <x:c r="P1131" s="322">
        <x:v>571</x:v>
      </x:c>
      <x:c r="Q1131" s="322"/>
      <x:c r="R1131" s="246" t="s">
        <x:v>847</x:v>
      </x:c>
      <x:c r="S1131" s="447"/>
      <x:c r="T1131" s="343"/>
      <x:c r="U1131" s="343"/>
      <x:c r="V1131" s="343"/>
      <x:c r="W1131" s="343"/>
      <x:c r="X1131" s="343"/>
      <x:c r="Y1131" s="343"/>
      <x:c r="Z1131" s="343"/>
      <x:c r="AA1131" s="343"/>
      <x:c r="AB1131" s="343"/>
      <x:c r="AC1131" s="343"/>
      <x:c r="AD1131" s="343"/>
      <x:c r="AE1131" s="343"/>
      <x:c r="AF1131" s="343"/>
      <x:c r="AG1131" s="343"/>
      <x:c r="AH1131" s="343"/>
      <x:c r="AI1131" s="343"/>
      <x:c r="AJ1131" s="343"/>
      <x:c r="AK1131" s="343"/>
      <x:c r="AL1131" s="343"/>
      <x:c r="AM1131" s="343"/>
      <x:c r="AN1131" s="343"/>
      <x:c r="AO1131" s="343"/>
      <x:c r="AP1131" s="343"/>
      <x:c r="AQ1131" s="343"/>
      <x:c r="AR1131" s="343"/>
      <x:c r="AS1131" s="343"/>
      <x:c r="AT1131" s="343"/>
      <x:c r="AU1131" s="343"/>
      <x:c r="AV1131" s="343"/>
      <x:c r="AW1131" s="343"/>
      <x:c r="AX1131" s="343"/>
      <x:c r="AY1131" s="343"/>
      <x:c r="AZ1131" s="343"/>
      <x:c r="BA1131" s="343"/>
      <x:c r="BB1131" s="343"/>
      <x:c r="BC1131" s="343"/>
      <x:c r="BD1131" s="343"/>
      <x:c r="BE1131" s="343"/>
      <x:c r="BF1131" s="343"/>
      <x:c r="BG1131" s="343"/>
      <x:c r="BH1131" s="343"/>
      <x:c r="BI1131" s="343"/>
      <x:c r="BJ1131" s="343"/>
      <x:c r="BK1131" s="343"/>
      <x:c r="BL1131" s="343"/>
      <x:c r="BM1131" s="343"/>
      <x:c r="BN1131" s="343"/>
      <x:c r="BO1131" s="343"/>
      <x:c r="BP1131" s="343"/>
      <x:c r="BQ1131" s="343"/>
      <x:c r="BR1131" s="343"/>
      <x:c r="BS1131" s="343"/>
      <x:c r="BT1131" s="343"/>
      <x:c r="BU1131" s="343"/>
      <x:c r="BV1131" s="343"/>
      <x:c r="BW1131" s="343"/>
      <x:c r="BX1131" s="343"/>
      <x:c r="BY1131" s="343"/>
      <x:c r="BZ1131" s="343"/>
      <x:c r="CA1131" s="343"/>
      <x:c r="CB1131" s="343"/>
      <x:c r="CC1131" s="343"/>
      <x:c r="CD1131" s="343"/>
      <x:c r="CE1131" s="343"/>
      <x:c r="CF1131" s="343"/>
      <x:c r="CG1131" s="343"/>
      <x:c r="CH1131" s="343"/>
      <x:c r="CI1131" s="343"/>
      <x:c r="CJ1131" s="343"/>
      <x:c r="CK1131" s="343"/>
      <x:c r="CL1131" s="343"/>
      <x:c r="CM1131" s="343"/>
      <x:c r="CN1131" s="343"/>
      <x:c r="CO1131" s="343"/>
      <x:c r="CP1131" s="343"/>
      <x:c r="CQ1131" s="343"/>
      <x:c r="CR1131" s="343"/>
      <x:c r="CS1131" s="343"/>
      <x:c r="CT1131" s="343"/>
      <x:c r="CU1131" s="343"/>
      <x:c r="CV1131" s="343"/>
      <x:c r="CW1131" s="343"/>
      <x:c r="CX1131" s="343"/>
      <x:c r="CY1131" s="343"/>
      <x:c r="CZ1131" s="343"/>
      <x:c r="DA1131" s="343"/>
      <x:c r="DB1131" s="343"/>
      <x:c r="DC1131" s="343"/>
      <x:c r="DD1131" s="343"/>
      <x:c r="DE1131" s="343"/>
      <x:c r="DF1131" s="343"/>
      <x:c r="DG1131" s="343"/>
      <x:c r="DH1131" s="343"/>
      <x:c r="DI1131" s="343"/>
      <x:c r="DJ1131" s="343"/>
      <x:c r="DK1131" s="343"/>
      <x:c r="DL1131" s="343"/>
      <x:c r="DM1131" s="343"/>
      <x:c r="DN1131" s="343"/>
      <x:c r="DO1131" s="343"/>
      <x:c r="DP1131" s="343"/>
      <x:c r="DQ1131" s="343"/>
      <x:c r="DR1131" s="343"/>
      <x:c r="DS1131" s="343"/>
      <x:c r="DT1131" s="343"/>
      <x:c r="DU1131" s="343"/>
      <x:c r="DV1131" s="343"/>
      <x:c r="DW1131" s="343"/>
      <x:c r="DX1131" s="343"/>
      <x:c r="DY1131" s="343"/>
      <x:c r="DZ1131" s="343"/>
      <x:c r="EA1131" s="343"/>
      <x:c r="EB1131" s="343"/>
      <x:c r="EC1131" s="343"/>
      <x:c r="ED1131" s="343"/>
      <x:c r="EE1131" s="343"/>
      <x:c r="EF1131" s="343"/>
      <x:c r="EG1131" s="343"/>
      <x:c r="EH1131" s="343"/>
      <x:c r="EI1131" s="343"/>
      <x:c r="EJ1131" s="343"/>
      <x:c r="EK1131" s="343"/>
      <x:c r="EL1131" s="343"/>
      <x:c r="EM1131" s="343"/>
      <x:c r="EN1131" s="343"/>
      <x:c r="EO1131" s="343"/>
      <x:c r="EP1131" s="343"/>
      <x:c r="EQ1131" s="343"/>
      <x:c r="ER1131" s="343"/>
      <x:c r="ES1131" s="343"/>
      <x:c r="ET1131" s="343"/>
      <x:c r="EU1131" s="343"/>
      <x:c r="EV1131" s="343"/>
      <x:c r="EW1131" s="343"/>
      <x:c r="EX1131" s="343"/>
      <x:c r="EY1131" s="343"/>
      <x:c r="EZ1131" s="343"/>
      <x:c r="FA1131" s="343"/>
      <x:c r="FB1131" s="343"/>
      <x:c r="FC1131" s="343"/>
      <x:c r="FD1131" s="343"/>
      <x:c r="FE1131" s="343"/>
      <x:c r="FF1131" s="343"/>
      <x:c r="FG1131" s="343"/>
      <x:c r="FH1131" s="343"/>
      <x:c r="FI1131" s="343"/>
      <x:c r="FJ1131" s="343"/>
      <x:c r="FK1131" s="343"/>
      <x:c r="FL1131" s="343"/>
      <x:c r="FM1131" s="343"/>
      <x:c r="FN1131" s="343"/>
      <x:c r="FO1131" s="343"/>
      <x:c r="FP1131" s="343"/>
      <x:c r="FQ1131" s="343"/>
      <x:c r="FR1131" s="343"/>
      <x:c r="FS1131" s="343"/>
      <x:c r="FT1131" s="343"/>
      <x:c r="FU1131" s="343"/>
      <x:c r="FV1131" s="343"/>
      <x:c r="FW1131" s="343"/>
      <x:c r="FX1131" s="343"/>
      <x:c r="FY1131" s="343"/>
      <x:c r="FZ1131" s="343"/>
      <x:c r="GA1131" s="343"/>
      <x:c r="GB1131" s="343"/>
      <x:c r="GC1131" s="343"/>
      <x:c r="GD1131" s="343"/>
      <x:c r="GE1131" s="343"/>
      <x:c r="GF1131" s="343"/>
      <x:c r="GG1131" s="343"/>
    </x:row>
    <x:row r="1132" spans="1:189" s="377" customFormat="1" hidden="1" customHeight="1">
      <x:c r="A1132" s="486" t="s">
        <x:v>25</x:v>
      </x:c>
      <x:c r="B1132" s="295" t="s">
        <x:v>839</x:v>
      </x:c>
      <x:c r="C1132" s="296" t="s">
        <x:v>789</x:v>
      </x:c>
      <x:c r="D1132" s="628">
        <x:f t="shared" si="86"/>
        <x:v>342</x:v>
      </x:c>
      <x:c r="E1132" s="299" t="s">
        <x:v>1994</x:v>
      </x:c>
      <x:c r="F1132" s="299" t="s">
        <x:v>1866</x:v>
      </x:c>
      <x:c r="G1132" s="299" t="s">
        <x:v>1994</x:v>
      </x:c>
      <x:c r="H1132" s="299"/>
      <x:c r="I1132" s="322"/>
      <x:c r="J1132" s="322">
        <x:v>342</x:v>
      </x:c>
      <x:c r="K1132" s="322"/>
      <x:c r="L1132" s="322">
        <x:v>342</x:v>
      </x:c>
      <x:c r="M1132" s="322"/>
      <x:c r="N1132" s="322"/>
      <x:c r="O1132" s="322"/>
      <x:c r="P1132" s="322">
        <x:v>342</x:v>
      </x:c>
      <x:c r="Q1132" s="322"/>
      <x:c r="R1132" s="246" t="s">
        <x:v>831</x:v>
      </x:c>
      <x:c r="S1132" s="447"/>
      <x:c r="T1132" s="343"/>
      <x:c r="U1132" s="343"/>
      <x:c r="V1132" s="343"/>
      <x:c r="W1132" s="343"/>
      <x:c r="X1132" s="343"/>
      <x:c r="Y1132" s="343"/>
      <x:c r="Z1132" s="343"/>
      <x:c r="AA1132" s="343"/>
      <x:c r="AB1132" s="343"/>
      <x:c r="AC1132" s="343"/>
      <x:c r="AD1132" s="343"/>
      <x:c r="AE1132" s="343"/>
      <x:c r="AF1132" s="343"/>
      <x:c r="AG1132" s="343"/>
      <x:c r="AH1132" s="343"/>
      <x:c r="AI1132" s="343"/>
      <x:c r="AJ1132" s="343"/>
      <x:c r="AK1132" s="343"/>
      <x:c r="AL1132" s="343"/>
      <x:c r="AM1132" s="343"/>
      <x:c r="AN1132" s="343"/>
      <x:c r="AO1132" s="343"/>
      <x:c r="AP1132" s="343"/>
      <x:c r="AQ1132" s="343"/>
      <x:c r="AR1132" s="343"/>
      <x:c r="AS1132" s="343"/>
      <x:c r="AT1132" s="343"/>
      <x:c r="AU1132" s="343"/>
      <x:c r="AV1132" s="343"/>
      <x:c r="AW1132" s="343"/>
      <x:c r="AX1132" s="343"/>
      <x:c r="AY1132" s="343"/>
      <x:c r="AZ1132" s="343"/>
      <x:c r="BA1132" s="343"/>
      <x:c r="BB1132" s="343"/>
      <x:c r="BC1132" s="343"/>
      <x:c r="BD1132" s="343"/>
      <x:c r="BE1132" s="343"/>
      <x:c r="BF1132" s="343"/>
      <x:c r="BG1132" s="343"/>
      <x:c r="BH1132" s="343"/>
      <x:c r="BI1132" s="343"/>
      <x:c r="BJ1132" s="343"/>
      <x:c r="BK1132" s="343"/>
      <x:c r="BL1132" s="343"/>
      <x:c r="BM1132" s="343"/>
      <x:c r="BN1132" s="343"/>
      <x:c r="BO1132" s="343"/>
      <x:c r="BP1132" s="343"/>
      <x:c r="BQ1132" s="343"/>
      <x:c r="BR1132" s="343"/>
      <x:c r="BS1132" s="343"/>
      <x:c r="BT1132" s="343"/>
      <x:c r="BU1132" s="343"/>
      <x:c r="BV1132" s="343"/>
      <x:c r="BW1132" s="343"/>
      <x:c r="BX1132" s="343"/>
      <x:c r="BY1132" s="343"/>
      <x:c r="BZ1132" s="343"/>
      <x:c r="CA1132" s="343"/>
      <x:c r="CB1132" s="343"/>
      <x:c r="CC1132" s="343"/>
      <x:c r="CD1132" s="343"/>
      <x:c r="CE1132" s="343"/>
      <x:c r="CF1132" s="343"/>
      <x:c r="CG1132" s="343"/>
      <x:c r="CH1132" s="343"/>
      <x:c r="CI1132" s="343"/>
      <x:c r="CJ1132" s="343"/>
      <x:c r="CK1132" s="343"/>
      <x:c r="CL1132" s="343"/>
      <x:c r="CM1132" s="343"/>
      <x:c r="CN1132" s="343"/>
      <x:c r="CO1132" s="343"/>
      <x:c r="CP1132" s="343"/>
      <x:c r="CQ1132" s="343"/>
      <x:c r="CR1132" s="343"/>
      <x:c r="CS1132" s="343"/>
      <x:c r="CT1132" s="343"/>
      <x:c r="CU1132" s="343"/>
      <x:c r="CV1132" s="343"/>
      <x:c r="CW1132" s="343"/>
      <x:c r="CX1132" s="343"/>
      <x:c r="CY1132" s="343"/>
      <x:c r="CZ1132" s="343"/>
      <x:c r="DA1132" s="343"/>
      <x:c r="DB1132" s="343"/>
      <x:c r="DC1132" s="343"/>
      <x:c r="DD1132" s="343"/>
      <x:c r="DE1132" s="343"/>
      <x:c r="DF1132" s="343"/>
      <x:c r="DG1132" s="343"/>
      <x:c r="DH1132" s="343"/>
      <x:c r="DI1132" s="343"/>
      <x:c r="DJ1132" s="343"/>
      <x:c r="DK1132" s="343"/>
      <x:c r="DL1132" s="343"/>
      <x:c r="DM1132" s="343"/>
      <x:c r="DN1132" s="343"/>
      <x:c r="DO1132" s="343"/>
      <x:c r="DP1132" s="343"/>
      <x:c r="DQ1132" s="343"/>
      <x:c r="DR1132" s="343"/>
      <x:c r="DS1132" s="343"/>
      <x:c r="DT1132" s="343"/>
      <x:c r="DU1132" s="343"/>
      <x:c r="DV1132" s="343"/>
      <x:c r="DW1132" s="343"/>
      <x:c r="DX1132" s="343"/>
      <x:c r="DY1132" s="343"/>
      <x:c r="DZ1132" s="343"/>
      <x:c r="EA1132" s="343"/>
      <x:c r="EB1132" s="343"/>
      <x:c r="EC1132" s="343"/>
      <x:c r="ED1132" s="343"/>
      <x:c r="EE1132" s="343"/>
      <x:c r="EF1132" s="343"/>
      <x:c r="EG1132" s="343"/>
      <x:c r="EH1132" s="343"/>
      <x:c r="EI1132" s="343"/>
      <x:c r="EJ1132" s="343"/>
      <x:c r="EK1132" s="343"/>
      <x:c r="EL1132" s="343"/>
      <x:c r="EM1132" s="343"/>
      <x:c r="EN1132" s="343"/>
      <x:c r="EO1132" s="343"/>
      <x:c r="EP1132" s="343"/>
      <x:c r="EQ1132" s="343"/>
      <x:c r="ER1132" s="343"/>
      <x:c r="ES1132" s="343"/>
      <x:c r="ET1132" s="343"/>
      <x:c r="EU1132" s="343"/>
      <x:c r="EV1132" s="343"/>
      <x:c r="EW1132" s="343"/>
      <x:c r="EX1132" s="343"/>
      <x:c r="EY1132" s="343"/>
      <x:c r="EZ1132" s="343"/>
      <x:c r="FA1132" s="343"/>
      <x:c r="FB1132" s="343"/>
      <x:c r="FC1132" s="343"/>
      <x:c r="FD1132" s="343"/>
      <x:c r="FE1132" s="343"/>
      <x:c r="FF1132" s="343"/>
      <x:c r="FG1132" s="343"/>
      <x:c r="FH1132" s="343"/>
      <x:c r="FI1132" s="343"/>
      <x:c r="FJ1132" s="343"/>
      <x:c r="FK1132" s="343"/>
      <x:c r="FL1132" s="343"/>
      <x:c r="FM1132" s="343"/>
      <x:c r="FN1132" s="343"/>
      <x:c r="FO1132" s="343"/>
      <x:c r="FP1132" s="343"/>
      <x:c r="FQ1132" s="343"/>
      <x:c r="FR1132" s="343"/>
      <x:c r="FS1132" s="343"/>
      <x:c r="FT1132" s="343"/>
      <x:c r="FU1132" s="343"/>
      <x:c r="FV1132" s="343"/>
      <x:c r="FW1132" s="343"/>
      <x:c r="FX1132" s="343"/>
      <x:c r="FY1132" s="343"/>
      <x:c r="FZ1132" s="343"/>
      <x:c r="GA1132" s="343"/>
      <x:c r="GB1132" s="343"/>
      <x:c r="GC1132" s="343"/>
      <x:c r="GD1132" s="343"/>
      <x:c r="GE1132" s="343"/>
      <x:c r="GF1132" s="343"/>
      <x:c r="GG1132" s="343"/>
    </x:row>
    <x:row r="1133" spans="1:189" s="377" customFormat="1" hidden="1" customHeight="1">
      <x:c r="A1133" s="486" t="s">
        <x:v>25</x:v>
      </x:c>
      <x:c r="B1133" s="295" t="s">
        <x:v>836</x:v>
      </x:c>
      <x:c r="C1133" s="296" t="s">
        <x:v>828</x:v>
      </x:c>
      <x:c r="D1133" s="628">
        <x:f t="shared" si="86"/>
        <x:v>173</x:v>
      </x:c>
      <x:c r="E1133" s="299" t="s">
        <x:v>1994</x:v>
      </x:c>
      <x:c r="F1133" s="299" t="s">
        <x:v>1866</x:v>
      </x:c>
      <x:c r="G1133" s="299" t="s">
        <x:v>1994</x:v>
      </x:c>
      <x:c r="H1133" s="299"/>
      <x:c r="I1133" s="322"/>
      <x:c r="J1133" s="322">
        <x:v>173</x:v>
      </x:c>
      <x:c r="K1133" s="322"/>
      <x:c r="L1133" s="322">
        <x:v>173</x:v>
      </x:c>
      <x:c r="M1133" s="322"/>
      <x:c r="N1133" s="322"/>
      <x:c r="O1133" s="322"/>
      <x:c r="P1133" s="322">
        <x:v>173</x:v>
      </x:c>
      <x:c r="Q1133" s="322"/>
      <x:c r="R1133" s="246" t="s">
        <x:v>831</x:v>
      </x:c>
      <x:c r="S1133" s="447"/>
      <x:c r="T1133" s="343"/>
      <x:c r="U1133" s="343"/>
      <x:c r="V1133" s="343"/>
      <x:c r="W1133" s="343"/>
      <x:c r="X1133" s="343"/>
      <x:c r="Y1133" s="343"/>
      <x:c r="Z1133" s="343"/>
      <x:c r="AA1133" s="343"/>
      <x:c r="AB1133" s="343"/>
      <x:c r="AC1133" s="343"/>
      <x:c r="AD1133" s="343"/>
      <x:c r="AE1133" s="343"/>
      <x:c r="AF1133" s="343"/>
      <x:c r="AG1133" s="343"/>
      <x:c r="AH1133" s="343"/>
      <x:c r="AI1133" s="343"/>
      <x:c r="AJ1133" s="343"/>
      <x:c r="AK1133" s="343"/>
      <x:c r="AL1133" s="343"/>
      <x:c r="AM1133" s="343"/>
      <x:c r="AN1133" s="343"/>
      <x:c r="AO1133" s="343"/>
      <x:c r="AP1133" s="343"/>
      <x:c r="AQ1133" s="343"/>
      <x:c r="AR1133" s="343"/>
      <x:c r="AS1133" s="343"/>
      <x:c r="AT1133" s="343"/>
      <x:c r="AU1133" s="343"/>
      <x:c r="AV1133" s="343"/>
      <x:c r="AW1133" s="343"/>
      <x:c r="AX1133" s="343"/>
      <x:c r="AY1133" s="343"/>
      <x:c r="AZ1133" s="343"/>
      <x:c r="BA1133" s="343"/>
      <x:c r="BB1133" s="343"/>
      <x:c r="BC1133" s="343"/>
      <x:c r="BD1133" s="343"/>
      <x:c r="BE1133" s="343"/>
      <x:c r="BF1133" s="343"/>
      <x:c r="BG1133" s="343"/>
      <x:c r="BH1133" s="343"/>
      <x:c r="BI1133" s="343"/>
      <x:c r="BJ1133" s="343"/>
      <x:c r="BK1133" s="343"/>
      <x:c r="BL1133" s="343"/>
      <x:c r="BM1133" s="343"/>
      <x:c r="BN1133" s="343"/>
      <x:c r="BO1133" s="343"/>
      <x:c r="BP1133" s="343"/>
      <x:c r="BQ1133" s="343"/>
      <x:c r="BR1133" s="343"/>
      <x:c r="BS1133" s="343"/>
      <x:c r="BT1133" s="343"/>
      <x:c r="BU1133" s="343"/>
      <x:c r="BV1133" s="343"/>
      <x:c r="BW1133" s="343"/>
      <x:c r="BX1133" s="343"/>
      <x:c r="BY1133" s="343"/>
      <x:c r="BZ1133" s="343"/>
      <x:c r="CA1133" s="343"/>
      <x:c r="CB1133" s="343"/>
      <x:c r="CC1133" s="343"/>
      <x:c r="CD1133" s="343"/>
      <x:c r="CE1133" s="343"/>
      <x:c r="CF1133" s="343"/>
      <x:c r="CG1133" s="343"/>
      <x:c r="CH1133" s="343"/>
      <x:c r="CI1133" s="343"/>
      <x:c r="CJ1133" s="343"/>
      <x:c r="CK1133" s="343"/>
      <x:c r="CL1133" s="343"/>
      <x:c r="CM1133" s="343"/>
      <x:c r="CN1133" s="343"/>
      <x:c r="CO1133" s="343"/>
      <x:c r="CP1133" s="343"/>
      <x:c r="CQ1133" s="343"/>
      <x:c r="CR1133" s="343"/>
      <x:c r="CS1133" s="343"/>
      <x:c r="CT1133" s="343"/>
      <x:c r="CU1133" s="343"/>
      <x:c r="CV1133" s="343"/>
      <x:c r="CW1133" s="343"/>
      <x:c r="CX1133" s="343"/>
      <x:c r="CY1133" s="343"/>
      <x:c r="CZ1133" s="343"/>
      <x:c r="DA1133" s="343"/>
      <x:c r="DB1133" s="343"/>
      <x:c r="DC1133" s="343"/>
      <x:c r="DD1133" s="343"/>
      <x:c r="DE1133" s="343"/>
      <x:c r="DF1133" s="343"/>
      <x:c r="DG1133" s="343"/>
      <x:c r="DH1133" s="343"/>
      <x:c r="DI1133" s="343"/>
      <x:c r="DJ1133" s="343"/>
      <x:c r="DK1133" s="343"/>
      <x:c r="DL1133" s="343"/>
      <x:c r="DM1133" s="343"/>
      <x:c r="DN1133" s="343"/>
      <x:c r="DO1133" s="343"/>
      <x:c r="DP1133" s="343"/>
      <x:c r="DQ1133" s="343"/>
      <x:c r="DR1133" s="343"/>
      <x:c r="DS1133" s="343"/>
      <x:c r="DT1133" s="343"/>
      <x:c r="DU1133" s="343"/>
      <x:c r="DV1133" s="343"/>
      <x:c r="DW1133" s="343"/>
      <x:c r="DX1133" s="343"/>
      <x:c r="DY1133" s="343"/>
      <x:c r="DZ1133" s="343"/>
      <x:c r="EA1133" s="343"/>
      <x:c r="EB1133" s="343"/>
      <x:c r="EC1133" s="343"/>
      <x:c r="ED1133" s="343"/>
      <x:c r="EE1133" s="343"/>
      <x:c r="EF1133" s="343"/>
      <x:c r="EG1133" s="343"/>
      <x:c r="EH1133" s="343"/>
      <x:c r="EI1133" s="343"/>
      <x:c r="EJ1133" s="343"/>
      <x:c r="EK1133" s="343"/>
      <x:c r="EL1133" s="343"/>
      <x:c r="EM1133" s="343"/>
      <x:c r="EN1133" s="343"/>
      <x:c r="EO1133" s="343"/>
      <x:c r="EP1133" s="343"/>
      <x:c r="EQ1133" s="343"/>
      <x:c r="ER1133" s="343"/>
      <x:c r="ES1133" s="343"/>
      <x:c r="ET1133" s="343"/>
      <x:c r="EU1133" s="343"/>
      <x:c r="EV1133" s="343"/>
      <x:c r="EW1133" s="343"/>
      <x:c r="EX1133" s="343"/>
      <x:c r="EY1133" s="343"/>
      <x:c r="EZ1133" s="343"/>
      <x:c r="FA1133" s="343"/>
      <x:c r="FB1133" s="343"/>
      <x:c r="FC1133" s="343"/>
      <x:c r="FD1133" s="343"/>
      <x:c r="FE1133" s="343"/>
      <x:c r="FF1133" s="343"/>
      <x:c r="FG1133" s="343"/>
      <x:c r="FH1133" s="343"/>
      <x:c r="FI1133" s="343"/>
      <x:c r="FJ1133" s="343"/>
      <x:c r="FK1133" s="343"/>
      <x:c r="FL1133" s="343"/>
      <x:c r="FM1133" s="343"/>
      <x:c r="FN1133" s="343"/>
      <x:c r="FO1133" s="343"/>
      <x:c r="FP1133" s="343"/>
      <x:c r="FQ1133" s="343"/>
      <x:c r="FR1133" s="343"/>
      <x:c r="FS1133" s="343"/>
      <x:c r="FT1133" s="343"/>
      <x:c r="FU1133" s="343"/>
      <x:c r="FV1133" s="343"/>
      <x:c r="FW1133" s="343"/>
      <x:c r="FX1133" s="343"/>
      <x:c r="FY1133" s="343"/>
      <x:c r="FZ1133" s="343"/>
      <x:c r="GA1133" s="343"/>
      <x:c r="GB1133" s="343"/>
      <x:c r="GC1133" s="343"/>
      <x:c r="GD1133" s="343"/>
      <x:c r="GE1133" s="343"/>
      <x:c r="GF1133" s="343"/>
      <x:c r="GG1133" s="343"/>
    </x:row>
    <x:row r="1134" spans="1:189" s="377" customFormat="1" hidden="1" customHeight="1">
      <x:c r="A1134" s="486" t="s">
        <x:v>25</x:v>
      </x:c>
      <x:c r="B1134" s="295" t="s">
        <x:v>819</x:v>
      </x:c>
      <x:c r="C1134" s="296" t="s">
        <x:v>6819</x:v>
      </x:c>
      <x:c r="D1134" s="628">
        <x:f t="shared" si="86"/>
        <x:v>209</x:v>
      </x:c>
      <x:c r="E1134" s="299" t="s">
        <x:v>1994</x:v>
      </x:c>
      <x:c r="F1134" s="299" t="s">
        <x:v>1866</x:v>
      </x:c>
      <x:c r="G1134" s="299" t="s">
        <x:v>1994</x:v>
      </x:c>
      <x:c r="H1134" s="299"/>
      <x:c r="I1134" s="322"/>
      <x:c r="J1134" s="322">
        <x:v>209</x:v>
      </x:c>
      <x:c r="K1134" s="322"/>
      <x:c r="L1134" s="322">
        <x:v>209</x:v>
      </x:c>
      <x:c r="M1134" s="322"/>
      <x:c r="N1134" s="322"/>
      <x:c r="O1134" s="322"/>
      <x:c r="P1134" s="322">
        <x:v>209</x:v>
      </x:c>
      <x:c r="Q1134" s="322"/>
      <x:c r="R1134" s="246" t="s">
        <x:v>831</x:v>
      </x:c>
      <x:c r="S1134" s="447"/>
      <x:c r="T1134" s="343"/>
      <x:c r="U1134" s="343"/>
      <x:c r="V1134" s="343"/>
      <x:c r="W1134" s="343"/>
      <x:c r="X1134" s="343"/>
      <x:c r="Y1134" s="343"/>
      <x:c r="Z1134" s="343"/>
      <x:c r="AA1134" s="343"/>
      <x:c r="AB1134" s="343"/>
      <x:c r="AC1134" s="343"/>
      <x:c r="AD1134" s="343"/>
      <x:c r="AE1134" s="343"/>
      <x:c r="AF1134" s="343"/>
      <x:c r="AG1134" s="343"/>
      <x:c r="AH1134" s="343"/>
      <x:c r="AI1134" s="343"/>
      <x:c r="AJ1134" s="343"/>
      <x:c r="AK1134" s="343"/>
      <x:c r="AL1134" s="343"/>
      <x:c r="AM1134" s="343"/>
      <x:c r="AN1134" s="343"/>
      <x:c r="AO1134" s="343"/>
      <x:c r="AP1134" s="343"/>
      <x:c r="AQ1134" s="343"/>
      <x:c r="AR1134" s="343"/>
      <x:c r="AS1134" s="343"/>
      <x:c r="AT1134" s="343"/>
      <x:c r="AU1134" s="343"/>
      <x:c r="AV1134" s="343"/>
      <x:c r="AW1134" s="343"/>
      <x:c r="AX1134" s="343"/>
      <x:c r="AY1134" s="343"/>
      <x:c r="AZ1134" s="343"/>
      <x:c r="BA1134" s="343"/>
      <x:c r="BB1134" s="343"/>
      <x:c r="BC1134" s="343"/>
      <x:c r="BD1134" s="343"/>
      <x:c r="BE1134" s="343"/>
      <x:c r="BF1134" s="343"/>
      <x:c r="BG1134" s="343"/>
      <x:c r="BH1134" s="343"/>
      <x:c r="BI1134" s="343"/>
      <x:c r="BJ1134" s="343"/>
      <x:c r="BK1134" s="343"/>
      <x:c r="BL1134" s="343"/>
      <x:c r="BM1134" s="343"/>
      <x:c r="BN1134" s="343"/>
      <x:c r="BO1134" s="343"/>
      <x:c r="BP1134" s="343"/>
      <x:c r="BQ1134" s="343"/>
      <x:c r="BR1134" s="343"/>
      <x:c r="BS1134" s="343"/>
      <x:c r="BT1134" s="343"/>
      <x:c r="BU1134" s="343"/>
      <x:c r="BV1134" s="343"/>
      <x:c r="BW1134" s="343"/>
      <x:c r="BX1134" s="343"/>
      <x:c r="BY1134" s="343"/>
      <x:c r="BZ1134" s="343"/>
      <x:c r="CA1134" s="343"/>
      <x:c r="CB1134" s="343"/>
      <x:c r="CC1134" s="343"/>
      <x:c r="CD1134" s="343"/>
      <x:c r="CE1134" s="343"/>
      <x:c r="CF1134" s="343"/>
      <x:c r="CG1134" s="343"/>
      <x:c r="CH1134" s="343"/>
      <x:c r="CI1134" s="343"/>
      <x:c r="CJ1134" s="343"/>
      <x:c r="CK1134" s="343"/>
      <x:c r="CL1134" s="343"/>
      <x:c r="CM1134" s="343"/>
      <x:c r="CN1134" s="343"/>
      <x:c r="CO1134" s="343"/>
      <x:c r="CP1134" s="343"/>
      <x:c r="CQ1134" s="343"/>
      <x:c r="CR1134" s="343"/>
      <x:c r="CS1134" s="343"/>
      <x:c r="CT1134" s="343"/>
      <x:c r="CU1134" s="343"/>
      <x:c r="CV1134" s="343"/>
      <x:c r="CW1134" s="343"/>
      <x:c r="CX1134" s="343"/>
      <x:c r="CY1134" s="343"/>
      <x:c r="CZ1134" s="343"/>
      <x:c r="DA1134" s="343"/>
      <x:c r="DB1134" s="343"/>
      <x:c r="DC1134" s="343"/>
      <x:c r="DD1134" s="343"/>
      <x:c r="DE1134" s="343"/>
      <x:c r="DF1134" s="343"/>
      <x:c r="DG1134" s="343"/>
      <x:c r="DH1134" s="343"/>
      <x:c r="DI1134" s="343"/>
      <x:c r="DJ1134" s="343"/>
      <x:c r="DK1134" s="343"/>
      <x:c r="DL1134" s="343"/>
      <x:c r="DM1134" s="343"/>
      <x:c r="DN1134" s="343"/>
      <x:c r="DO1134" s="343"/>
      <x:c r="DP1134" s="343"/>
      <x:c r="DQ1134" s="343"/>
      <x:c r="DR1134" s="343"/>
      <x:c r="DS1134" s="343"/>
      <x:c r="DT1134" s="343"/>
      <x:c r="DU1134" s="343"/>
      <x:c r="DV1134" s="343"/>
      <x:c r="DW1134" s="343"/>
      <x:c r="DX1134" s="343"/>
      <x:c r="DY1134" s="343"/>
      <x:c r="DZ1134" s="343"/>
      <x:c r="EA1134" s="343"/>
      <x:c r="EB1134" s="343"/>
      <x:c r="EC1134" s="343"/>
      <x:c r="ED1134" s="343"/>
      <x:c r="EE1134" s="343"/>
      <x:c r="EF1134" s="343"/>
      <x:c r="EG1134" s="343"/>
      <x:c r="EH1134" s="343"/>
      <x:c r="EI1134" s="343"/>
      <x:c r="EJ1134" s="343"/>
      <x:c r="EK1134" s="343"/>
      <x:c r="EL1134" s="343"/>
      <x:c r="EM1134" s="343"/>
      <x:c r="EN1134" s="343"/>
      <x:c r="EO1134" s="343"/>
      <x:c r="EP1134" s="343"/>
      <x:c r="EQ1134" s="343"/>
      <x:c r="ER1134" s="343"/>
      <x:c r="ES1134" s="343"/>
      <x:c r="ET1134" s="343"/>
      <x:c r="EU1134" s="343"/>
      <x:c r="EV1134" s="343"/>
      <x:c r="EW1134" s="343"/>
      <x:c r="EX1134" s="343"/>
      <x:c r="EY1134" s="343"/>
      <x:c r="EZ1134" s="343"/>
      <x:c r="FA1134" s="343"/>
      <x:c r="FB1134" s="343"/>
      <x:c r="FC1134" s="343"/>
      <x:c r="FD1134" s="343"/>
      <x:c r="FE1134" s="343"/>
      <x:c r="FF1134" s="343"/>
      <x:c r="FG1134" s="343"/>
      <x:c r="FH1134" s="343"/>
      <x:c r="FI1134" s="343"/>
      <x:c r="FJ1134" s="343"/>
      <x:c r="FK1134" s="343"/>
      <x:c r="FL1134" s="343"/>
      <x:c r="FM1134" s="343"/>
      <x:c r="FN1134" s="343"/>
      <x:c r="FO1134" s="343"/>
      <x:c r="FP1134" s="343"/>
      <x:c r="FQ1134" s="343"/>
      <x:c r="FR1134" s="343"/>
      <x:c r="FS1134" s="343"/>
      <x:c r="FT1134" s="343"/>
      <x:c r="FU1134" s="343"/>
      <x:c r="FV1134" s="343"/>
      <x:c r="FW1134" s="343"/>
      <x:c r="FX1134" s="343"/>
      <x:c r="FY1134" s="343"/>
      <x:c r="FZ1134" s="343"/>
      <x:c r="GA1134" s="343"/>
      <x:c r="GB1134" s="343"/>
      <x:c r="GC1134" s="343"/>
      <x:c r="GD1134" s="343"/>
      <x:c r="GE1134" s="343"/>
      <x:c r="GF1134" s="343"/>
      <x:c r="GG1134" s="343"/>
    </x:row>
    <x:row r="1135" spans="1:189" s="377" customFormat="1" hidden="1" customHeight="1">
      <x:c r="A1135" s="486" t="s">
        <x:v>25</x:v>
      </x:c>
      <x:c r="B1135" s="295" t="s">
        <x:v>865</x:v>
      </x:c>
      <x:c r="C1135" s="296" t="s">
        <x:v>6871</x:v>
      </x:c>
      <x:c r="D1135" s="628">
        <x:f t="shared" si="86"/>
        <x:v>94</x:v>
      </x:c>
      <x:c r="E1135" s="299" t="s">
        <x:v>1994</x:v>
      </x:c>
      <x:c r="F1135" s="299" t="s">
        <x:v>1866</x:v>
      </x:c>
      <x:c r="G1135" s="299" t="s">
        <x:v>1994</x:v>
      </x:c>
      <x:c r="H1135" s="299"/>
      <x:c r="I1135" s="322"/>
      <x:c r="J1135" s="322">
        <x:v>94</x:v>
      </x:c>
      <x:c r="K1135" s="322"/>
      <x:c r="L1135" s="322">
        <x:v>94</x:v>
      </x:c>
      <x:c r="M1135" s="322"/>
      <x:c r="N1135" s="322"/>
      <x:c r="O1135" s="322"/>
      <x:c r="P1135" s="322">
        <x:v>94</x:v>
      </x:c>
      <x:c r="Q1135" s="322"/>
      <x:c r="R1135" s="246" t="s">
        <x:v>831</x:v>
      </x:c>
      <x:c r="S1135" s="447"/>
      <x:c r="T1135" s="343"/>
      <x:c r="U1135" s="343"/>
      <x:c r="V1135" s="343"/>
      <x:c r="W1135" s="343"/>
      <x:c r="X1135" s="343"/>
      <x:c r="Y1135" s="343"/>
      <x:c r="Z1135" s="343"/>
      <x:c r="AA1135" s="343"/>
      <x:c r="AB1135" s="343"/>
      <x:c r="AC1135" s="343"/>
      <x:c r="AD1135" s="343"/>
      <x:c r="AE1135" s="343"/>
      <x:c r="AF1135" s="343"/>
      <x:c r="AG1135" s="343"/>
      <x:c r="AH1135" s="343"/>
      <x:c r="AI1135" s="343"/>
      <x:c r="AJ1135" s="343"/>
      <x:c r="AK1135" s="343"/>
      <x:c r="AL1135" s="343"/>
      <x:c r="AM1135" s="343"/>
      <x:c r="AN1135" s="343"/>
      <x:c r="AO1135" s="343"/>
      <x:c r="AP1135" s="343"/>
      <x:c r="AQ1135" s="343"/>
      <x:c r="AR1135" s="343"/>
      <x:c r="AS1135" s="343"/>
      <x:c r="AT1135" s="343"/>
      <x:c r="AU1135" s="343"/>
      <x:c r="AV1135" s="343"/>
      <x:c r="AW1135" s="343"/>
      <x:c r="AX1135" s="343"/>
      <x:c r="AY1135" s="343"/>
      <x:c r="AZ1135" s="343"/>
      <x:c r="BA1135" s="343"/>
      <x:c r="BB1135" s="343"/>
      <x:c r="BC1135" s="343"/>
      <x:c r="BD1135" s="343"/>
      <x:c r="BE1135" s="343"/>
      <x:c r="BF1135" s="343"/>
      <x:c r="BG1135" s="343"/>
      <x:c r="BH1135" s="343"/>
      <x:c r="BI1135" s="343"/>
      <x:c r="BJ1135" s="343"/>
      <x:c r="BK1135" s="343"/>
      <x:c r="BL1135" s="343"/>
      <x:c r="BM1135" s="343"/>
      <x:c r="BN1135" s="343"/>
      <x:c r="BO1135" s="343"/>
      <x:c r="BP1135" s="343"/>
      <x:c r="BQ1135" s="343"/>
      <x:c r="BR1135" s="343"/>
      <x:c r="BS1135" s="343"/>
      <x:c r="BT1135" s="343"/>
      <x:c r="BU1135" s="343"/>
      <x:c r="BV1135" s="343"/>
      <x:c r="BW1135" s="343"/>
      <x:c r="BX1135" s="343"/>
      <x:c r="BY1135" s="343"/>
      <x:c r="BZ1135" s="343"/>
      <x:c r="CA1135" s="343"/>
      <x:c r="CB1135" s="343"/>
      <x:c r="CC1135" s="343"/>
      <x:c r="CD1135" s="343"/>
      <x:c r="CE1135" s="343"/>
      <x:c r="CF1135" s="343"/>
      <x:c r="CG1135" s="343"/>
      <x:c r="CH1135" s="343"/>
      <x:c r="CI1135" s="343"/>
      <x:c r="CJ1135" s="343"/>
      <x:c r="CK1135" s="343"/>
      <x:c r="CL1135" s="343"/>
      <x:c r="CM1135" s="343"/>
      <x:c r="CN1135" s="343"/>
      <x:c r="CO1135" s="343"/>
      <x:c r="CP1135" s="343"/>
      <x:c r="CQ1135" s="343"/>
      <x:c r="CR1135" s="343"/>
      <x:c r="CS1135" s="343"/>
      <x:c r="CT1135" s="343"/>
      <x:c r="CU1135" s="343"/>
      <x:c r="CV1135" s="343"/>
      <x:c r="CW1135" s="343"/>
      <x:c r="CX1135" s="343"/>
      <x:c r="CY1135" s="343"/>
      <x:c r="CZ1135" s="343"/>
      <x:c r="DA1135" s="343"/>
      <x:c r="DB1135" s="343"/>
      <x:c r="DC1135" s="343"/>
      <x:c r="DD1135" s="343"/>
      <x:c r="DE1135" s="343"/>
      <x:c r="DF1135" s="343"/>
      <x:c r="DG1135" s="343"/>
      <x:c r="DH1135" s="343"/>
      <x:c r="DI1135" s="343"/>
      <x:c r="DJ1135" s="343"/>
      <x:c r="DK1135" s="343"/>
      <x:c r="DL1135" s="343"/>
      <x:c r="DM1135" s="343"/>
      <x:c r="DN1135" s="343"/>
      <x:c r="DO1135" s="343"/>
      <x:c r="DP1135" s="343"/>
      <x:c r="DQ1135" s="343"/>
      <x:c r="DR1135" s="343"/>
      <x:c r="DS1135" s="343"/>
      <x:c r="DT1135" s="343"/>
      <x:c r="DU1135" s="343"/>
      <x:c r="DV1135" s="343"/>
      <x:c r="DW1135" s="343"/>
      <x:c r="DX1135" s="343"/>
      <x:c r="DY1135" s="343"/>
      <x:c r="DZ1135" s="343"/>
      <x:c r="EA1135" s="343"/>
      <x:c r="EB1135" s="343"/>
      <x:c r="EC1135" s="343"/>
      <x:c r="ED1135" s="343"/>
      <x:c r="EE1135" s="343"/>
      <x:c r="EF1135" s="343"/>
      <x:c r="EG1135" s="343"/>
      <x:c r="EH1135" s="343"/>
      <x:c r="EI1135" s="343"/>
      <x:c r="EJ1135" s="343"/>
      <x:c r="EK1135" s="343"/>
      <x:c r="EL1135" s="343"/>
      <x:c r="EM1135" s="343"/>
      <x:c r="EN1135" s="343"/>
      <x:c r="EO1135" s="343"/>
      <x:c r="EP1135" s="343"/>
      <x:c r="EQ1135" s="343"/>
      <x:c r="ER1135" s="343"/>
      <x:c r="ES1135" s="343"/>
      <x:c r="ET1135" s="343"/>
      <x:c r="EU1135" s="343"/>
      <x:c r="EV1135" s="343"/>
      <x:c r="EW1135" s="343"/>
      <x:c r="EX1135" s="343"/>
      <x:c r="EY1135" s="343"/>
      <x:c r="EZ1135" s="343"/>
      <x:c r="FA1135" s="343"/>
      <x:c r="FB1135" s="343"/>
      <x:c r="FC1135" s="343"/>
      <x:c r="FD1135" s="343"/>
      <x:c r="FE1135" s="343"/>
      <x:c r="FF1135" s="343"/>
      <x:c r="FG1135" s="343"/>
      <x:c r="FH1135" s="343"/>
      <x:c r="FI1135" s="343"/>
      <x:c r="FJ1135" s="343"/>
      <x:c r="FK1135" s="343"/>
      <x:c r="FL1135" s="343"/>
      <x:c r="FM1135" s="343"/>
      <x:c r="FN1135" s="343"/>
      <x:c r="FO1135" s="343"/>
      <x:c r="FP1135" s="343"/>
      <x:c r="FQ1135" s="343"/>
      <x:c r="FR1135" s="343"/>
      <x:c r="FS1135" s="343"/>
      <x:c r="FT1135" s="343"/>
      <x:c r="FU1135" s="343"/>
      <x:c r="FV1135" s="343"/>
      <x:c r="FW1135" s="343"/>
      <x:c r="FX1135" s="343"/>
      <x:c r="FY1135" s="343"/>
      <x:c r="FZ1135" s="343"/>
      <x:c r="GA1135" s="343"/>
      <x:c r="GB1135" s="343"/>
      <x:c r="GC1135" s="343"/>
      <x:c r="GD1135" s="343"/>
      <x:c r="GE1135" s="343"/>
      <x:c r="GF1135" s="343"/>
      <x:c r="GG1135" s="343"/>
    </x:row>
    <x:row r="1136" spans="1:189" s="377" customFormat="1" hidden="1" customHeight="1">
      <x:c r="A1136" s="486" t="s">
        <x:v>25</x:v>
      </x:c>
      <x:c r="B1136" s="295" t="s">
        <x:v>807</x:v>
      </x:c>
      <x:c r="C1136" s="296" t="s">
        <x:v>6834</x:v>
      </x:c>
      <x:c r="D1136" s="628">
        <x:f t="shared" si="86"/>
        <x:v>124</x:v>
      </x:c>
      <x:c r="E1136" s="299" t="s">
        <x:v>1994</x:v>
      </x:c>
      <x:c r="F1136" s="299" t="s">
        <x:v>1866</x:v>
      </x:c>
      <x:c r="G1136" s="299" t="s">
        <x:v>1994</x:v>
      </x:c>
      <x:c r="H1136" s="299"/>
      <x:c r="I1136" s="322"/>
      <x:c r="J1136" s="322">
        <x:v>124</x:v>
      </x:c>
      <x:c r="K1136" s="322"/>
      <x:c r="L1136" s="322">
        <x:v>124</x:v>
      </x:c>
      <x:c r="M1136" s="322"/>
      <x:c r="N1136" s="322"/>
      <x:c r="O1136" s="322"/>
      <x:c r="P1136" s="322">
        <x:v>124</x:v>
      </x:c>
      <x:c r="Q1136" s="322"/>
      <x:c r="R1136" s="246" t="s">
        <x:v>831</x:v>
      </x:c>
      <x:c r="S1136" s="447"/>
      <x:c r="T1136" s="343"/>
      <x:c r="U1136" s="343"/>
      <x:c r="V1136" s="343"/>
      <x:c r="W1136" s="343"/>
      <x:c r="X1136" s="343"/>
      <x:c r="Y1136" s="343"/>
      <x:c r="Z1136" s="343"/>
      <x:c r="AA1136" s="343"/>
      <x:c r="AB1136" s="343"/>
      <x:c r="AC1136" s="343"/>
      <x:c r="AD1136" s="343"/>
      <x:c r="AE1136" s="343"/>
      <x:c r="AF1136" s="343"/>
      <x:c r="AG1136" s="343"/>
      <x:c r="AH1136" s="343"/>
      <x:c r="AI1136" s="343"/>
      <x:c r="AJ1136" s="343"/>
      <x:c r="AK1136" s="343"/>
      <x:c r="AL1136" s="343"/>
      <x:c r="AM1136" s="343"/>
      <x:c r="AN1136" s="343"/>
      <x:c r="AO1136" s="343"/>
      <x:c r="AP1136" s="343"/>
      <x:c r="AQ1136" s="343"/>
      <x:c r="AR1136" s="343"/>
      <x:c r="AS1136" s="343"/>
      <x:c r="AT1136" s="343"/>
      <x:c r="AU1136" s="343"/>
      <x:c r="AV1136" s="343"/>
      <x:c r="AW1136" s="343"/>
      <x:c r="AX1136" s="343"/>
      <x:c r="AY1136" s="343"/>
      <x:c r="AZ1136" s="343"/>
      <x:c r="BA1136" s="343"/>
      <x:c r="BB1136" s="343"/>
      <x:c r="BC1136" s="343"/>
      <x:c r="BD1136" s="343"/>
      <x:c r="BE1136" s="343"/>
      <x:c r="BF1136" s="343"/>
      <x:c r="BG1136" s="343"/>
      <x:c r="BH1136" s="343"/>
      <x:c r="BI1136" s="343"/>
      <x:c r="BJ1136" s="343"/>
      <x:c r="BK1136" s="343"/>
      <x:c r="BL1136" s="343"/>
      <x:c r="BM1136" s="343"/>
      <x:c r="BN1136" s="343"/>
      <x:c r="BO1136" s="343"/>
      <x:c r="BP1136" s="343"/>
      <x:c r="BQ1136" s="343"/>
      <x:c r="BR1136" s="343"/>
      <x:c r="BS1136" s="343"/>
      <x:c r="BT1136" s="343"/>
      <x:c r="BU1136" s="343"/>
      <x:c r="BV1136" s="343"/>
      <x:c r="BW1136" s="343"/>
      <x:c r="BX1136" s="343"/>
      <x:c r="BY1136" s="343"/>
      <x:c r="BZ1136" s="343"/>
      <x:c r="CA1136" s="343"/>
      <x:c r="CB1136" s="343"/>
      <x:c r="CC1136" s="343"/>
      <x:c r="CD1136" s="343"/>
      <x:c r="CE1136" s="343"/>
      <x:c r="CF1136" s="343"/>
      <x:c r="CG1136" s="343"/>
      <x:c r="CH1136" s="343"/>
      <x:c r="CI1136" s="343"/>
      <x:c r="CJ1136" s="343"/>
      <x:c r="CK1136" s="343"/>
      <x:c r="CL1136" s="343"/>
      <x:c r="CM1136" s="343"/>
      <x:c r="CN1136" s="343"/>
      <x:c r="CO1136" s="343"/>
      <x:c r="CP1136" s="343"/>
      <x:c r="CQ1136" s="343"/>
      <x:c r="CR1136" s="343"/>
      <x:c r="CS1136" s="343"/>
      <x:c r="CT1136" s="343"/>
      <x:c r="CU1136" s="343"/>
      <x:c r="CV1136" s="343"/>
      <x:c r="CW1136" s="343"/>
      <x:c r="CX1136" s="343"/>
      <x:c r="CY1136" s="343"/>
      <x:c r="CZ1136" s="343"/>
      <x:c r="DA1136" s="343"/>
      <x:c r="DB1136" s="343"/>
      <x:c r="DC1136" s="343"/>
      <x:c r="DD1136" s="343"/>
      <x:c r="DE1136" s="343"/>
      <x:c r="DF1136" s="343"/>
      <x:c r="DG1136" s="343"/>
      <x:c r="DH1136" s="343"/>
      <x:c r="DI1136" s="343"/>
      <x:c r="DJ1136" s="343"/>
      <x:c r="DK1136" s="343"/>
      <x:c r="DL1136" s="343"/>
      <x:c r="DM1136" s="343"/>
      <x:c r="DN1136" s="343"/>
      <x:c r="DO1136" s="343"/>
      <x:c r="DP1136" s="343"/>
      <x:c r="DQ1136" s="343"/>
      <x:c r="DR1136" s="343"/>
      <x:c r="DS1136" s="343"/>
      <x:c r="DT1136" s="343"/>
      <x:c r="DU1136" s="343"/>
      <x:c r="DV1136" s="343"/>
      <x:c r="DW1136" s="343"/>
      <x:c r="DX1136" s="343"/>
      <x:c r="DY1136" s="343"/>
      <x:c r="DZ1136" s="343"/>
      <x:c r="EA1136" s="343"/>
      <x:c r="EB1136" s="343"/>
      <x:c r="EC1136" s="343"/>
      <x:c r="ED1136" s="343"/>
      <x:c r="EE1136" s="343"/>
      <x:c r="EF1136" s="343"/>
      <x:c r="EG1136" s="343"/>
      <x:c r="EH1136" s="343"/>
      <x:c r="EI1136" s="343"/>
      <x:c r="EJ1136" s="343"/>
      <x:c r="EK1136" s="343"/>
      <x:c r="EL1136" s="343"/>
      <x:c r="EM1136" s="343"/>
      <x:c r="EN1136" s="343"/>
      <x:c r="EO1136" s="343"/>
      <x:c r="EP1136" s="343"/>
      <x:c r="EQ1136" s="343"/>
      <x:c r="ER1136" s="343"/>
      <x:c r="ES1136" s="343"/>
      <x:c r="ET1136" s="343"/>
      <x:c r="EU1136" s="343"/>
      <x:c r="EV1136" s="343"/>
      <x:c r="EW1136" s="343"/>
      <x:c r="EX1136" s="343"/>
      <x:c r="EY1136" s="343"/>
      <x:c r="EZ1136" s="343"/>
      <x:c r="FA1136" s="343"/>
      <x:c r="FB1136" s="343"/>
      <x:c r="FC1136" s="343"/>
      <x:c r="FD1136" s="343"/>
      <x:c r="FE1136" s="343"/>
      <x:c r="FF1136" s="343"/>
      <x:c r="FG1136" s="343"/>
      <x:c r="FH1136" s="343"/>
      <x:c r="FI1136" s="343"/>
      <x:c r="FJ1136" s="343"/>
      <x:c r="FK1136" s="343"/>
      <x:c r="FL1136" s="343"/>
      <x:c r="FM1136" s="343"/>
      <x:c r="FN1136" s="343"/>
      <x:c r="FO1136" s="343"/>
      <x:c r="FP1136" s="343"/>
      <x:c r="FQ1136" s="343"/>
      <x:c r="FR1136" s="343"/>
      <x:c r="FS1136" s="343"/>
      <x:c r="FT1136" s="343"/>
      <x:c r="FU1136" s="343"/>
      <x:c r="FV1136" s="343"/>
      <x:c r="FW1136" s="343"/>
      <x:c r="FX1136" s="343"/>
      <x:c r="FY1136" s="343"/>
      <x:c r="FZ1136" s="343"/>
      <x:c r="GA1136" s="343"/>
      <x:c r="GB1136" s="343"/>
      <x:c r="GC1136" s="343"/>
      <x:c r="GD1136" s="343"/>
      <x:c r="GE1136" s="343"/>
      <x:c r="GF1136" s="343"/>
      <x:c r="GG1136" s="343"/>
    </x:row>
    <x:row r="1137" spans="1:189" s="377" customFormat="1" hidden="1" customHeight="1">
      <x:c r="A1137" s="486" t="s">
        <x:v>25</x:v>
      </x:c>
      <x:c r="B1137" s="295" t="s">
        <x:v>855</x:v>
      </x:c>
      <x:c r="C1137" s="296" t="s">
        <x:v>805</x:v>
      </x:c>
      <x:c r="D1137" s="628">
        <x:f t="shared" si="86"/>
        <x:v>54</x:v>
      </x:c>
      <x:c r="E1137" s="299" t="s">
        <x:v>1994</x:v>
      </x:c>
      <x:c r="F1137" s="299" t="s">
        <x:v>1866</x:v>
      </x:c>
      <x:c r="G1137" s="299" t="s">
        <x:v>1994</x:v>
      </x:c>
      <x:c r="H1137" s="299"/>
      <x:c r="I1137" s="322"/>
      <x:c r="J1137" s="322">
        <x:v>54</x:v>
      </x:c>
      <x:c r="K1137" s="322"/>
      <x:c r="L1137" s="322">
        <x:v>54</x:v>
      </x:c>
      <x:c r="M1137" s="322"/>
      <x:c r="N1137" s="322"/>
      <x:c r="O1137" s="322"/>
      <x:c r="P1137" s="322">
        <x:v>54</x:v>
      </x:c>
      <x:c r="Q1137" s="322"/>
      <x:c r="R1137" s="246" t="s">
        <x:v>831</x:v>
      </x:c>
      <x:c r="S1137" s="447"/>
      <x:c r="T1137" s="343"/>
      <x:c r="U1137" s="343"/>
      <x:c r="V1137" s="343"/>
      <x:c r="W1137" s="343"/>
      <x:c r="X1137" s="343"/>
      <x:c r="Y1137" s="343"/>
      <x:c r="Z1137" s="343"/>
      <x:c r="AA1137" s="343"/>
      <x:c r="AB1137" s="343"/>
      <x:c r="AC1137" s="343"/>
      <x:c r="AD1137" s="343"/>
      <x:c r="AE1137" s="343"/>
      <x:c r="AF1137" s="343"/>
      <x:c r="AG1137" s="343"/>
      <x:c r="AH1137" s="343"/>
      <x:c r="AI1137" s="343"/>
      <x:c r="AJ1137" s="343"/>
      <x:c r="AK1137" s="343"/>
      <x:c r="AL1137" s="343"/>
      <x:c r="AM1137" s="343"/>
      <x:c r="AN1137" s="343"/>
      <x:c r="AO1137" s="343"/>
      <x:c r="AP1137" s="343"/>
      <x:c r="AQ1137" s="343"/>
      <x:c r="AR1137" s="343"/>
      <x:c r="AS1137" s="343"/>
      <x:c r="AT1137" s="343"/>
      <x:c r="AU1137" s="343"/>
      <x:c r="AV1137" s="343"/>
      <x:c r="AW1137" s="343"/>
      <x:c r="AX1137" s="343"/>
      <x:c r="AY1137" s="343"/>
      <x:c r="AZ1137" s="343"/>
      <x:c r="BA1137" s="343"/>
      <x:c r="BB1137" s="343"/>
      <x:c r="BC1137" s="343"/>
      <x:c r="BD1137" s="343"/>
      <x:c r="BE1137" s="343"/>
      <x:c r="BF1137" s="343"/>
      <x:c r="BG1137" s="343"/>
      <x:c r="BH1137" s="343"/>
      <x:c r="BI1137" s="343"/>
      <x:c r="BJ1137" s="343"/>
      <x:c r="BK1137" s="343"/>
      <x:c r="BL1137" s="343"/>
      <x:c r="BM1137" s="343"/>
      <x:c r="BN1137" s="343"/>
      <x:c r="BO1137" s="343"/>
      <x:c r="BP1137" s="343"/>
      <x:c r="BQ1137" s="343"/>
      <x:c r="BR1137" s="343"/>
      <x:c r="BS1137" s="343"/>
      <x:c r="BT1137" s="343"/>
      <x:c r="BU1137" s="343"/>
      <x:c r="BV1137" s="343"/>
      <x:c r="BW1137" s="343"/>
      <x:c r="BX1137" s="343"/>
      <x:c r="BY1137" s="343"/>
      <x:c r="BZ1137" s="343"/>
      <x:c r="CA1137" s="343"/>
      <x:c r="CB1137" s="343"/>
      <x:c r="CC1137" s="343"/>
      <x:c r="CD1137" s="343"/>
      <x:c r="CE1137" s="343"/>
      <x:c r="CF1137" s="343"/>
      <x:c r="CG1137" s="343"/>
      <x:c r="CH1137" s="343"/>
      <x:c r="CI1137" s="343"/>
      <x:c r="CJ1137" s="343"/>
      <x:c r="CK1137" s="343"/>
      <x:c r="CL1137" s="343"/>
      <x:c r="CM1137" s="343"/>
      <x:c r="CN1137" s="343"/>
      <x:c r="CO1137" s="343"/>
      <x:c r="CP1137" s="343"/>
      <x:c r="CQ1137" s="343"/>
      <x:c r="CR1137" s="343"/>
      <x:c r="CS1137" s="343"/>
      <x:c r="CT1137" s="343"/>
      <x:c r="CU1137" s="343"/>
      <x:c r="CV1137" s="343"/>
      <x:c r="CW1137" s="343"/>
      <x:c r="CX1137" s="343"/>
      <x:c r="CY1137" s="343"/>
      <x:c r="CZ1137" s="343"/>
      <x:c r="DA1137" s="343"/>
      <x:c r="DB1137" s="343"/>
      <x:c r="DC1137" s="343"/>
      <x:c r="DD1137" s="343"/>
      <x:c r="DE1137" s="343"/>
      <x:c r="DF1137" s="343"/>
      <x:c r="DG1137" s="343"/>
      <x:c r="DH1137" s="343"/>
      <x:c r="DI1137" s="343"/>
      <x:c r="DJ1137" s="343"/>
      <x:c r="DK1137" s="343"/>
      <x:c r="DL1137" s="343"/>
      <x:c r="DM1137" s="343"/>
      <x:c r="DN1137" s="343"/>
      <x:c r="DO1137" s="343"/>
      <x:c r="DP1137" s="343"/>
      <x:c r="DQ1137" s="343"/>
      <x:c r="DR1137" s="343"/>
      <x:c r="DS1137" s="343"/>
      <x:c r="DT1137" s="343"/>
      <x:c r="DU1137" s="343"/>
      <x:c r="DV1137" s="343"/>
      <x:c r="DW1137" s="343"/>
      <x:c r="DX1137" s="343"/>
      <x:c r="DY1137" s="343"/>
      <x:c r="DZ1137" s="343"/>
      <x:c r="EA1137" s="343"/>
      <x:c r="EB1137" s="343"/>
      <x:c r="EC1137" s="343"/>
      <x:c r="ED1137" s="343"/>
      <x:c r="EE1137" s="343"/>
      <x:c r="EF1137" s="343"/>
      <x:c r="EG1137" s="343"/>
      <x:c r="EH1137" s="343"/>
      <x:c r="EI1137" s="343"/>
      <x:c r="EJ1137" s="343"/>
      <x:c r="EK1137" s="343"/>
      <x:c r="EL1137" s="343"/>
      <x:c r="EM1137" s="343"/>
      <x:c r="EN1137" s="343"/>
      <x:c r="EO1137" s="343"/>
      <x:c r="EP1137" s="343"/>
      <x:c r="EQ1137" s="343"/>
      <x:c r="ER1137" s="343"/>
      <x:c r="ES1137" s="343"/>
      <x:c r="ET1137" s="343"/>
      <x:c r="EU1137" s="343"/>
      <x:c r="EV1137" s="343"/>
      <x:c r="EW1137" s="343"/>
      <x:c r="EX1137" s="343"/>
      <x:c r="EY1137" s="343"/>
      <x:c r="EZ1137" s="343"/>
      <x:c r="FA1137" s="343"/>
      <x:c r="FB1137" s="343"/>
      <x:c r="FC1137" s="343"/>
      <x:c r="FD1137" s="343"/>
      <x:c r="FE1137" s="343"/>
      <x:c r="FF1137" s="343"/>
      <x:c r="FG1137" s="343"/>
      <x:c r="FH1137" s="343"/>
      <x:c r="FI1137" s="343"/>
      <x:c r="FJ1137" s="343"/>
      <x:c r="FK1137" s="343"/>
      <x:c r="FL1137" s="343"/>
      <x:c r="FM1137" s="343"/>
      <x:c r="FN1137" s="343"/>
      <x:c r="FO1137" s="343"/>
      <x:c r="FP1137" s="343"/>
      <x:c r="FQ1137" s="343"/>
      <x:c r="FR1137" s="343"/>
      <x:c r="FS1137" s="343"/>
      <x:c r="FT1137" s="343"/>
      <x:c r="FU1137" s="343"/>
      <x:c r="FV1137" s="343"/>
      <x:c r="FW1137" s="343"/>
      <x:c r="FX1137" s="343"/>
      <x:c r="FY1137" s="343"/>
      <x:c r="FZ1137" s="343"/>
      <x:c r="GA1137" s="343"/>
      <x:c r="GB1137" s="343"/>
      <x:c r="GC1137" s="343"/>
      <x:c r="GD1137" s="343"/>
      <x:c r="GE1137" s="343"/>
      <x:c r="GF1137" s="343"/>
      <x:c r="GG1137" s="343"/>
    </x:row>
    <x:row r="1138" spans="1:189" s="377" customFormat="1" hidden="1" customHeight="1">
      <x:c r="A1138" s="486" t="s">
        <x:v>25</x:v>
      </x:c>
      <x:c r="B1138" s="295" t="s">
        <x:v>862</x:v>
      </x:c>
      <x:c r="C1138" s="296" t="s">
        <x:v>830</x:v>
      </x:c>
      <x:c r="D1138" s="628">
        <x:f t="shared" si="86"/>
        <x:v>376</x:v>
      </x:c>
      <x:c r="E1138" s="299" t="s">
        <x:v>1994</x:v>
      </x:c>
      <x:c r="F1138" s="299" t="s">
        <x:v>1866</x:v>
      </x:c>
      <x:c r="G1138" s="299" t="s">
        <x:v>1994</x:v>
      </x:c>
      <x:c r="H1138" s="299"/>
      <x:c r="I1138" s="322"/>
      <x:c r="J1138" s="322">
        <x:v>376</x:v>
      </x:c>
      <x:c r="K1138" s="322"/>
      <x:c r="L1138" s="322">
        <x:v>376</x:v>
      </x:c>
      <x:c r="M1138" s="322"/>
      <x:c r="N1138" s="322"/>
      <x:c r="O1138" s="322"/>
      <x:c r="P1138" s="322">
        <x:v>376</x:v>
      </x:c>
      <x:c r="Q1138" s="322"/>
      <x:c r="R1138" s="246" t="s">
        <x:v>831</x:v>
      </x:c>
      <x:c r="S1138" s="447"/>
      <x:c r="T1138" s="343"/>
      <x:c r="U1138" s="343"/>
      <x:c r="V1138" s="343"/>
      <x:c r="W1138" s="343"/>
      <x:c r="X1138" s="343"/>
      <x:c r="Y1138" s="343"/>
      <x:c r="Z1138" s="343"/>
      <x:c r="AA1138" s="343"/>
      <x:c r="AB1138" s="343"/>
      <x:c r="AC1138" s="343"/>
      <x:c r="AD1138" s="343"/>
      <x:c r="AE1138" s="343"/>
      <x:c r="AF1138" s="343"/>
      <x:c r="AG1138" s="343"/>
      <x:c r="AH1138" s="343"/>
      <x:c r="AI1138" s="343"/>
      <x:c r="AJ1138" s="343"/>
      <x:c r="AK1138" s="343"/>
      <x:c r="AL1138" s="343"/>
      <x:c r="AM1138" s="343"/>
      <x:c r="AN1138" s="343"/>
      <x:c r="AO1138" s="343"/>
      <x:c r="AP1138" s="343"/>
      <x:c r="AQ1138" s="343"/>
      <x:c r="AR1138" s="343"/>
      <x:c r="AS1138" s="343"/>
      <x:c r="AT1138" s="343"/>
      <x:c r="AU1138" s="343"/>
      <x:c r="AV1138" s="343"/>
      <x:c r="AW1138" s="343"/>
      <x:c r="AX1138" s="343"/>
      <x:c r="AY1138" s="343"/>
      <x:c r="AZ1138" s="343"/>
      <x:c r="BA1138" s="343"/>
      <x:c r="BB1138" s="343"/>
      <x:c r="BC1138" s="343"/>
      <x:c r="BD1138" s="343"/>
      <x:c r="BE1138" s="343"/>
      <x:c r="BF1138" s="343"/>
      <x:c r="BG1138" s="343"/>
      <x:c r="BH1138" s="343"/>
      <x:c r="BI1138" s="343"/>
      <x:c r="BJ1138" s="343"/>
      <x:c r="BK1138" s="343"/>
      <x:c r="BL1138" s="343"/>
      <x:c r="BM1138" s="343"/>
      <x:c r="BN1138" s="343"/>
      <x:c r="BO1138" s="343"/>
      <x:c r="BP1138" s="343"/>
      <x:c r="BQ1138" s="343"/>
      <x:c r="BR1138" s="343"/>
      <x:c r="BS1138" s="343"/>
      <x:c r="BT1138" s="343"/>
      <x:c r="BU1138" s="343"/>
      <x:c r="BV1138" s="343"/>
      <x:c r="BW1138" s="343"/>
      <x:c r="BX1138" s="343"/>
      <x:c r="BY1138" s="343"/>
      <x:c r="BZ1138" s="343"/>
      <x:c r="CA1138" s="343"/>
      <x:c r="CB1138" s="343"/>
      <x:c r="CC1138" s="343"/>
      <x:c r="CD1138" s="343"/>
      <x:c r="CE1138" s="343"/>
      <x:c r="CF1138" s="343"/>
      <x:c r="CG1138" s="343"/>
      <x:c r="CH1138" s="343"/>
      <x:c r="CI1138" s="343"/>
      <x:c r="CJ1138" s="343"/>
      <x:c r="CK1138" s="343"/>
      <x:c r="CL1138" s="343"/>
      <x:c r="CM1138" s="343"/>
      <x:c r="CN1138" s="343"/>
      <x:c r="CO1138" s="343"/>
      <x:c r="CP1138" s="343"/>
      <x:c r="CQ1138" s="343"/>
      <x:c r="CR1138" s="343"/>
      <x:c r="CS1138" s="343"/>
      <x:c r="CT1138" s="343"/>
      <x:c r="CU1138" s="343"/>
      <x:c r="CV1138" s="343"/>
      <x:c r="CW1138" s="343"/>
      <x:c r="CX1138" s="343"/>
      <x:c r="CY1138" s="343"/>
      <x:c r="CZ1138" s="343"/>
      <x:c r="DA1138" s="343"/>
      <x:c r="DB1138" s="343"/>
      <x:c r="DC1138" s="343"/>
      <x:c r="DD1138" s="343"/>
      <x:c r="DE1138" s="343"/>
      <x:c r="DF1138" s="343"/>
      <x:c r="DG1138" s="343"/>
      <x:c r="DH1138" s="343"/>
      <x:c r="DI1138" s="343"/>
      <x:c r="DJ1138" s="343"/>
      <x:c r="DK1138" s="343"/>
      <x:c r="DL1138" s="343"/>
      <x:c r="DM1138" s="343"/>
      <x:c r="DN1138" s="343"/>
      <x:c r="DO1138" s="343"/>
      <x:c r="DP1138" s="343"/>
      <x:c r="DQ1138" s="343"/>
      <x:c r="DR1138" s="343"/>
      <x:c r="DS1138" s="343"/>
      <x:c r="DT1138" s="343"/>
      <x:c r="DU1138" s="343"/>
      <x:c r="DV1138" s="343"/>
      <x:c r="DW1138" s="343"/>
      <x:c r="DX1138" s="343"/>
      <x:c r="DY1138" s="343"/>
      <x:c r="DZ1138" s="343"/>
      <x:c r="EA1138" s="343"/>
      <x:c r="EB1138" s="343"/>
      <x:c r="EC1138" s="343"/>
      <x:c r="ED1138" s="343"/>
      <x:c r="EE1138" s="343"/>
      <x:c r="EF1138" s="343"/>
      <x:c r="EG1138" s="343"/>
      <x:c r="EH1138" s="343"/>
      <x:c r="EI1138" s="343"/>
      <x:c r="EJ1138" s="343"/>
      <x:c r="EK1138" s="343"/>
      <x:c r="EL1138" s="343"/>
      <x:c r="EM1138" s="343"/>
      <x:c r="EN1138" s="343"/>
      <x:c r="EO1138" s="343"/>
      <x:c r="EP1138" s="343"/>
      <x:c r="EQ1138" s="343"/>
      <x:c r="ER1138" s="343"/>
      <x:c r="ES1138" s="343"/>
      <x:c r="ET1138" s="343"/>
      <x:c r="EU1138" s="343"/>
      <x:c r="EV1138" s="343"/>
      <x:c r="EW1138" s="343"/>
      <x:c r="EX1138" s="343"/>
      <x:c r="EY1138" s="343"/>
      <x:c r="EZ1138" s="343"/>
      <x:c r="FA1138" s="343"/>
      <x:c r="FB1138" s="343"/>
      <x:c r="FC1138" s="343"/>
      <x:c r="FD1138" s="343"/>
      <x:c r="FE1138" s="343"/>
      <x:c r="FF1138" s="343"/>
      <x:c r="FG1138" s="343"/>
      <x:c r="FH1138" s="343"/>
      <x:c r="FI1138" s="343"/>
      <x:c r="FJ1138" s="343"/>
      <x:c r="FK1138" s="343"/>
      <x:c r="FL1138" s="343"/>
      <x:c r="FM1138" s="343"/>
      <x:c r="FN1138" s="343"/>
      <x:c r="FO1138" s="343"/>
      <x:c r="FP1138" s="343"/>
      <x:c r="FQ1138" s="343"/>
      <x:c r="FR1138" s="343"/>
      <x:c r="FS1138" s="343"/>
      <x:c r="FT1138" s="343"/>
      <x:c r="FU1138" s="343"/>
      <x:c r="FV1138" s="343"/>
      <x:c r="FW1138" s="343"/>
      <x:c r="FX1138" s="343"/>
      <x:c r="FY1138" s="343"/>
      <x:c r="FZ1138" s="343"/>
      <x:c r="GA1138" s="343"/>
      <x:c r="GB1138" s="343"/>
      <x:c r="GC1138" s="343"/>
      <x:c r="GD1138" s="343"/>
      <x:c r="GE1138" s="343"/>
      <x:c r="GF1138" s="343"/>
      <x:c r="GG1138" s="343"/>
    </x:row>
    <x:row r="1139" spans="1:189" s="377" customFormat="1" hidden="1" customHeight="1">
      <x:c r="A1139" s="486" t="s">
        <x:v>25</x:v>
      </x:c>
      <x:c r="B1139" s="295" t="s">
        <x:v>794</x:v>
      </x:c>
      <x:c r="C1139" s="296" t="s">
        <x:v>846</x:v>
      </x:c>
      <x:c r="D1139" s="628">
        <x:f t="shared" si="86"/>
        <x:v>590</x:v>
      </x:c>
      <x:c r="E1139" s="299" t="s">
        <x:v>1994</x:v>
      </x:c>
      <x:c r="F1139" s="299" t="s">
        <x:v>1866</x:v>
      </x:c>
      <x:c r="G1139" s="299" t="s">
        <x:v>1994</x:v>
      </x:c>
      <x:c r="H1139" s="299"/>
      <x:c r="I1139" s="322"/>
      <x:c r="J1139" s="322">
        <x:v>590</x:v>
      </x:c>
      <x:c r="K1139" s="322"/>
      <x:c r="L1139" s="322">
        <x:v>590</x:v>
      </x:c>
      <x:c r="M1139" s="322"/>
      <x:c r="N1139" s="322"/>
      <x:c r="O1139" s="322"/>
      <x:c r="P1139" s="322">
        <x:v>590</x:v>
      </x:c>
      <x:c r="Q1139" s="322"/>
      <x:c r="R1139" s="246" t="s">
        <x:v>831</x:v>
      </x:c>
      <x:c r="S1139" s="447"/>
      <x:c r="T1139" s="343"/>
      <x:c r="U1139" s="343"/>
      <x:c r="V1139" s="343"/>
      <x:c r="W1139" s="343"/>
      <x:c r="X1139" s="343"/>
      <x:c r="Y1139" s="343"/>
      <x:c r="Z1139" s="343"/>
      <x:c r="AA1139" s="343"/>
      <x:c r="AB1139" s="343"/>
      <x:c r="AC1139" s="343"/>
      <x:c r="AD1139" s="343"/>
      <x:c r="AE1139" s="343"/>
      <x:c r="AF1139" s="343"/>
      <x:c r="AG1139" s="343"/>
      <x:c r="AH1139" s="343"/>
      <x:c r="AI1139" s="343"/>
      <x:c r="AJ1139" s="343"/>
      <x:c r="AK1139" s="343"/>
      <x:c r="AL1139" s="343"/>
      <x:c r="AM1139" s="343"/>
      <x:c r="AN1139" s="343"/>
      <x:c r="AO1139" s="343"/>
      <x:c r="AP1139" s="343"/>
      <x:c r="AQ1139" s="343"/>
      <x:c r="AR1139" s="343"/>
      <x:c r="AS1139" s="343"/>
      <x:c r="AT1139" s="343"/>
      <x:c r="AU1139" s="343"/>
      <x:c r="AV1139" s="343"/>
      <x:c r="AW1139" s="343"/>
      <x:c r="AX1139" s="343"/>
      <x:c r="AY1139" s="343"/>
      <x:c r="AZ1139" s="343"/>
      <x:c r="BA1139" s="343"/>
      <x:c r="BB1139" s="343"/>
      <x:c r="BC1139" s="343"/>
      <x:c r="BD1139" s="343"/>
      <x:c r="BE1139" s="343"/>
      <x:c r="BF1139" s="343"/>
      <x:c r="BG1139" s="343"/>
      <x:c r="BH1139" s="343"/>
      <x:c r="BI1139" s="343"/>
      <x:c r="BJ1139" s="343"/>
      <x:c r="BK1139" s="343"/>
      <x:c r="BL1139" s="343"/>
      <x:c r="BM1139" s="343"/>
      <x:c r="BN1139" s="343"/>
      <x:c r="BO1139" s="343"/>
      <x:c r="BP1139" s="343"/>
      <x:c r="BQ1139" s="343"/>
      <x:c r="BR1139" s="343"/>
      <x:c r="BS1139" s="343"/>
      <x:c r="BT1139" s="343"/>
      <x:c r="BU1139" s="343"/>
      <x:c r="BV1139" s="343"/>
      <x:c r="BW1139" s="343"/>
      <x:c r="BX1139" s="343"/>
      <x:c r="BY1139" s="343"/>
      <x:c r="BZ1139" s="343"/>
      <x:c r="CA1139" s="343"/>
      <x:c r="CB1139" s="343"/>
      <x:c r="CC1139" s="343"/>
      <x:c r="CD1139" s="343"/>
      <x:c r="CE1139" s="343"/>
      <x:c r="CF1139" s="343"/>
      <x:c r="CG1139" s="343"/>
      <x:c r="CH1139" s="343"/>
      <x:c r="CI1139" s="343"/>
      <x:c r="CJ1139" s="343"/>
      <x:c r="CK1139" s="343"/>
      <x:c r="CL1139" s="343"/>
      <x:c r="CM1139" s="343"/>
      <x:c r="CN1139" s="343"/>
      <x:c r="CO1139" s="343"/>
      <x:c r="CP1139" s="343"/>
      <x:c r="CQ1139" s="343"/>
      <x:c r="CR1139" s="343"/>
      <x:c r="CS1139" s="343"/>
      <x:c r="CT1139" s="343"/>
      <x:c r="CU1139" s="343"/>
      <x:c r="CV1139" s="343"/>
      <x:c r="CW1139" s="343"/>
      <x:c r="CX1139" s="343"/>
      <x:c r="CY1139" s="343"/>
      <x:c r="CZ1139" s="343"/>
      <x:c r="DA1139" s="343"/>
      <x:c r="DB1139" s="343"/>
      <x:c r="DC1139" s="343"/>
      <x:c r="DD1139" s="343"/>
      <x:c r="DE1139" s="343"/>
      <x:c r="DF1139" s="343"/>
      <x:c r="DG1139" s="343"/>
      <x:c r="DH1139" s="343"/>
      <x:c r="DI1139" s="343"/>
      <x:c r="DJ1139" s="343"/>
      <x:c r="DK1139" s="343"/>
      <x:c r="DL1139" s="343"/>
      <x:c r="DM1139" s="343"/>
      <x:c r="DN1139" s="343"/>
      <x:c r="DO1139" s="343"/>
      <x:c r="DP1139" s="343"/>
      <x:c r="DQ1139" s="343"/>
      <x:c r="DR1139" s="343"/>
      <x:c r="DS1139" s="343"/>
      <x:c r="DT1139" s="343"/>
      <x:c r="DU1139" s="343"/>
      <x:c r="DV1139" s="343"/>
      <x:c r="DW1139" s="343"/>
      <x:c r="DX1139" s="343"/>
      <x:c r="DY1139" s="343"/>
      <x:c r="DZ1139" s="343"/>
      <x:c r="EA1139" s="343"/>
      <x:c r="EB1139" s="343"/>
      <x:c r="EC1139" s="343"/>
      <x:c r="ED1139" s="343"/>
      <x:c r="EE1139" s="343"/>
      <x:c r="EF1139" s="343"/>
      <x:c r="EG1139" s="343"/>
      <x:c r="EH1139" s="343"/>
      <x:c r="EI1139" s="343"/>
      <x:c r="EJ1139" s="343"/>
      <x:c r="EK1139" s="343"/>
      <x:c r="EL1139" s="343"/>
      <x:c r="EM1139" s="343"/>
      <x:c r="EN1139" s="343"/>
      <x:c r="EO1139" s="343"/>
      <x:c r="EP1139" s="343"/>
      <x:c r="EQ1139" s="343"/>
      <x:c r="ER1139" s="343"/>
      <x:c r="ES1139" s="343"/>
      <x:c r="ET1139" s="343"/>
      <x:c r="EU1139" s="343"/>
      <x:c r="EV1139" s="343"/>
      <x:c r="EW1139" s="343"/>
      <x:c r="EX1139" s="343"/>
      <x:c r="EY1139" s="343"/>
      <x:c r="EZ1139" s="343"/>
      <x:c r="FA1139" s="343"/>
      <x:c r="FB1139" s="343"/>
      <x:c r="FC1139" s="343"/>
      <x:c r="FD1139" s="343"/>
      <x:c r="FE1139" s="343"/>
      <x:c r="FF1139" s="343"/>
      <x:c r="FG1139" s="343"/>
      <x:c r="FH1139" s="343"/>
      <x:c r="FI1139" s="343"/>
      <x:c r="FJ1139" s="343"/>
      <x:c r="FK1139" s="343"/>
      <x:c r="FL1139" s="343"/>
      <x:c r="FM1139" s="343"/>
      <x:c r="FN1139" s="343"/>
      <x:c r="FO1139" s="343"/>
      <x:c r="FP1139" s="343"/>
      <x:c r="FQ1139" s="343"/>
      <x:c r="FR1139" s="343"/>
      <x:c r="FS1139" s="343"/>
      <x:c r="FT1139" s="343"/>
      <x:c r="FU1139" s="343"/>
      <x:c r="FV1139" s="343"/>
      <x:c r="FW1139" s="343"/>
      <x:c r="FX1139" s="343"/>
      <x:c r="FY1139" s="343"/>
      <x:c r="FZ1139" s="343"/>
      <x:c r="GA1139" s="343"/>
      <x:c r="GB1139" s="343"/>
      <x:c r="GC1139" s="343"/>
      <x:c r="GD1139" s="343"/>
      <x:c r="GE1139" s="343"/>
      <x:c r="GF1139" s="343"/>
      <x:c r="GG1139" s="343"/>
    </x:row>
    <x:row r="1140" spans="1:189" s="377" customFormat="1" hidden="1" customHeight="1">
      <x:c r="A1140" s="486" t="s">
        <x:v>25</x:v>
      </x:c>
      <x:c r="B1140" s="295" t="s">
        <x:v>834</x:v>
      </x:c>
      <x:c r="C1140" s="296" t="s">
        <x:v>787</x:v>
      </x:c>
      <x:c r="D1140" s="628">
        <x:f t="shared" si="86"/>
        <x:v>9595.5</x:v>
      </x:c>
      <x:c r="E1140" s="299" t="s">
        <x:v>5469</x:v>
      </x:c>
      <x:c r="F1140" s="299" t="s">
        <x:v>5371</x:v>
      </x:c>
      <x:c r="G1140" s="299" t="s">
        <x:v>5469</x:v>
      </x:c>
      <x:c r="H1140" s="299"/>
      <x:c r="I1140" s="322"/>
      <x:c r="J1140" s="322">
        <x:v>9595.5</x:v>
      </x:c>
      <x:c r="K1140" s="322"/>
      <x:c r="L1140" s="322">
        <x:v>9595.5</x:v>
      </x:c>
      <x:c r="M1140" s="322"/>
      <x:c r="N1140" s="322"/>
      <x:c r="O1140" s="322"/>
      <x:c r="P1140" s="322">
        <x:v>9595.5</x:v>
      </x:c>
      <x:c r="Q1140" s="322"/>
      <x:c r="R1140" s="246" t="s">
        <x:v>937</x:v>
      </x:c>
      <x:c r="S1140" s="447"/>
      <x:c r="T1140" s="343"/>
      <x:c r="U1140" s="343"/>
      <x:c r="V1140" s="343"/>
      <x:c r="W1140" s="343"/>
      <x:c r="X1140" s="343"/>
      <x:c r="Y1140" s="343"/>
      <x:c r="Z1140" s="343"/>
      <x:c r="AA1140" s="343"/>
      <x:c r="AB1140" s="343"/>
      <x:c r="AC1140" s="343"/>
      <x:c r="AD1140" s="343"/>
      <x:c r="AE1140" s="343"/>
      <x:c r="AF1140" s="343"/>
      <x:c r="AG1140" s="343"/>
      <x:c r="AH1140" s="343"/>
      <x:c r="AI1140" s="343"/>
      <x:c r="AJ1140" s="343"/>
      <x:c r="AK1140" s="343"/>
      <x:c r="AL1140" s="343"/>
      <x:c r="AM1140" s="343"/>
      <x:c r="AN1140" s="343"/>
      <x:c r="AO1140" s="343"/>
      <x:c r="AP1140" s="343"/>
      <x:c r="AQ1140" s="343"/>
      <x:c r="AR1140" s="343"/>
      <x:c r="AS1140" s="343"/>
      <x:c r="AT1140" s="343"/>
      <x:c r="AU1140" s="343"/>
      <x:c r="AV1140" s="343"/>
      <x:c r="AW1140" s="343"/>
      <x:c r="AX1140" s="343"/>
      <x:c r="AY1140" s="343"/>
      <x:c r="AZ1140" s="343"/>
      <x:c r="BA1140" s="343"/>
      <x:c r="BB1140" s="343"/>
      <x:c r="BC1140" s="343"/>
      <x:c r="BD1140" s="343"/>
      <x:c r="BE1140" s="343"/>
      <x:c r="BF1140" s="343"/>
      <x:c r="BG1140" s="343"/>
      <x:c r="BH1140" s="343"/>
      <x:c r="BI1140" s="343"/>
      <x:c r="BJ1140" s="343"/>
      <x:c r="BK1140" s="343"/>
      <x:c r="BL1140" s="343"/>
      <x:c r="BM1140" s="343"/>
      <x:c r="BN1140" s="343"/>
      <x:c r="BO1140" s="343"/>
      <x:c r="BP1140" s="343"/>
      <x:c r="BQ1140" s="343"/>
      <x:c r="BR1140" s="343"/>
      <x:c r="BS1140" s="343"/>
      <x:c r="BT1140" s="343"/>
      <x:c r="BU1140" s="343"/>
      <x:c r="BV1140" s="343"/>
      <x:c r="BW1140" s="343"/>
      <x:c r="BX1140" s="343"/>
      <x:c r="BY1140" s="343"/>
      <x:c r="BZ1140" s="343"/>
      <x:c r="CA1140" s="343"/>
      <x:c r="CB1140" s="343"/>
      <x:c r="CC1140" s="343"/>
      <x:c r="CD1140" s="343"/>
      <x:c r="CE1140" s="343"/>
      <x:c r="CF1140" s="343"/>
      <x:c r="CG1140" s="343"/>
      <x:c r="CH1140" s="343"/>
      <x:c r="CI1140" s="343"/>
      <x:c r="CJ1140" s="343"/>
      <x:c r="CK1140" s="343"/>
      <x:c r="CL1140" s="343"/>
      <x:c r="CM1140" s="343"/>
      <x:c r="CN1140" s="343"/>
      <x:c r="CO1140" s="343"/>
      <x:c r="CP1140" s="343"/>
      <x:c r="CQ1140" s="343"/>
      <x:c r="CR1140" s="343"/>
      <x:c r="CS1140" s="343"/>
      <x:c r="CT1140" s="343"/>
      <x:c r="CU1140" s="343"/>
      <x:c r="CV1140" s="343"/>
      <x:c r="CW1140" s="343"/>
      <x:c r="CX1140" s="343"/>
      <x:c r="CY1140" s="343"/>
      <x:c r="CZ1140" s="343"/>
      <x:c r="DA1140" s="343"/>
      <x:c r="DB1140" s="343"/>
      <x:c r="DC1140" s="343"/>
      <x:c r="DD1140" s="343"/>
      <x:c r="DE1140" s="343"/>
      <x:c r="DF1140" s="343"/>
      <x:c r="DG1140" s="343"/>
      <x:c r="DH1140" s="343"/>
      <x:c r="DI1140" s="343"/>
      <x:c r="DJ1140" s="343"/>
      <x:c r="DK1140" s="343"/>
      <x:c r="DL1140" s="343"/>
      <x:c r="DM1140" s="343"/>
      <x:c r="DN1140" s="343"/>
      <x:c r="DO1140" s="343"/>
      <x:c r="DP1140" s="343"/>
      <x:c r="DQ1140" s="343"/>
      <x:c r="DR1140" s="343"/>
      <x:c r="DS1140" s="343"/>
      <x:c r="DT1140" s="343"/>
      <x:c r="DU1140" s="343"/>
      <x:c r="DV1140" s="343"/>
      <x:c r="DW1140" s="343"/>
      <x:c r="DX1140" s="343"/>
      <x:c r="DY1140" s="343"/>
      <x:c r="DZ1140" s="343"/>
      <x:c r="EA1140" s="343"/>
      <x:c r="EB1140" s="343"/>
      <x:c r="EC1140" s="343"/>
      <x:c r="ED1140" s="343"/>
      <x:c r="EE1140" s="343"/>
      <x:c r="EF1140" s="343"/>
      <x:c r="EG1140" s="343"/>
      <x:c r="EH1140" s="343"/>
      <x:c r="EI1140" s="343"/>
      <x:c r="EJ1140" s="343"/>
      <x:c r="EK1140" s="343"/>
      <x:c r="EL1140" s="343"/>
      <x:c r="EM1140" s="343"/>
      <x:c r="EN1140" s="343"/>
      <x:c r="EO1140" s="343"/>
      <x:c r="EP1140" s="343"/>
      <x:c r="EQ1140" s="343"/>
      <x:c r="ER1140" s="343"/>
      <x:c r="ES1140" s="343"/>
      <x:c r="ET1140" s="343"/>
      <x:c r="EU1140" s="343"/>
      <x:c r="EV1140" s="343"/>
      <x:c r="EW1140" s="343"/>
      <x:c r="EX1140" s="343"/>
      <x:c r="EY1140" s="343"/>
      <x:c r="EZ1140" s="343"/>
      <x:c r="FA1140" s="343"/>
      <x:c r="FB1140" s="343"/>
      <x:c r="FC1140" s="343"/>
      <x:c r="FD1140" s="343"/>
      <x:c r="FE1140" s="343"/>
      <x:c r="FF1140" s="343"/>
      <x:c r="FG1140" s="343"/>
      <x:c r="FH1140" s="343"/>
      <x:c r="FI1140" s="343"/>
      <x:c r="FJ1140" s="343"/>
      <x:c r="FK1140" s="343"/>
      <x:c r="FL1140" s="343"/>
      <x:c r="FM1140" s="343"/>
      <x:c r="FN1140" s="343"/>
      <x:c r="FO1140" s="343"/>
      <x:c r="FP1140" s="343"/>
      <x:c r="FQ1140" s="343"/>
      <x:c r="FR1140" s="343"/>
      <x:c r="FS1140" s="343"/>
      <x:c r="FT1140" s="343"/>
      <x:c r="FU1140" s="343"/>
      <x:c r="FV1140" s="343"/>
      <x:c r="FW1140" s="343"/>
      <x:c r="FX1140" s="343"/>
      <x:c r="FY1140" s="343"/>
      <x:c r="FZ1140" s="343"/>
      <x:c r="GA1140" s="343"/>
      <x:c r="GB1140" s="343"/>
      <x:c r="GC1140" s="343"/>
      <x:c r="GD1140" s="343"/>
      <x:c r="GE1140" s="343"/>
      <x:c r="GF1140" s="343"/>
      <x:c r="GG1140" s="343"/>
    </x:row>
    <x:row r="1141" spans="1:189" s="377" customFormat="1" hidden="1" customHeight="1">
      <x:c r="A1141" s="486" t="s">
        <x:v>25</x:v>
      </x:c>
      <x:c r="B1141" s="295" t="s">
        <x:v>6809</x:v>
      </x:c>
      <x:c r="C1141" s="296" t="s">
        <x:v>1829</x:v>
      </x:c>
      <x:c r="D1141" s="628">
        <x:f t="shared" si="86"/>
        <x:v>1763.0999999999999</x:v>
      </x:c>
      <x:c r="E1141" s="299" t="s">
        <x:v>3909</x:v>
      </x:c>
      <x:c r="F1141" s="299" t="s">
        <x:v>5376</x:v>
      </x:c>
      <x:c r="G1141" s="299" t="s">
        <x:v>3909</x:v>
      </x:c>
      <x:c r="H1141" s="299"/>
      <x:c r="I1141" s="322"/>
      <x:c r="J1141" s="448">
        <x:v>1763.0999999999999</x:v>
      </x:c>
      <x:c r="K1141" s="322"/>
      <x:c r="L1141" s="448">
        <x:v>1763.0999999999999</x:v>
      </x:c>
      <x:c r="M1141" s="322"/>
      <x:c r="N1141" s="322"/>
      <x:c r="O1141" s="322"/>
      <x:c r="P1141" s="448">
        <x:v>1763.0999999999999</x:v>
      </x:c>
      <x:c r="Q1141" s="322"/>
      <x:c r="R1141" s="246" t="s">
        <x:v>952</x:v>
      </x:c>
      <x:c r="S1141" s="447"/>
      <x:c r="T1141" s="343"/>
      <x:c r="U1141" s="343"/>
      <x:c r="V1141" s="343"/>
      <x:c r="W1141" s="343"/>
      <x:c r="X1141" s="343"/>
      <x:c r="Y1141" s="343"/>
      <x:c r="Z1141" s="343"/>
      <x:c r="AA1141" s="343"/>
      <x:c r="AB1141" s="343"/>
      <x:c r="AC1141" s="343"/>
      <x:c r="AD1141" s="343"/>
      <x:c r="AE1141" s="343"/>
      <x:c r="AF1141" s="343"/>
      <x:c r="AG1141" s="343"/>
      <x:c r="AH1141" s="343"/>
      <x:c r="AI1141" s="343"/>
      <x:c r="AJ1141" s="343"/>
      <x:c r="AK1141" s="343"/>
      <x:c r="AL1141" s="343"/>
      <x:c r="AM1141" s="343"/>
      <x:c r="AN1141" s="343"/>
      <x:c r="AO1141" s="343"/>
      <x:c r="AP1141" s="343"/>
      <x:c r="AQ1141" s="343"/>
      <x:c r="AR1141" s="343"/>
      <x:c r="AS1141" s="343"/>
      <x:c r="AT1141" s="343"/>
      <x:c r="AU1141" s="343"/>
      <x:c r="AV1141" s="343"/>
      <x:c r="AW1141" s="343"/>
      <x:c r="AX1141" s="343"/>
      <x:c r="AY1141" s="343"/>
      <x:c r="AZ1141" s="343"/>
      <x:c r="BA1141" s="343"/>
      <x:c r="BB1141" s="343"/>
      <x:c r="BC1141" s="343"/>
      <x:c r="BD1141" s="343"/>
      <x:c r="BE1141" s="343"/>
      <x:c r="BF1141" s="343"/>
      <x:c r="BG1141" s="343"/>
      <x:c r="BH1141" s="343"/>
      <x:c r="BI1141" s="343"/>
      <x:c r="BJ1141" s="343"/>
      <x:c r="BK1141" s="343"/>
      <x:c r="BL1141" s="343"/>
      <x:c r="BM1141" s="343"/>
      <x:c r="BN1141" s="343"/>
      <x:c r="BO1141" s="343"/>
      <x:c r="BP1141" s="343"/>
      <x:c r="BQ1141" s="343"/>
      <x:c r="BR1141" s="343"/>
      <x:c r="BS1141" s="343"/>
      <x:c r="BT1141" s="343"/>
      <x:c r="BU1141" s="343"/>
      <x:c r="BV1141" s="343"/>
      <x:c r="BW1141" s="343"/>
      <x:c r="BX1141" s="343"/>
      <x:c r="BY1141" s="343"/>
      <x:c r="BZ1141" s="343"/>
      <x:c r="CA1141" s="343"/>
      <x:c r="CB1141" s="343"/>
      <x:c r="CC1141" s="343"/>
      <x:c r="CD1141" s="343"/>
      <x:c r="CE1141" s="343"/>
      <x:c r="CF1141" s="343"/>
      <x:c r="CG1141" s="343"/>
      <x:c r="CH1141" s="343"/>
      <x:c r="CI1141" s="343"/>
      <x:c r="CJ1141" s="343"/>
      <x:c r="CK1141" s="343"/>
      <x:c r="CL1141" s="343"/>
      <x:c r="CM1141" s="343"/>
      <x:c r="CN1141" s="343"/>
      <x:c r="CO1141" s="343"/>
      <x:c r="CP1141" s="343"/>
      <x:c r="CQ1141" s="343"/>
      <x:c r="CR1141" s="343"/>
      <x:c r="CS1141" s="343"/>
      <x:c r="CT1141" s="343"/>
      <x:c r="CU1141" s="343"/>
      <x:c r="CV1141" s="343"/>
      <x:c r="CW1141" s="343"/>
      <x:c r="CX1141" s="343"/>
      <x:c r="CY1141" s="343"/>
      <x:c r="CZ1141" s="343"/>
      <x:c r="DA1141" s="343"/>
      <x:c r="DB1141" s="343"/>
      <x:c r="DC1141" s="343"/>
      <x:c r="DD1141" s="343"/>
      <x:c r="DE1141" s="343"/>
      <x:c r="DF1141" s="343"/>
      <x:c r="DG1141" s="343"/>
      <x:c r="DH1141" s="343"/>
      <x:c r="DI1141" s="343"/>
      <x:c r="DJ1141" s="343"/>
      <x:c r="DK1141" s="343"/>
      <x:c r="DL1141" s="343"/>
      <x:c r="DM1141" s="343"/>
      <x:c r="DN1141" s="343"/>
      <x:c r="DO1141" s="343"/>
      <x:c r="DP1141" s="343"/>
      <x:c r="DQ1141" s="343"/>
      <x:c r="DR1141" s="343"/>
      <x:c r="DS1141" s="343"/>
      <x:c r="DT1141" s="343"/>
      <x:c r="DU1141" s="343"/>
      <x:c r="DV1141" s="343"/>
      <x:c r="DW1141" s="343"/>
      <x:c r="DX1141" s="343"/>
      <x:c r="DY1141" s="343"/>
      <x:c r="DZ1141" s="343"/>
      <x:c r="EA1141" s="343"/>
      <x:c r="EB1141" s="343"/>
      <x:c r="EC1141" s="343"/>
      <x:c r="ED1141" s="343"/>
      <x:c r="EE1141" s="343"/>
      <x:c r="EF1141" s="343"/>
      <x:c r="EG1141" s="343"/>
      <x:c r="EH1141" s="343"/>
      <x:c r="EI1141" s="343"/>
      <x:c r="EJ1141" s="343"/>
      <x:c r="EK1141" s="343"/>
      <x:c r="EL1141" s="343"/>
      <x:c r="EM1141" s="343"/>
      <x:c r="EN1141" s="343"/>
      <x:c r="EO1141" s="343"/>
      <x:c r="EP1141" s="343"/>
      <x:c r="EQ1141" s="343"/>
      <x:c r="ER1141" s="343"/>
      <x:c r="ES1141" s="343"/>
      <x:c r="ET1141" s="343"/>
      <x:c r="EU1141" s="343"/>
      <x:c r="EV1141" s="343"/>
      <x:c r="EW1141" s="343"/>
      <x:c r="EX1141" s="343"/>
      <x:c r="EY1141" s="343"/>
      <x:c r="EZ1141" s="343"/>
      <x:c r="FA1141" s="343"/>
      <x:c r="FB1141" s="343"/>
      <x:c r="FC1141" s="343"/>
      <x:c r="FD1141" s="343"/>
      <x:c r="FE1141" s="343"/>
      <x:c r="FF1141" s="343"/>
      <x:c r="FG1141" s="343"/>
      <x:c r="FH1141" s="343"/>
      <x:c r="FI1141" s="343"/>
      <x:c r="FJ1141" s="343"/>
      <x:c r="FK1141" s="343"/>
      <x:c r="FL1141" s="343"/>
      <x:c r="FM1141" s="343"/>
      <x:c r="FN1141" s="343"/>
      <x:c r="FO1141" s="343"/>
      <x:c r="FP1141" s="343"/>
      <x:c r="FQ1141" s="343"/>
      <x:c r="FR1141" s="343"/>
      <x:c r="FS1141" s="343"/>
      <x:c r="FT1141" s="343"/>
      <x:c r="FU1141" s="343"/>
      <x:c r="FV1141" s="343"/>
      <x:c r="FW1141" s="343"/>
      <x:c r="FX1141" s="343"/>
      <x:c r="FY1141" s="343"/>
      <x:c r="FZ1141" s="343"/>
      <x:c r="GA1141" s="343"/>
      <x:c r="GB1141" s="343"/>
      <x:c r="GC1141" s="343"/>
      <x:c r="GD1141" s="343"/>
      <x:c r="GE1141" s="343"/>
      <x:c r="GF1141" s="343"/>
      <x:c r="GG1141" s="343"/>
    </x:row>
    <x:row r="1142" spans="1:189" s="377" customFormat="1" hidden="1" customHeight="1">
      <x:c r="A1142" s="486" t="s">
        <x:v>25</x:v>
      </x:c>
      <x:c r="B1142" s="295" t="s">
        <x:v>71</x:v>
      </x:c>
      <x:c r="C1142" s="296" t="s">
        <x:v>6840</x:v>
      </x:c>
      <x:c r="D1142" s="628">
        <x:f t="shared" si="86"/>
        <x:v>2099</x:v>
      </x:c>
      <x:c r="E1142" s="299" t="s">
        <x:v>3823</x:v>
      </x:c>
      <x:c r="F1142" s="299" t="s">
        <x:v>3823</x:v>
      </x:c>
      <x:c r="G1142" s="299" t="s">
        <x:v>3823</x:v>
      </x:c>
      <x:c r="H1142" s="299" t="s">
        <x:v>6000</x:v>
      </x:c>
      <x:c r="I1142" s="322"/>
      <x:c r="J1142" s="322">
        <x:v>2099</x:v>
      </x:c>
      <x:c r="K1142" s="322"/>
      <x:c r="L1142" s="322">
        <x:v>2099</x:v>
      </x:c>
      <x:c r="M1142" s="322"/>
      <x:c r="N1142" s="322"/>
      <x:c r="O1142" s="322"/>
      <x:c r="P1142" s="322">
        <x:v>2099</x:v>
      </x:c>
      <x:c r="Q1142" s="322"/>
      <x:c r="R1142" s="218" t="s">
        <x:v>6982</x:v>
      </x:c>
      <x:c r="S1142" s="447"/>
      <x:c r="T1142" s="343"/>
      <x:c r="U1142" s="343"/>
      <x:c r="V1142" s="343"/>
      <x:c r="W1142" s="343"/>
      <x:c r="X1142" s="343"/>
      <x:c r="Y1142" s="343"/>
      <x:c r="Z1142" s="343"/>
      <x:c r="AA1142" s="343"/>
      <x:c r="AB1142" s="343"/>
      <x:c r="AC1142" s="343"/>
      <x:c r="AD1142" s="343"/>
      <x:c r="AE1142" s="343"/>
      <x:c r="AF1142" s="343"/>
      <x:c r="AG1142" s="343"/>
      <x:c r="AH1142" s="343"/>
      <x:c r="AI1142" s="343"/>
      <x:c r="AJ1142" s="343"/>
      <x:c r="AK1142" s="343"/>
      <x:c r="AL1142" s="343"/>
      <x:c r="AM1142" s="343"/>
      <x:c r="AN1142" s="343"/>
      <x:c r="AO1142" s="343"/>
      <x:c r="AP1142" s="343"/>
      <x:c r="AQ1142" s="343"/>
      <x:c r="AR1142" s="343"/>
      <x:c r="AS1142" s="343"/>
      <x:c r="AT1142" s="343"/>
      <x:c r="AU1142" s="343"/>
      <x:c r="AV1142" s="343"/>
      <x:c r="AW1142" s="343"/>
      <x:c r="AX1142" s="343"/>
      <x:c r="AY1142" s="343"/>
      <x:c r="AZ1142" s="343"/>
      <x:c r="BA1142" s="343"/>
      <x:c r="BB1142" s="343"/>
      <x:c r="BC1142" s="343"/>
      <x:c r="BD1142" s="343"/>
      <x:c r="BE1142" s="343"/>
      <x:c r="BF1142" s="343"/>
      <x:c r="BG1142" s="343"/>
      <x:c r="BH1142" s="343"/>
      <x:c r="BI1142" s="343"/>
      <x:c r="BJ1142" s="343"/>
      <x:c r="BK1142" s="343"/>
      <x:c r="BL1142" s="343"/>
      <x:c r="BM1142" s="343"/>
      <x:c r="BN1142" s="343"/>
      <x:c r="BO1142" s="343"/>
      <x:c r="BP1142" s="343"/>
      <x:c r="BQ1142" s="343"/>
      <x:c r="BR1142" s="343"/>
      <x:c r="BS1142" s="343"/>
      <x:c r="BT1142" s="343"/>
      <x:c r="BU1142" s="343"/>
      <x:c r="BV1142" s="343"/>
      <x:c r="BW1142" s="343"/>
      <x:c r="BX1142" s="343"/>
      <x:c r="BY1142" s="343"/>
      <x:c r="BZ1142" s="343"/>
      <x:c r="CA1142" s="343"/>
      <x:c r="CB1142" s="343"/>
      <x:c r="CC1142" s="343"/>
      <x:c r="CD1142" s="343"/>
      <x:c r="CE1142" s="343"/>
      <x:c r="CF1142" s="343"/>
      <x:c r="CG1142" s="343"/>
      <x:c r="CH1142" s="343"/>
      <x:c r="CI1142" s="343"/>
      <x:c r="CJ1142" s="343"/>
      <x:c r="CK1142" s="343"/>
      <x:c r="CL1142" s="343"/>
      <x:c r="CM1142" s="343"/>
      <x:c r="CN1142" s="343"/>
      <x:c r="CO1142" s="343"/>
      <x:c r="CP1142" s="343"/>
      <x:c r="CQ1142" s="343"/>
      <x:c r="CR1142" s="343"/>
      <x:c r="CS1142" s="343"/>
      <x:c r="CT1142" s="343"/>
      <x:c r="CU1142" s="343"/>
      <x:c r="CV1142" s="343"/>
      <x:c r="CW1142" s="343"/>
      <x:c r="CX1142" s="343"/>
      <x:c r="CY1142" s="343"/>
      <x:c r="CZ1142" s="343"/>
      <x:c r="DA1142" s="343"/>
      <x:c r="DB1142" s="343"/>
      <x:c r="DC1142" s="343"/>
      <x:c r="DD1142" s="343"/>
      <x:c r="DE1142" s="343"/>
      <x:c r="DF1142" s="343"/>
      <x:c r="DG1142" s="343"/>
      <x:c r="DH1142" s="343"/>
      <x:c r="DI1142" s="343"/>
      <x:c r="DJ1142" s="343"/>
      <x:c r="DK1142" s="343"/>
      <x:c r="DL1142" s="343"/>
      <x:c r="DM1142" s="343"/>
      <x:c r="DN1142" s="343"/>
      <x:c r="DO1142" s="343"/>
      <x:c r="DP1142" s="343"/>
      <x:c r="DQ1142" s="343"/>
      <x:c r="DR1142" s="343"/>
      <x:c r="DS1142" s="343"/>
      <x:c r="DT1142" s="343"/>
      <x:c r="DU1142" s="343"/>
      <x:c r="DV1142" s="343"/>
      <x:c r="DW1142" s="343"/>
      <x:c r="DX1142" s="343"/>
      <x:c r="DY1142" s="343"/>
      <x:c r="DZ1142" s="343"/>
      <x:c r="EA1142" s="343"/>
      <x:c r="EB1142" s="343"/>
      <x:c r="EC1142" s="343"/>
      <x:c r="ED1142" s="343"/>
      <x:c r="EE1142" s="343"/>
      <x:c r="EF1142" s="343"/>
      <x:c r="EG1142" s="343"/>
      <x:c r="EH1142" s="343"/>
      <x:c r="EI1142" s="343"/>
      <x:c r="EJ1142" s="343"/>
      <x:c r="EK1142" s="343"/>
      <x:c r="EL1142" s="343"/>
      <x:c r="EM1142" s="343"/>
      <x:c r="EN1142" s="343"/>
      <x:c r="EO1142" s="343"/>
      <x:c r="EP1142" s="343"/>
      <x:c r="EQ1142" s="343"/>
      <x:c r="ER1142" s="343"/>
      <x:c r="ES1142" s="343"/>
      <x:c r="ET1142" s="343"/>
      <x:c r="EU1142" s="343"/>
      <x:c r="EV1142" s="343"/>
      <x:c r="EW1142" s="343"/>
      <x:c r="EX1142" s="343"/>
      <x:c r="EY1142" s="343"/>
      <x:c r="EZ1142" s="343"/>
      <x:c r="FA1142" s="343"/>
      <x:c r="FB1142" s="343"/>
      <x:c r="FC1142" s="343"/>
      <x:c r="FD1142" s="343"/>
      <x:c r="FE1142" s="343"/>
      <x:c r="FF1142" s="343"/>
      <x:c r="FG1142" s="343"/>
      <x:c r="FH1142" s="343"/>
      <x:c r="FI1142" s="343"/>
      <x:c r="FJ1142" s="343"/>
      <x:c r="FK1142" s="343"/>
      <x:c r="FL1142" s="343"/>
      <x:c r="FM1142" s="343"/>
      <x:c r="FN1142" s="343"/>
      <x:c r="FO1142" s="343"/>
      <x:c r="FP1142" s="343"/>
      <x:c r="FQ1142" s="343"/>
      <x:c r="FR1142" s="343"/>
      <x:c r="FS1142" s="343"/>
      <x:c r="FT1142" s="343"/>
      <x:c r="FU1142" s="343"/>
      <x:c r="FV1142" s="343"/>
      <x:c r="FW1142" s="343"/>
      <x:c r="FX1142" s="343"/>
      <x:c r="FY1142" s="343"/>
      <x:c r="FZ1142" s="343"/>
      <x:c r="GA1142" s="343"/>
      <x:c r="GB1142" s="343"/>
      <x:c r="GC1142" s="343"/>
      <x:c r="GD1142" s="343"/>
      <x:c r="GE1142" s="343"/>
      <x:c r="GF1142" s="343"/>
      <x:c r="GG1142" s="343"/>
    </x:row>
    <x:row r="1143" spans="1:189" s="377" customFormat="1" hidden="1" customHeight="1">
      <x:c r="A1143" s="486" t="s">
        <x:v>25</x:v>
      </x:c>
      <x:c r="B1143" s="295" t="s">
        <x:v>876</x:v>
      </x:c>
      <x:c r="C1143" s="296" t="s">
        <x:v>6828</x:v>
      </x:c>
      <x:c r="D1143" s="628">
        <x:f t="shared" si="86"/>
        <x:v>164</x:v>
      </x:c>
      <x:c r="E1143" s="299" t="s">
        <x:v>5604</x:v>
      </x:c>
      <x:c r="F1143" s="299" t="s">
        <x:v>5604</x:v>
      </x:c>
      <x:c r="G1143" s="299"/>
      <x:c r="H1143" s="299"/>
      <x:c r="I1143" s="322"/>
      <x:c r="J1143" s="322"/>
      <x:c r="K1143" s="322">
        <x:v>164</x:v>
      </x:c>
      <x:c r="L1143" s="322"/>
      <x:c r="M1143" s="322">
        <x:v>164</x:v>
      </x:c>
      <x:c r="N1143" s="322"/>
      <x:c r="O1143" s="322"/>
      <x:c r="P1143" s="322"/>
      <x:c r="Q1143" s="322">
        <x:v>164</x:v>
      </x:c>
      <x:c r="R1143" s="246" t="s">
        <x:v>835</x:v>
      </x:c>
      <x:c r="S1143" s="447"/>
      <x:c r="T1143" s="343"/>
      <x:c r="U1143" s="343"/>
      <x:c r="V1143" s="343"/>
      <x:c r="W1143" s="343"/>
      <x:c r="X1143" s="343"/>
      <x:c r="Y1143" s="343"/>
      <x:c r="Z1143" s="343"/>
      <x:c r="AA1143" s="343"/>
      <x:c r="AB1143" s="343"/>
      <x:c r="AC1143" s="343"/>
      <x:c r="AD1143" s="343"/>
      <x:c r="AE1143" s="343"/>
      <x:c r="AF1143" s="343"/>
      <x:c r="AG1143" s="343"/>
      <x:c r="AH1143" s="343"/>
      <x:c r="AI1143" s="343"/>
      <x:c r="AJ1143" s="343"/>
      <x:c r="AK1143" s="343"/>
      <x:c r="AL1143" s="343"/>
      <x:c r="AM1143" s="343"/>
      <x:c r="AN1143" s="343"/>
      <x:c r="AO1143" s="343"/>
      <x:c r="AP1143" s="343"/>
      <x:c r="AQ1143" s="343"/>
      <x:c r="AR1143" s="343"/>
      <x:c r="AS1143" s="343"/>
      <x:c r="AT1143" s="343"/>
      <x:c r="AU1143" s="343"/>
      <x:c r="AV1143" s="343"/>
      <x:c r="AW1143" s="343"/>
      <x:c r="AX1143" s="343"/>
      <x:c r="AY1143" s="343"/>
      <x:c r="AZ1143" s="343"/>
      <x:c r="BA1143" s="343"/>
      <x:c r="BB1143" s="343"/>
      <x:c r="BC1143" s="343"/>
      <x:c r="BD1143" s="343"/>
      <x:c r="BE1143" s="343"/>
      <x:c r="BF1143" s="343"/>
      <x:c r="BG1143" s="343"/>
      <x:c r="BH1143" s="343"/>
      <x:c r="BI1143" s="343"/>
      <x:c r="BJ1143" s="343"/>
      <x:c r="BK1143" s="343"/>
      <x:c r="BL1143" s="343"/>
      <x:c r="BM1143" s="343"/>
      <x:c r="BN1143" s="343"/>
      <x:c r="BO1143" s="343"/>
      <x:c r="BP1143" s="343"/>
      <x:c r="BQ1143" s="343"/>
      <x:c r="BR1143" s="343"/>
      <x:c r="BS1143" s="343"/>
      <x:c r="BT1143" s="343"/>
      <x:c r="BU1143" s="343"/>
      <x:c r="BV1143" s="343"/>
      <x:c r="BW1143" s="343"/>
      <x:c r="BX1143" s="343"/>
      <x:c r="BY1143" s="343"/>
      <x:c r="BZ1143" s="343"/>
      <x:c r="CA1143" s="343"/>
      <x:c r="CB1143" s="343"/>
      <x:c r="CC1143" s="343"/>
      <x:c r="CD1143" s="343"/>
      <x:c r="CE1143" s="343"/>
      <x:c r="CF1143" s="343"/>
      <x:c r="CG1143" s="343"/>
      <x:c r="CH1143" s="343"/>
      <x:c r="CI1143" s="343"/>
      <x:c r="CJ1143" s="343"/>
      <x:c r="CK1143" s="343"/>
      <x:c r="CL1143" s="343"/>
      <x:c r="CM1143" s="343"/>
      <x:c r="CN1143" s="343"/>
      <x:c r="CO1143" s="343"/>
      <x:c r="CP1143" s="343"/>
      <x:c r="CQ1143" s="343"/>
      <x:c r="CR1143" s="343"/>
      <x:c r="CS1143" s="343"/>
      <x:c r="CT1143" s="343"/>
      <x:c r="CU1143" s="343"/>
      <x:c r="CV1143" s="343"/>
      <x:c r="CW1143" s="343"/>
      <x:c r="CX1143" s="343"/>
      <x:c r="CY1143" s="343"/>
      <x:c r="CZ1143" s="343"/>
      <x:c r="DA1143" s="343"/>
      <x:c r="DB1143" s="343"/>
      <x:c r="DC1143" s="343"/>
      <x:c r="DD1143" s="343"/>
      <x:c r="DE1143" s="343"/>
      <x:c r="DF1143" s="343"/>
      <x:c r="DG1143" s="343"/>
      <x:c r="DH1143" s="343"/>
      <x:c r="DI1143" s="343"/>
      <x:c r="DJ1143" s="343"/>
      <x:c r="DK1143" s="343"/>
      <x:c r="DL1143" s="343"/>
      <x:c r="DM1143" s="343"/>
      <x:c r="DN1143" s="343"/>
      <x:c r="DO1143" s="343"/>
      <x:c r="DP1143" s="343"/>
      <x:c r="DQ1143" s="343"/>
      <x:c r="DR1143" s="343"/>
      <x:c r="DS1143" s="343"/>
      <x:c r="DT1143" s="343"/>
      <x:c r="DU1143" s="343"/>
      <x:c r="DV1143" s="343"/>
      <x:c r="DW1143" s="343"/>
      <x:c r="DX1143" s="343"/>
      <x:c r="DY1143" s="343"/>
      <x:c r="DZ1143" s="343"/>
      <x:c r="EA1143" s="343"/>
      <x:c r="EB1143" s="343"/>
      <x:c r="EC1143" s="343"/>
      <x:c r="ED1143" s="343"/>
      <x:c r="EE1143" s="343"/>
      <x:c r="EF1143" s="343"/>
      <x:c r="EG1143" s="343"/>
      <x:c r="EH1143" s="343"/>
      <x:c r="EI1143" s="343"/>
      <x:c r="EJ1143" s="343"/>
      <x:c r="EK1143" s="343"/>
      <x:c r="EL1143" s="343"/>
      <x:c r="EM1143" s="343"/>
      <x:c r="EN1143" s="343"/>
      <x:c r="EO1143" s="343"/>
      <x:c r="EP1143" s="343"/>
      <x:c r="EQ1143" s="343"/>
      <x:c r="ER1143" s="343"/>
      <x:c r="ES1143" s="343"/>
      <x:c r="ET1143" s="343"/>
      <x:c r="EU1143" s="343"/>
      <x:c r="EV1143" s="343"/>
      <x:c r="EW1143" s="343"/>
      <x:c r="EX1143" s="343"/>
      <x:c r="EY1143" s="343"/>
      <x:c r="EZ1143" s="343"/>
      <x:c r="FA1143" s="343"/>
      <x:c r="FB1143" s="343"/>
      <x:c r="FC1143" s="343"/>
      <x:c r="FD1143" s="343"/>
      <x:c r="FE1143" s="343"/>
      <x:c r="FF1143" s="343"/>
      <x:c r="FG1143" s="343"/>
      <x:c r="FH1143" s="343"/>
      <x:c r="FI1143" s="343"/>
      <x:c r="FJ1143" s="343"/>
      <x:c r="FK1143" s="343"/>
      <x:c r="FL1143" s="343"/>
      <x:c r="FM1143" s="343"/>
      <x:c r="FN1143" s="343"/>
      <x:c r="FO1143" s="343"/>
      <x:c r="FP1143" s="343"/>
      <x:c r="FQ1143" s="343"/>
      <x:c r="FR1143" s="343"/>
      <x:c r="FS1143" s="343"/>
      <x:c r="FT1143" s="343"/>
      <x:c r="FU1143" s="343"/>
      <x:c r="FV1143" s="343"/>
      <x:c r="FW1143" s="343"/>
      <x:c r="FX1143" s="343"/>
      <x:c r="FY1143" s="343"/>
      <x:c r="FZ1143" s="343"/>
      <x:c r="GA1143" s="343"/>
      <x:c r="GB1143" s="343"/>
      <x:c r="GC1143" s="343"/>
      <x:c r="GD1143" s="343"/>
      <x:c r="GE1143" s="343"/>
      <x:c r="GF1143" s="343"/>
      <x:c r="GG1143" s="343"/>
    </x:row>
    <x:row r="1144" spans="1:189" s="377" customFormat="1" hidden="1" customHeight="1">
      <x:c r="A1144" s="486" t="s">
        <x:v>25</x:v>
      </x:c>
      <x:c r="B1144" s="295" t="s">
        <x:v>820</x:v>
      </x:c>
      <x:c r="C1144" s="296" t="s">
        <x:v>6824</x:v>
      </x:c>
      <x:c r="D1144" s="628">
        <x:f t="shared" si="86"/>
        <x:v>2099</x:v>
      </x:c>
      <x:c r="E1144" s="299" t="s">
        <x:v>7304</x:v>
      </x:c>
      <x:c r="F1144" s="299" t="s">
        <x:v>7304</x:v>
      </x:c>
      <x:c r="G1144" s="299"/>
      <x:c r="H1144" s="299"/>
      <x:c r="I1144" s="322"/>
      <x:c r="J1144" s="322"/>
      <x:c r="K1144" s="322">
        <x:v>2099</x:v>
      </x:c>
      <x:c r="L1144" s="322"/>
      <x:c r="M1144" s="322">
        <x:v>2099</x:v>
      </x:c>
      <x:c r="N1144" s="322"/>
      <x:c r="O1144" s="322">
        <x:v>2099</x:v>
      </x:c>
      <x:c r="P1144" s="322"/>
      <x:c r="Q1144" s="322">
        <x:v>2099</x:v>
      </x:c>
      <x:c r="R1144" s="246" t="s">
        <x:v>2465</x:v>
      </x:c>
      <x:c r="S1144" s="447"/>
      <x:c r="T1144" s="343"/>
      <x:c r="U1144" s="343"/>
      <x:c r="V1144" s="343"/>
      <x:c r="W1144" s="343"/>
      <x:c r="X1144" s="343"/>
      <x:c r="Y1144" s="343"/>
      <x:c r="Z1144" s="343"/>
      <x:c r="AA1144" s="343"/>
      <x:c r="AB1144" s="343"/>
      <x:c r="AC1144" s="343"/>
      <x:c r="AD1144" s="343"/>
      <x:c r="AE1144" s="343"/>
      <x:c r="AF1144" s="343"/>
      <x:c r="AG1144" s="343"/>
      <x:c r="AH1144" s="343"/>
      <x:c r="AI1144" s="343"/>
      <x:c r="AJ1144" s="343"/>
      <x:c r="AK1144" s="343"/>
      <x:c r="AL1144" s="343"/>
      <x:c r="AM1144" s="343"/>
      <x:c r="AN1144" s="343"/>
      <x:c r="AO1144" s="343"/>
      <x:c r="AP1144" s="343"/>
      <x:c r="AQ1144" s="343"/>
      <x:c r="AR1144" s="343"/>
      <x:c r="AS1144" s="343"/>
      <x:c r="AT1144" s="343"/>
      <x:c r="AU1144" s="343"/>
      <x:c r="AV1144" s="343"/>
      <x:c r="AW1144" s="343"/>
      <x:c r="AX1144" s="343"/>
      <x:c r="AY1144" s="343"/>
      <x:c r="AZ1144" s="343"/>
      <x:c r="BA1144" s="343"/>
      <x:c r="BB1144" s="343"/>
      <x:c r="BC1144" s="343"/>
      <x:c r="BD1144" s="343"/>
      <x:c r="BE1144" s="343"/>
      <x:c r="BF1144" s="343"/>
      <x:c r="BG1144" s="343"/>
      <x:c r="BH1144" s="343"/>
      <x:c r="BI1144" s="343"/>
      <x:c r="BJ1144" s="343"/>
      <x:c r="BK1144" s="343"/>
      <x:c r="BL1144" s="343"/>
      <x:c r="BM1144" s="343"/>
      <x:c r="BN1144" s="343"/>
      <x:c r="BO1144" s="343"/>
      <x:c r="BP1144" s="343"/>
      <x:c r="BQ1144" s="343"/>
      <x:c r="BR1144" s="343"/>
      <x:c r="BS1144" s="343"/>
      <x:c r="BT1144" s="343"/>
      <x:c r="BU1144" s="343"/>
      <x:c r="BV1144" s="343"/>
      <x:c r="BW1144" s="343"/>
      <x:c r="BX1144" s="343"/>
      <x:c r="BY1144" s="343"/>
      <x:c r="BZ1144" s="343"/>
      <x:c r="CA1144" s="343"/>
      <x:c r="CB1144" s="343"/>
      <x:c r="CC1144" s="343"/>
      <x:c r="CD1144" s="343"/>
      <x:c r="CE1144" s="343"/>
      <x:c r="CF1144" s="343"/>
      <x:c r="CG1144" s="343"/>
      <x:c r="CH1144" s="343"/>
      <x:c r="CI1144" s="343"/>
      <x:c r="CJ1144" s="343"/>
      <x:c r="CK1144" s="343"/>
      <x:c r="CL1144" s="343"/>
      <x:c r="CM1144" s="343"/>
      <x:c r="CN1144" s="343"/>
      <x:c r="CO1144" s="343"/>
      <x:c r="CP1144" s="343"/>
      <x:c r="CQ1144" s="343"/>
      <x:c r="CR1144" s="343"/>
      <x:c r="CS1144" s="343"/>
      <x:c r="CT1144" s="343"/>
      <x:c r="CU1144" s="343"/>
      <x:c r="CV1144" s="343"/>
      <x:c r="CW1144" s="343"/>
      <x:c r="CX1144" s="343"/>
      <x:c r="CY1144" s="343"/>
      <x:c r="CZ1144" s="343"/>
      <x:c r="DA1144" s="343"/>
      <x:c r="DB1144" s="343"/>
      <x:c r="DC1144" s="343"/>
      <x:c r="DD1144" s="343"/>
      <x:c r="DE1144" s="343"/>
      <x:c r="DF1144" s="343"/>
      <x:c r="DG1144" s="343"/>
      <x:c r="DH1144" s="343"/>
      <x:c r="DI1144" s="343"/>
      <x:c r="DJ1144" s="343"/>
      <x:c r="DK1144" s="343"/>
      <x:c r="DL1144" s="343"/>
      <x:c r="DM1144" s="343"/>
      <x:c r="DN1144" s="343"/>
      <x:c r="DO1144" s="343"/>
      <x:c r="DP1144" s="343"/>
      <x:c r="DQ1144" s="343"/>
      <x:c r="DR1144" s="343"/>
      <x:c r="DS1144" s="343"/>
      <x:c r="DT1144" s="343"/>
      <x:c r="DU1144" s="343"/>
      <x:c r="DV1144" s="343"/>
      <x:c r="DW1144" s="343"/>
      <x:c r="DX1144" s="343"/>
      <x:c r="DY1144" s="343"/>
      <x:c r="DZ1144" s="343"/>
      <x:c r="EA1144" s="343"/>
      <x:c r="EB1144" s="343"/>
      <x:c r="EC1144" s="343"/>
      <x:c r="ED1144" s="343"/>
      <x:c r="EE1144" s="343"/>
      <x:c r="EF1144" s="343"/>
      <x:c r="EG1144" s="343"/>
      <x:c r="EH1144" s="343"/>
      <x:c r="EI1144" s="343"/>
      <x:c r="EJ1144" s="343"/>
      <x:c r="EK1144" s="343"/>
      <x:c r="EL1144" s="343"/>
      <x:c r="EM1144" s="343"/>
      <x:c r="EN1144" s="343"/>
      <x:c r="EO1144" s="343"/>
      <x:c r="EP1144" s="343"/>
      <x:c r="EQ1144" s="343"/>
      <x:c r="ER1144" s="343"/>
      <x:c r="ES1144" s="343"/>
      <x:c r="ET1144" s="343"/>
      <x:c r="EU1144" s="343"/>
      <x:c r="EV1144" s="343"/>
      <x:c r="EW1144" s="343"/>
      <x:c r="EX1144" s="343"/>
      <x:c r="EY1144" s="343"/>
      <x:c r="EZ1144" s="343"/>
      <x:c r="FA1144" s="343"/>
      <x:c r="FB1144" s="343"/>
      <x:c r="FC1144" s="343"/>
      <x:c r="FD1144" s="343"/>
      <x:c r="FE1144" s="343"/>
      <x:c r="FF1144" s="343"/>
      <x:c r="FG1144" s="343"/>
      <x:c r="FH1144" s="343"/>
      <x:c r="FI1144" s="343"/>
      <x:c r="FJ1144" s="343"/>
      <x:c r="FK1144" s="343"/>
      <x:c r="FL1144" s="343"/>
      <x:c r="FM1144" s="343"/>
      <x:c r="FN1144" s="343"/>
      <x:c r="FO1144" s="343"/>
      <x:c r="FP1144" s="343"/>
      <x:c r="FQ1144" s="343"/>
      <x:c r="FR1144" s="343"/>
      <x:c r="FS1144" s="343"/>
      <x:c r="FT1144" s="343"/>
      <x:c r="FU1144" s="343"/>
      <x:c r="FV1144" s="343"/>
      <x:c r="FW1144" s="343"/>
      <x:c r="FX1144" s="343"/>
      <x:c r="FY1144" s="343"/>
      <x:c r="FZ1144" s="343"/>
      <x:c r="GA1144" s="343"/>
      <x:c r="GB1144" s="343"/>
      <x:c r="GC1144" s="343"/>
      <x:c r="GD1144" s="343"/>
      <x:c r="GE1144" s="343"/>
      <x:c r="GF1144" s="343"/>
      <x:c r="GG1144" s="343"/>
    </x:row>
    <x:row r="1145" spans="1:189" s="377" customFormat="1" hidden="1" customHeight="1">
      <x:c r="A1145" s="486" t="s">
        <x:v>25</x:v>
      </x:c>
      <x:c r="B1145" s="295" t="s">
        <x:v>844</x:v>
      </x:c>
      <x:c r="C1145" s="296" t="s">
        <x:v>4296</x:v>
      </x:c>
      <x:c r="D1145" s="628">
        <x:f t="shared" si="86"/>
        <x:v>53869</x:v>
      </x:c>
      <x:c r="E1145" s="299" t="s">
        <x:v>5221</x:v>
      </x:c>
      <x:c r="F1145" s="299" t="s">
        <x:v>3144</x:v>
      </x:c>
      <x:c r="G1145" s="299" t="s">
        <x:v>5410</x:v>
      </x:c>
      <x:c r="H1145" s="299"/>
      <x:c r="I1145" s="322"/>
      <x:c r="J1145" s="322">
        <x:v>53869</x:v>
      </x:c>
      <x:c r="K1145" s="322"/>
      <x:c r="L1145" s="322"/>
      <x:c r="M1145" s="322">
        <x:v>53869</x:v>
      </x:c>
      <x:c r="N1145" s="322">
        <x:v>53869</x:v>
      </x:c>
      <x:c r="O1145" s="322"/>
      <x:c r="P1145" s="322"/>
      <x:c r="Q1145" s="322">
        <x:v>53869</x:v>
      </x:c>
      <x:c r="R1145" s="246"/>
      <x:c r="S1145" s="447"/>
      <x:c r="T1145" s="343"/>
      <x:c r="U1145" s="343"/>
      <x:c r="V1145" s="343"/>
      <x:c r="W1145" s="343"/>
      <x:c r="X1145" s="343"/>
      <x:c r="Y1145" s="343"/>
      <x:c r="Z1145" s="343"/>
      <x:c r="AA1145" s="343"/>
      <x:c r="AB1145" s="343"/>
      <x:c r="AC1145" s="343"/>
      <x:c r="AD1145" s="343"/>
      <x:c r="AE1145" s="343"/>
      <x:c r="AF1145" s="343"/>
      <x:c r="AG1145" s="343"/>
      <x:c r="AH1145" s="343"/>
      <x:c r="AI1145" s="343"/>
      <x:c r="AJ1145" s="343"/>
      <x:c r="AK1145" s="343"/>
      <x:c r="AL1145" s="343"/>
      <x:c r="AM1145" s="343"/>
      <x:c r="AN1145" s="343"/>
      <x:c r="AO1145" s="343"/>
      <x:c r="AP1145" s="343"/>
      <x:c r="AQ1145" s="343"/>
      <x:c r="AR1145" s="343"/>
      <x:c r="AS1145" s="343"/>
      <x:c r="AT1145" s="343"/>
      <x:c r="AU1145" s="343"/>
      <x:c r="AV1145" s="343"/>
      <x:c r="AW1145" s="343"/>
      <x:c r="AX1145" s="343"/>
      <x:c r="AY1145" s="343"/>
      <x:c r="AZ1145" s="343"/>
      <x:c r="BA1145" s="343"/>
      <x:c r="BB1145" s="343"/>
      <x:c r="BC1145" s="343"/>
      <x:c r="BD1145" s="343"/>
      <x:c r="BE1145" s="343"/>
      <x:c r="BF1145" s="343"/>
      <x:c r="BG1145" s="343"/>
      <x:c r="BH1145" s="343"/>
      <x:c r="BI1145" s="343"/>
      <x:c r="BJ1145" s="343"/>
      <x:c r="BK1145" s="343"/>
      <x:c r="BL1145" s="343"/>
      <x:c r="BM1145" s="343"/>
      <x:c r="BN1145" s="343"/>
      <x:c r="BO1145" s="343"/>
      <x:c r="BP1145" s="343"/>
      <x:c r="BQ1145" s="343"/>
      <x:c r="BR1145" s="343"/>
      <x:c r="BS1145" s="343"/>
      <x:c r="BT1145" s="343"/>
      <x:c r="BU1145" s="343"/>
      <x:c r="BV1145" s="343"/>
      <x:c r="BW1145" s="343"/>
      <x:c r="BX1145" s="343"/>
      <x:c r="BY1145" s="343"/>
      <x:c r="BZ1145" s="343"/>
      <x:c r="CA1145" s="343"/>
      <x:c r="CB1145" s="343"/>
      <x:c r="CC1145" s="343"/>
      <x:c r="CD1145" s="343"/>
      <x:c r="CE1145" s="343"/>
      <x:c r="CF1145" s="343"/>
      <x:c r="CG1145" s="343"/>
      <x:c r="CH1145" s="343"/>
      <x:c r="CI1145" s="343"/>
      <x:c r="CJ1145" s="343"/>
      <x:c r="CK1145" s="343"/>
      <x:c r="CL1145" s="343"/>
      <x:c r="CM1145" s="343"/>
      <x:c r="CN1145" s="343"/>
      <x:c r="CO1145" s="343"/>
      <x:c r="CP1145" s="343"/>
      <x:c r="CQ1145" s="343"/>
      <x:c r="CR1145" s="343"/>
      <x:c r="CS1145" s="343"/>
      <x:c r="CT1145" s="343"/>
      <x:c r="CU1145" s="343"/>
      <x:c r="CV1145" s="343"/>
      <x:c r="CW1145" s="343"/>
      <x:c r="CX1145" s="343"/>
      <x:c r="CY1145" s="343"/>
      <x:c r="CZ1145" s="343"/>
      <x:c r="DA1145" s="343"/>
      <x:c r="DB1145" s="343"/>
      <x:c r="DC1145" s="343"/>
      <x:c r="DD1145" s="343"/>
      <x:c r="DE1145" s="343"/>
      <x:c r="DF1145" s="343"/>
      <x:c r="DG1145" s="343"/>
      <x:c r="DH1145" s="343"/>
      <x:c r="DI1145" s="343"/>
      <x:c r="DJ1145" s="343"/>
      <x:c r="DK1145" s="343"/>
      <x:c r="DL1145" s="343"/>
      <x:c r="DM1145" s="343"/>
      <x:c r="DN1145" s="343"/>
      <x:c r="DO1145" s="343"/>
      <x:c r="DP1145" s="343"/>
      <x:c r="DQ1145" s="343"/>
      <x:c r="DR1145" s="343"/>
      <x:c r="DS1145" s="343"/>
      <x:c r="DT1145" s="343"/>
      <x:c r="DU1145" s="343"/>
      <x:c r="DV1145" s="343"/>
      <x:c r="DW1145" s="343"/>
      <x:c r="DX1145" s="343"/>
      <x:c r="DY1145" s="343"/>
      <x:c r="DZ1145" s="343"/>
      <x:c r="EA1145" s="343"/>
      <x:c r="EB1145" s="343"/>
      <x:c r="EC1145" s="343"/>
      <x:c r="ED1145" s="343"/>
      <x:c r="EE1145" s="343"/>
      <x:c r="EF1145" s="343"/>
      <x:c r="EG1145" s="343"/>
      <x:c r="EH1145" s="343"/>
      <x:c r="EI1145" s="343"/>
      <x:c r="EJ1145" s="343"/>
      <x:c r="EK1145" s="343"/>
      <x:c r="EL1145" s="343"/>
      <x:c r="EM1145" s="343"/>
      <x:c r="EN1145" s="343"/>
      <x:c r="EO1145" s="343"/>
      <x:c r="EP1145" s="343"/>
      <x:c r="EQ1145" s="343"/>
      <x:c r="ER1145" s="343"/>
      <x:c r="ES1145" s="343"/>
      <x:c r="ET1145" s="343"/>
      <x:c r="EU1145" s="343"/>
      <x:c r="EV1145" s="343"/>
      <x:c r="EW1145" s="343"/>
      <x:c r="EX1145" s="343"/>
      <x:c r="EY1145" s="343"/>
      <x:c r="EZ1145" s="343"/>
      <x:c r="FA1145" s="343"/>
      <x:c r="FB1145" s="343"/>
      <x:c r="FC1145" s="343"/>
      <x:c r="FD1145" s="343"/>
      <x:c r="FE1145" s="343"/>
      <x:c r="FF1145" s="343"/>
      <x:c r="FG1145" s="343"/>
      <x:c r="FH1145" s="343"/>
      <x:c r="FI1145" s="343"/>
      <x:c r="FJ1145" s="343"/>
      <x:c r="FK1145" s="343"/>
      <x:c r="FL1145" s="343"/>
      <x:c r="FM1145" s="343"/>
      <x:c r="FN1145" s="343"/>
      <x:c r="FO1145" s="343"/>
      <x:c r="FP1145" s="343"/>
      <x:c r="FQ1145" s="343"/>
      <x:c r="FR1145" s="343"/>
      <x:c r="FS1145" s="343"/>
      <x:c r="FT1145" s="343"/>
      <x:c r="FU1145" s="343"/>
      <x:c r="FV1145" s="343"/>
      <x:c r="FW1145" s="343"/>
      <x:c r="FX1145" s="343"/>
      <x:c r="FY1145" s="343"/>
      <x:c r="FZ1145" s="343"/>
      <x:c r="GA1145" s="343"/>
      <x:c r="GB1145" s="343"/>
      <x:c r="GC1145" s="343"/>
      <x:c r="GD1145" s="343"/>
      <x:c r="GE1145" s="343"/>
      <x:c r="GF1145" s="343"/>
      <x:c r="GG1145" s="343"/>
    </x:row>
    <x:row r="1146" spans="1:189" s="406" customFormat="1" ht="69.950000000000003" hidden="1" customHeight="1">
      <x:c r="A1146" s="1016" t="s">
        <x:v>38</x:v>
      </x:c>
      <x:c r="B1146" s="1068" t="s">
        <x:v>620</x:v>
      </x:c>
      <x:c r="C1146" s="264" t="s">
        <x:v>2720</x:v>
      </x:c>
      <x:c r="D1146" s="686">
        <x:f>SUM(D1148:D1251)</x:f>
        <x:v>698590.5</x:v>
      </x:c>
      <x:c r="E1146" s="307"/>
      <x:c r="F1146" s="307"/>
      <x:c r="G1146" s="307"/>
      <x:c r="H1146" s="307"/>
      <x:c r="I1146" s="686">
        <x:f t="shared" ref="I1146:Q1146" si="87">SUM(I1148:I1251)</x:f>
        <x:v>0</x:v>
      </x:c>
      <x:c r="J1146" s="686">
        <x:f t="shared" si="87"/>
        <x:v>212107.90000000005</x:v>
      </x:c>
      <x:c r="K1146" s="686">
        <x:f t="shared" si="87"/>
        <x:v>486482.59999999998</x:v>
      </x:c>
      <x:c r="L1146" s="686">
        <x:f t="shared" si="87"/>
        <x:v>207790.70000000001</x:v>
      </x:c>
      <x:c r="M1146" s="686">
        <x:f t="shared" si="87"/>
        <x:v>490799.79999999999</x:v>
      </x:c>
      <x:c r="N1146" s="686">
        <x:f t="shared" si="87"/>
        <x:v>0</x:v>
      </x:c>
      <x:c r="O1146" s="686">
        <x:f t="shared" si="87"/>
        <x:v>0</x:v>
      </x:c>
      <x:c r="P1146" s="686">
        <x:f t="shared" si="87"/>
        <x:v>698590.5</x:v>
      </x:c>
      <x:c r="Q1146" s="686">
        <x:f t="shared" si="87"/>
        <x:v>0</x:v>
      </x:c>
      <x:c r="R1146" s="225"/>
      <x:c r="S1146" s="1066"/>
      <x:c r="T1146" s="405"/>
      <x:c r="U1146" s="405"/>
      <x:c r="V1146" s="405"/>
      <x:c r="W1146" s="405"/>
      <x:c r="X1146" s="405"/>
      <x:c r="Y1146" s="405"/>
      <x:c r="Z1146" s="405"/>
      <x:c r="AA1146" s="405"/>
      <x:c r="AB1146" s="405"/>
      <x:c r="AC1146" s="405"/>
      <x:c r="AD1146" s="405"/>
      <x:c r="AE1146" s="405"/>
      <x:c r="AF1146" s="405"/>
      <x:c r="AG1146" s="405"/>
      <x:c r="AH1146" s="405"/>
      <x:c r="AI1146" s="405"/>
      <x:c r="AJ1146" s="405"/>
      <x:c r="AK1146" s="405"/>
      <x:c r="AL1146" s="405"/>
      <x:c r="AM1146" s="405"/>
      <x:c r="AN1146" s="405"/>
      <x:c r="AO1146" s="405"/>
      <x:c r="AP1146" s="405"/>
      <x:c r="AQ1146" s="405"/>
      <x:c r="AR1146" s="405"/>
      <x:c r="AS1146" s="405"/>
      <x:c r="AT1146" s="405"/>
      <x:c r="AU1146" s="405"/>
      <x:c r="AV1146" s="405"/>
      <x:c r="AW1146" s="405"/>
      <x:c r="AX1146" s="405"/>
      <x:c r="AY1146" s="405"/>
      <x:c r="AZ1146" s="405"/>
      <x:c r="BA1146" s="405"/>
      <x:c r="BB1146" s="405"/>
      <x:c r="BC1146" s="405"/>
      <x:c r="BD1146" s="405"/>
      <x:c r="BE1146" s="405"/>
      <x:c r="BF1146" s="405"/>
      <x:c r="BG1146" s="405"/>
      <x:c r="BH1146" s="405"/>
      <x:c r="BI1146" s="405"/>
      <x:c r="BJ1146" s="405"/>
      <x:c r="BK1146" s="405"/>
      <x:c r="BL1146" s="405"/>
      <x:c r="BM1146" s="405"/>
      <x:c r="BN1146" s="405"/>
      <x:c r="BO1146" s="405"/>
      <x:c r="BP1146" s="405"/>
      <x:c r="BQ1146" s="405"/>
      <x:c r="BR1146" s="405"/>
      <x:c r="BS1146" s="405"/>
      <x:c r="BT1146" s="405"/>
      <x:c r="BU1146" s="405"/>
      <x:c r="BV1146" s="405"/>
      <x:c r="BW1146" s="405"/>
      <x:c r="BX1146" s="405"/>
      <x:c r="BY1146" s="405"/>
      <x:c r="BZ1146" s="405"/>
      <x:c r="CA1146" s="405"/>
      <x:c r="CB1146" s="405"/>
      <x:c r="CC1146" s="405"/>
      <x:c r="CD1146" s="405"/>
      <x:c r="CE1146" s="405"/>
      <x:c r="CF1146" s="405"/>
      <x:c r="CG1146" s="405"/>
      <x:c r="CH1146" s="405"/>
      <x:c r="CI1146" s="405"/>
      <x:c r="CJ1146" s="405"/>
      <x:c r="CK1146" s="405"/>
      <x:c r="CL1146" s="405"/>
      <x:c r="CM1146" s="405"/>
      <x:c r="CN1146" s="405"/>
      <x:c r="CO1146" s="405"/>
      <x:c r="CP1146" s="405"/>
      <x:c r="CQ1146" s="405"/>
      <x:c r="CR1146" s="405"/>
      <x:c r="CS1146" s="405"/>
      <x:c r="CT1146" s="405"/>
      <x:c r="CU1146" s="405"/>
      <x:c r="CV1146" s="405"/>
      <x:c r="CW1146" s="405"/>
      <x:c r="CX1146" s="405"/>
      <x:c r="CY1146" s="405"/>
      <x:c r="CZ1146" s="405"/>
      <x:c r="DA1146" s="405"/>
      <x:c r="DB1146" s="405"/>
      <x:c r="DC1146" s="405"/>
      <x:c r="DD1146" s="405"/>
      <x:c r="DE1146" s="405"/>
      <x:c r="DF1146" s="405"/>
      <x:c r="DG1146" s="405"/>
      <x:c r="DH1146" s="405"/>
      <x:c r="DI1146" s="405"/>
      <x:c r="DJ1146" s="405"/>
      <x:c r="DK1146" s="405"/>
      <x:c r="DL1146" s="405"/>
      <x:c r="DM1146" s="405"/>
      <x:c r="DN1146" s="405"/>
      <x:c r="DO1146" s="405"/>
      <x:c r="DP1146" s="405"/>
      <x:c r="DQ1146" s="405"/>
      <x:c r="DR1146" s="405"/>
      <x:c r="DS1146" s="405"/>
      <x:c r="DT1146" s="405"/>
      <x:c r="DU1146" s="405"/>
      <x:c r="DV1146" s="405"/>
      <x:c r="DW1146" s="405"/>
      <x:c r="DX1146" s="405"/>
      <x:c r="DY1146" s="405"/>
      <x:c r="DZ1146" s="405"/>
      <x:c r="EA1146" s="405"/>
      <x:c r="EB1146" s="405"/>
      <x:c r="EC1146" s="405"/>
      <x:c r="ED1146" s="405"/>
      <x:c r="EE1146" s="405"/>
      <x:c r="EF1146" s="405"/>
      <x:c r="EG1146" s="405"/>
      <x:c r="EH1146" s="405"/>
      <x:c r="EI1146" s="405"/>
      <x:c r="EJ1146" s="405"/>
      <x:c r="EK1146" s="405"/>
      <x:c r="EL1146" s="405"/>
      <x:c r="EM1146" s="405"/>
      <x:c r="EN1146" s="405"/>
      <x:c r="EO1146" s="405"/>
      <x:c r="EP1146" s="405"/>
      <x:c r="EQ1146" s="405"/>
      <x:c r="ER1146" s="405"/>
      <x:c r="ES1146" s="405"/>
      <x:c r="ET1146" s="405"/>
      <x:c r="EU1146" s="405"/>
      <x:c r="EV1146" s="405"/>
      <x:c r="EW1146" s="405"/>
      <x:c r="EX1146" s="405"/>
      <x:c r="EY1146" s="405"/>
      <x:c r="EZ1146" s="405"/>
      <x:c r="FA1146" s="405"/>
      <x:c r="FB1146" s="405"/>
      <x:c r="FC1146" s="405"/>
      <x:c r="FD1146" s="405"/>
      <x:c r="FE1146" s="405"/>
      <x:c r="FF1146" s="405"/>
      <x:c r="FG1146" s="405"/>
      <x:c r="FH1146" s="405"/>
      <x:c r="FI1146" s="405"/>
      <x:c r="FJ1146" s="405"/>
      <x:c r="FK1146" s="405"/>
      <x:c r="FL1146" s="405"/>
      <x:c r="FM1146" s="405"/>
      <x:c r="FN1146" s="405"/>
      <x:c r="FO1146" s="405"/>
      <x:c r="FP1146" s="405"/>
      <x:c r="FQ1146" s="405"/>
      <x:c r="FR1146" s="405"/>
      <x:c r="FS1146" s="405"/>
      <x:c r="FT1146" s="405"/>
      <x:c r="FU1146" s="405"/>
      <x:c r="FV1146" s="405"/>
      <x:c r="FW1146" s="405"/>
      <x:c r="FX1146" s="405"/>
      <x:c r="FY1146" s="405"/>
      <x:c r="FZ1146" s="405"/>
      <x:c r="GA1146" s="405"/>
      <x:c r="GB1146" s="405"/>
      <x:c r="GC1146" s="405"/>
      <x:c r="GD1146" s="405"/>
      <x:c r="GE1146" s="405"/>
      <x:c r="GF1146" s="405"/>
      <x:c r="GG1146" s="405"/>
    </x:row>
    <x:row r="1147" spans="1:189" s="406" customFormat="1" ht="69.950000000000003" hidden="1" customHeight="1">
      <x:c r="A1147" s="1017"/>
      <x:c r="B1147" s="1069"/>
      <x:c r="C1147" s="264" t="s">
        <x:v>1516</x:v>
      </x:c>
      <x:c r="D1147" s="310">
        <x:f>COUNTA(D1148:D1251)</x:f>
        <x:v>104</x:v>
      </x:c>
      <x:c r="E1147" s="310"/>
      <x:c r="F1147" s="310"/>
      <x:c r="G1147" s="310"/>
      <x:c r="H1147" s="310"/>
      <x:c r="I1147" s="310"/>
      <x:c r="J1147" s="310"/>
      <x:c r="K1147" s="310"/>
      <x:c r="L1147" s="310">
        <x:f t="shared" ref="L1147:Q1147" si="88">COUNTA(L1148:L1251)</x:f>
        <x:v>50</x:v>
      </x:c>
      <x:c r="M1147" s="310">
        <x:f t="shared" si="88"/>
        <x:v>54</x:v>
      </x:c>
      <x:c r="N1147" s="310">
        <x:f t="shared" si="88"/>
        <x:v>0</x:v>
      </x:c>
      <x:c r="O1147" s="310">
        <x:f t="shared" si="88"/>
        <x:v>0</x:v>
      </x:c>
      <x:c r="P1147" s="310">
        <x:f t="shared" si="88"/>
        <x:v>104</x:v>
      </x:c>
      <x:c r="Q1147" s="310">
        <x:f t="shared" si="88"/>
        <x:v>0</x:v>
      </x:c>
      <x:c r="R1147" s="232"/>
      <x:c r="S1147" s="1067"/>
      <x:c r="T1147" s="405"/>
      <x:c r="U1147" s="405"/>
      <x:c r="V1147" s="405"/>
      <x:c r="W1147" s="405"/>
      <x:c r="X1147" s="405"/>
      <x:c r="Y1147" s="405"/>
      <x:c r="Z1147" s="405"/>
      <x:c r="AA1147" s="405"/>
      <x:c r="AB1147" s="405"/>
      <x:c r="AC1147" s="405"/>
      <x:c r="AD1147" s="405"/>
      <x:c r="AE1147" s="405"/>
      <x:c r="AF1147" s="405"/>
      <x:c r="AG1147" s="405"/>
      <x:c r="AH1147" s="405"/>
      <x:c r="AI1147" s="405"/>
      <x:c r="AJ1147" s="405"/>
      <x:c r="AK1147" s="405"/>
      <x:c r="AL1147" s="405"/>
      <x:c r="AM1147" s="405"/>
      <x:c r="AN1147" s="405"/>
      <x:c r="AO1147" s="405"/>
      <x:c r="AP1147" s="405"/>
      <x:c r="AQ1147" s="405"/>
      <x:c r="AR1147" s="405"/>
      <x:c r="AS1147" s="405"/>
      <x:c r="AT1147" s="405"/>
      <x:c r="AU1147" s="405"/>
      <x:c r="AV1147" s="405"/>
      <x:c r="AW1147" s="405"/>
      <x:c r="AX1147" s="405"/>
      <x:c r="AY1147" s="405"/>
      <x:c r="AZ1147" s="405"/>
      <x:c r="BA1147" s="405"/>
      <x:c r="BB1147" s="405"/>
      <x:c r="BC1147" s="405"/>
      <x:c r="BD1147" s="405"/>
      <x:c r="BE1147" s="405"/>
      <x:c r="BF1147" s="405"/>
      <x:c r="BG1147" s="405"/>
      <x:c r="BH1147" s="405"/>
      <x:c r="BI1147" s="405"/>
      <x:c r="BJ1147" s="405"/>
      <x:c r="BK1147" s="405"/>
      <x:c r="BL1147" s="405"/>
      <x:c r="BM1147" s="405"/>
      <x:c r="BN1147" s="405"/>
      <x:c r="BO1147" s="405"/>
      <x:c r="BP1147" s="405"/>
      <x:c r="BQ1147" s="405"/>
      <x:c r="BR1147" s="405"/>
      <x:c r="BS1147" s="405"/>
      <x:c r="BT1147" s="405"/>
      <x:c r="BU1147" s="405"/>
      <x:c r="BV1147" s="405"/>
      <x:c r="BW1147" s="405"/>
      <x:c r="BX1147" s="405"/>
      <x:c r="BY1147" s="405"/>
      <x:c r="BZ1147" s="405"/>
      <x:c r="CA1147" s="405"/>
      <x:c r="CB1147" s="405"/>
      <x:c r="CC1147" s="405"/>
      <x:c r="CD1147" s="405"/>
      <x:c r="CE1147" s="405"/>
      <x:c r="CF1147" s="405"/>
      <x:c r="CG1147" s="405"/>
      <x:c r="CH1147" s="405"/>
      <x:c r="CI1147" s="405"/>
      <x:c r="CJ1147" s="405"/>
      <x:c r="CK1147" s="405"/>
      <x:c r="CL1147" s="405"/>
      <x:c r="CM1147" s="405"/>
      <x:c r="CN1147" s="405"/>
      <x:c r="CO1147" s="405"/>
      <x:c r="CP1147" s="405"/>
      <x:c r="CQ1147" s="405"/>
      <x:c r="CR1147" s="405"/>
      <x:c r="CS1147" s="405"/>
      <x:c r="CT1147" s="405"/>
      <x:c r="CU1147" s="405"/>
      <x:c r="CV1147" s="405"/>
      <x:c r="CW1147" s="405"/>
      <x:c r="CX1147" s="405"/>
      <x:c r="CY1147" s="405"/>
      <x:c r="CZ1147" s="405"/>
      <x:c r="DA1147" s="405"/>
      <x:c r="DB1147" s="405"/>
      <x:c r="DC1147" s="405"/>
      <x:c r="DD1147" s="405"/>
      <x:c r="DE1147" s="405"/>
      <x:c r="DF1147" s="405"/>
      <x:c r="DG1147" s="405"/>
      <x:c r="DH1147" s="405"/>
      <x:c r="DI1147" s="405"/>
      <x:c r="DJ1147" s="405"/>
      <x:c r="DK1147" s="405"/>
      <x:c r="DL1147" s="405"/>
      <x:c r="DM1147" s="405"/>
      <x:c r="DN1147" s="405"/>
      <x:c r="DO1147" s="405"/>
      <x:c r="DP1147" s="405"/>
      <x:c r="DQ1147" s="405"/>
      <x:c r="DR1147" s="405"/>
      <x:c r="DS1147" s="405"/>
      <x:c r="DT1147" s="405"/>
      <x:c r="DU1147" s="405"/>
      <x:c r="DV1147" s="405"/>
      <x:c r="DW1147" s="405"/>
      <x:c r="DX1147" s="405"/>
      <x:c r="DY1147" s="405"/>
      <x:c r="DZ1147" s="405"/>
      <x:c r="EA1147" s="405"/>
      <x:c r="EB1147" s="405"/>
      <x:c r="EC1147" s="405"/>
      <x:c r="ED1147" s="405"/>
      <x:c r="EE1147" s="405"/>
      <x:c r="EF1147" s="405"/>
      <x:c r="EG1147" s="405"/>
      <x:c r="EH1147" s="405"/>
      <x:c r="EI1147" s="405"/>
      <x:c r="EJ1147" s="405"/>
      <x:c r="EK1147" s="405"/>
      <x:c r="EL1147" s="405"/>
      <x:c r="EM1147" s="405"/>
      <x:c r="EN1147" s="405"/>
      <x:c r="EO1147" s="405"/>
      <x:c r="EP1147" s="405"/>
      <x:c r="EQ1147" s="405"/>
      <x:c r="ER1147" s="405"/>
      <x:c r="ES1147" s="405"/>
      <x:c r="ET1147" s="405"/>
      <x:c r="EU1147" s="405"/>
      <x:c r="EV1147" s="405"/>
      <x:c r="EW1147" s="405"/>
      <x:c r="EX1147" s="405"/>
      <x:c r="EY1147" s="405"/>
      <x:c r="EZ1147" s="405"/>
      <x:c r="FA1147" s="405"/>
      <x:c r="FB1147" s="405"/>
      <x:c r="FC1147" s="405"/>
      <x:c r="FD1147" s="405"/>
      <x:c r="FE1147" s="405"/>
      <x:c r="FF1147" s="405"/>
      <x:c r="FG1147" s="405"/>
      <x:c r="FH1147" s="405"/>
      <x:c r="FI1147" s="405"/>
      <x:c r="FJ1147" s="405"/>
      <x:c r="FK1147" s="405"/>
      <x:c r="FL1147" s="405"/>
      <x:c r="FM1147" s="405"/>
      <x:c r="FN1147" s="405"/>
      <x:c r="FO1147" s="405"/>
      <x:c r="FP1147" s="405"/>
      <x:c r="FQ1147" s="405"/>
      <x:c r="FR1147" s="405"/>
      <x:c r="FS1147" s="405"/>
      <x:c r="FT1147" s="405"/>
      <x:c r="FU1147" s="405"/>
      <x:c r="FV1147" s="405"/>
      <x:c r="FW1147" s="405"/>
      <x:c r="FX1147" s="405"/>
      <x:c r="FY1147" s="405"/>
      <x:c r="FZ1147" s="405"/>
      <x:c r="GA1147" s="405"/>
      <x:c r="GB1147" s="405"/>
      <x:c r="GC1147" s="405"/>
      <x:c r="GD1147" s="405"/>
      <x:c r="GE1147" s="405"/>
      <x:c r="GF1147" s="405"/>
      <x:c r="GG1147" s="405"/>
    </x:row>
    <x:row r="1148" spans="1:123" s="273" customFormat="1" hidden="1" customHeight="1">
      <x:c r="A1148" s="657" t="s">
        <x:v>38</x:v>
      </x:c>
      <x:c r="B1148" s="631" t="s">
        <x:v>813</x:v>
      </x:c>
      <x:c r="C1148" s="632" t="s">
        <x:v>1856</x:v>
      </x:c>
      <x:c r="D1148" s="448">
        <x:f>IF(SUM(I1148:K1148)=SUM(L1148:M1148),SUM(I1148:K1148),"오답")</x:f>
        <x:v>754</x:v>
      </x:c>
      <x:c r="E1148" s="633" t="s">
        <x:v>1833</x:v>
      </x:c>
      <x:c r="F1148" s="633" t="s">
        <x:v>1835</x:v>
      </x:c>
      <x:c r="G1148" s="633"/>
      <x:c r="H1148" s="633"/>
      <x:c r="I1148" s="633"/>
      <x:c r="J1148" s="637">
        <x:v>754</x:v>
      </x:c>
      <x:c r="K1148" s="637"/>
      <x:c r="L1148" s="637">
        <x:v>754</x:v>
      </x:c>
      <x:c r="M1148" s="637"/>
      <x:c r="N1148" s="637"/>
      <x:c r="O1148" s="637"/>
      <x:c r="P1148" s="637">
        <x:v>754</x:v>
      </x:c>
      <x:c r="Q1148" s="637"/>
      <x:c r="R1148" s="635" t="s">
        <x:v>6664</x:v>
      </x:c>
      <x:c r="S1148" s="299"/>
      <x:c r="T1148" s="329"/>
      <x:c r="U1148" s="329"/>
      <x:c r="V1148" s="329"/>
      <x:c r="W1148" s="329"/>
      <x:c r="X1148" s="329"/>
      <x:c r="Y1148" s="329"/>
      <x:c r="Z1148" s="329"/>
      <x:c r="AA1148" s="329"/>
      <x:c r="AB1148" s="329"/>
      <x:c r="AC1148" s="329"/>
      <x:c r="AD1148" s="329"/>
      <x:c r="AE1148" s="329"/>
      <x:c r="AF1148" s="329"/>
      <x:c r="AG1148" s="329"/>
      <x:c r="AH1148" s="329"/>
      <x:c r="AI1148" s="329"/>
      <x:c r="AJ1148" s="329"/>
      <x:c r="AK1148" s="329"/>
      <x:c r="AL1148" s="329"/>
      <x:c r="AM1148" s="329"/>
      <x:c r="AN1148" s="329"/>
      <x:c r="AO1148" s="329"/>
      <x:c r="AP1148" s="329"/>
      <x:c r="AQ1148" s="329"/>
      <x:c r="AR1148" s="329"/>
      <x:c r="AS1148" s="329"/>
      <x:c r="AT1148" s="329"/>
      <x:c r="AU1148" s="329"/>
      <x:c r="AV1148" s="329"/>
      <x:c r="AW1148" s="329"/>
      <x:c r="AX1148" s="329"/>
      <x:c r="AY1148" s="329"/>
      <x:c r="AZ1148" s="329"/>
      <x:c r="BA1148" s="329"/>
      <x:c r="BB1148" s="329"/>
      <x:c r="BC1148" s="329"/>
      <x:c r="BD1148" s="329"/>
      <x:c r="BE1148" s="329"/>
      <x:c r="BF1148" s="329"/>
      <x:c r="BG1148" s="329"/>
      <x:c r="BH1148" s="329"/>
      <x:c r="BI1148" s="329"/>
      <x:c r="BJ1148" s="329"/>
      <x:c r="BK1148" s="329"/>
      <x:c r="BL1148" s="329"/>
      <x:c r="BM1148" s="329"/>
      <x:c r="BN1148" s="329"/>
      <x:c r="BO1148" s="329"/>
      <x:c r="BP1148" s="329"/>
      <x:c r="BQ1148" s="329"/>
      <x:c r="BR1148" s="329"/>
      <x:c r="BS1148" s="329"/>
      <x:c r="BT1148" s="329"/>
      <x:c r="BU1148" s="329"/>
      <x:c r="BV1148" s="329"/>
      <x:c r="BW1148" s="329"/>
      <x:c r="BX1148" s="329"/>
      <x:c r="BY1148" s="329"/>
      <x:c r="BZ1148" s="329"/>
      <x:c r="CA1148" s="329"/>
      <x:c r="CB1148" s="329"/>
      <x:c r="CC1148" s="329"/>
      <x:c r="CD1148" s="329"/>
      <x:c r="CE1148" s="329"/>
      <x:c r="CF1148" s="329"/>
      <x:c r="CG1148" s="329"/>
      <x:c r="CH1148" s="329"/>
      <x:c r="CI1148" s="329"/>
      <x:c r="CJ1148" s="329"/>
      <x:c r="CK1148" s="329"/>
      <x:c r="CL1148" s="329"/>
      <x:c r="CM1148" s="329"/>
      <x:c r="CN1148" s="329"/>
      <x:c r="CO1148" s="329"/>
      <x:c r="CP1148" s="329"/>
      <x:c r="CQ1148" s="329"/>
      <x:c r="CR1148" s="329"/>
      <x:c r="CS1148" s="329"/>
      <x:c r="CT1148" s="329"/>
      <x:c r="CU1148" s="329"/>
      <x:c r="CV1148" s="329"/>
      <x:c r="CW1148" s="329"/>
      <x:c r="CX1148" s="329"/>
      <x:c r="CY1148" s="329"/>
      <x:c r="CZ1148" s="329"/>
      <x:c r="DA1148" s="329"/>
      <x:c r="DB1148" s="329"/>
      <x:c r="DC1148" s="329"/>
      <x:c r="DD1148" s="329"/>
      <x:c r="DE1148" s="329"/>
      <x:c r="DF1148" s="329"/>
      <x:c r="DG1148" s="329"/>
      <x:c r="DH1148" s="329"/>
      <x:c r="DI1148" s="329"/>
      <x:c r="DJ1148" s="329"/>
      <x:c r="DK1148" s="329"/>
      <x:c r="DL1148" s="329"/>
      <x:c r="DM1148" s="329"/>
      <x:c r="DN1148" s="329"/>
      <x:c r="DO1148" s="329"/>
      <x:c r="DP1148" s="329"/>
      <x:c r="DQ1148" s="329"/>
      <x:c r="DR1148" s="329"/>
      <x:c r="DS1148" s="329"/>
    </x:row>
    <x:row r="1149" spans="1:124" s="346" customFormat="1" hidden="1" customHeight="1">
      <x:c r="A1149" s="657" t="s">
        <x:v>38</x:v>
      </x:c>
      <x:c r="B1149" s="631" t="s">
        <x:v>823</x:v>
      </x:c>
      <x:c r="C1149" s="632" t="s">
        <x:v>6854</x:v>
      </x:c>
      <x:c r="D1149" s="448">
        <x:f t="shared" ref="D1149:D1212" si="89">IF(SUM(I1149:K1149)=SUM(L1149:M1149),SUM(I1149:K1149),"오답")</x:f>
        <x:v>114.7</x:v>
      </x:c>
      <x:c r="E1149" s="633" t="s">
        <x:v>1833</x:v>
      </x:c>
      <x:c r="F1149" s="633" t="s">
        <x:v>5554</x:v>
      </x:c>
      <x:c r="G1149" s="633"/>
      <x:c r="H1149" s="633"/>
      <x:c r="I1149" s="633"/>
      <x:c r="J1149" s="637">
        <x:v>114.7</x:v>
      </x:c>
      <x:c r="K1149" s="637"/>
      <x:c r="L1149" s="637">
        <x:v>114.7</x:v>
      </x:c>
      <x:c r="M1149" s="637"/>
      <x:c r="N1149" s="658"/>
      <x:c r="O1149" s="658"/>
      <x:c r="P1149" s="637">
        <x:v>114.7</x:v>
      </x:c>
      <x:c r="Q1149" s="637"/>
      <x:c r="R1149" s="635" t="s">
        <x:v>3946</x:v>
      </x:c>
      <x:c r="S1149" s="299"/>
      <x:c r="T1149" s="329"/>
      <x:c r="U1149" s="329"/>
      <x:c r="V1149" s="329"/>
      <x:c r="W1149" s="329"/>
      <x:c r="X1149" s="329"/>
      <x:c r="Y1149" s="329"/>
      <x:c r="Z1149" s="329"/>
      <x:c r="AA1149" s="329"/>
      <x:c r="AB1149" s="329"/>
      <x:c r="AC1149" s="329"/>
      <x:c r="AD1149" s="329"/>
      <x:c r="AE1149" s="329"/>
      <x:c r="AF1149" s="329"/>
      <x:c r="AG1149" s="329"/>
      <x:c r="AH1149" s="329"/>
      <x:c r="AI1149" s="329"/>
      <x:c r="AJ1149" s="329"/>
      <x:c r="AK1149" s="329"/>
      <x:c r="AL1149" s="329"/>
      <x:c r="AM1149" s="329"/>
      <x:c r="AN1149" s="329"/>
      <x:c r="AO1149" s="329"/>
      <x:c r="AP1149" s="329"/>
      <x:c r="AQ1149" s="329"/>
      <x:c r="AR1149" s="329"/>
      <x:c r="AS1149" s="329"/>
      <x:c r="AT1149" s="329"/>
      <x:c r="AU1149" s="329"/>
      <x:c r="AV1149" s="329"/>
      <x:c r="AW1149" s="329"/>
      <x:c r="AX1149" s="329"/>
      <x:c r="AY1149" s="329"/>
      <x:c r="AZ1149" s="329"/>
      <x:c r="BA1149" s="329"/>
      <x:c r="BB1149" s="329"/>
      <x:c r="BC1149" s="329"/>
      <x:c r="BD1149" s="329"/>
      <x:c r="BE1149" s="329"/>
      <x:c r="BF1149" s="329"/>
      <x:c r="BG1149" s="329"/>
      <x:c r="BH1149" s="329"/>
      <x:c r="BI1149" s="329"/>
      <x:c r="BJ1149" s="329"/>
      <x:c r="BK1149" s="329"/>
      <x:c r="BL1149" s="329"/>
      <x:c r="BM1149" s="329"/>
      <x:c r="BN1149" s="329"/>
      <x:c r="BO1149" s="329"/>
      <x:c r="BP1149" s="329"/>
      <x:c r="BQ1149" s="329"/>
      <x:c r="BR1149" s="329"/>
      <x:c r="BS1149" s="329"/>
      <x:c r="BT1149" s="329"/>
      <x:c r="BU1149" s="329"/>
      <x:c r="BV1149" s="329"/>
      <x:c r="BW1149" s="329"/>
      <x:c r="BX1149" s="329"/>
      <x:c r="BY1149" s="329"/>
      <x:c r="BZ1149" s="329"/>
      <x:c r="CA1149" s="329"/>
      <x:c r="CB1149" s="329"/>
      <x:c r="CC1149" s="329"/>
      <x:c r="CD1149" s="329"/>
      <x:c r="CE1149" s="329"/>
      <x:c r="CF1149" s="329"/>
      <x:c r="CG1149" s="329"/>
      <x:c r="CH1149" s="329"/>
      <x:c r="CI1149" s="329"/>
      <x:c r="CJ1149" s="329"/>
      <x:c r="CK1149" s="329"/>
      <x:c r="CL1149" s="329"/>
      <x:c r="CM1149" s="329"/>
      <x:c r="CN1149" s="329"/>
      <x:c r="CO1149" s="329"/>
      <x:c r="CP1149" s="329"/>
      <x:c r="CQ1149" s="329"/>
      <x:c r="CR1149" s="329"/>
      <x:c r="CS1149" s="329"/>
      <x:c r="CT1149" s="329"/>
      <x:c r="CU1149" s="329"/>
      <x:c r="CV1149" s="329"/>
      <x:c r="CW1149" s="329"/>
      <x:c r="CX1149" s="329"/>
      <x:c r="CY1149" s="329"/>
      <x:c r="CZ1149" s="329"/>
      <x:c r="DA1149" s="329"/>
      <x:c r="DB1149" s="329"/>
      <x:c r="DC1149" s="329"/>
      <x:c r="DD1149" s="329"/>
      <x:c r="DE1149" s="329"/>
      <x:c r="DF1149" s="329"/>
      <x:c r="DG1149" s="329"/>
      <x:c r="DH1149" s="329"/>
      <x:c r="DI1149" s="329"/>
      <x:c r="DJ1149" s="329"/>
      <x:c r="DK1149" s="329"/>
      <x:c r="DL1149" s="329"/>
      <x:c r="DM1149" s="329"/>
      <x:c r="DN1149" s="329"/>
      <x:c r="DO1149" s="329"/>
      <x:c r="DP1149" s="329"/>
      <x:c r="DQ1149" s="329"/>
      <x:c r="DR1149" s="329"/>
      <x:c r="DS1149" s="329"/>
      <x:c r="DT1149" s="455"/>
    </x:row>
    <x:row r="1150" spans="1:124" s="346" customFormat="1" hidden="1" customHeight="1">
      <x:c r="A1150" s="657" t="s">
        <x:v>38</x:v>
      </x:c>
      <x:c r="B1150" s="631" t="s">
        <x:v>799</x:v>
      </x:c>
      <x:c r="C1150" s="632" t="s">
        <x:v>6815</x:v>
      </x:c>
      <x:c r="D1150" s="448">
        <x:f t="shared" si="89"/>
        <x:v>1196.9000000000001</x:v>
      </x:c>
      <x:c r="E1150" s="633" t="s">
        <x:v>1833</x:v>
      </x:c>
      <x:c r="F1150" s="633" t="s">
        <x:v>5554</x:v>
      </x:c>
      <x:c r="G1150" s="633"/>
      <x:c r="H1150" s="633"/>
      <x:c r="I1150" s="633"/>
      <x:c r="J1150" s="637">
        <x:v>1196.9000000000001</x:v>
      </x:c>
      <x:c r="K1150" s="637"/>
      <x:c r="L1150" s="637">
        <x:v>1196.9000000000001</x:v>
      </x:c>
      <x:c r="M1150" s="637"/>
      <x:c r="N1150" s="658"/>
      <x:c r="O1150" s="658"/>
      <x:c r="P1150" s="637">
        <x:v>1196.9000000000001</x:v>
      </x:c>
      <x:c r="Q1150" s="637"/>
      <x:c r="R1150" s="635" t="s">
        <x:v>3946</x:v>
      </x:c>
      <x:c r="S1150" s="299"/>
      <x:c r="T1150" s="329"/>
      <x:c r="U1150" s="329"/>
      <x:c r="V1150" s="329"/>
      <x:c r="W1150" s="329"/>
      <x:c r="X1150" s="329"/>
      <x:c r="Y1150" s="329"/>
      <x:c r="Z1150" s="329"/>
      <x:c r="AA1150" s="329"/>
      <x:c r="AB1150" s="329"/>
      <x:c r="AC1150" s="329"/>
      <x:c r="AD1150" s="329"/>
      <x:c r="AE1150" s="329"/>
      <x:c r="AF1150" s="329"/>
      <x:c r="AG1150" s="329"/>
      <x:c r="AH1150" s="329"/>
      <x:c r="AI1150" s="329"/>
      <x:c r="AJ1150" s="329"/>
      <x:c r="AK1150" s="329"/>
      <x:c r="AL1150" s="329"/>
      <x:c r="AM1150" s="329"/>
      <x:c r="AN1150" s="329"/>
      <x:c r="AO1150" s="329"/>
      <x:c r="AP1150" s="329"/>
      <x:c r="AQ1150" s="329"/>
      <x:c r="AR1150" s="329"/>
      <x:c r="AS1150" s="329"/>
      <x:c r="AT1150" s="329"/>
      <x:c r="AU1150" s="329"/>
      <x:c r="AV1150" s="329"/>
      <x:c r="AW1150" s="329"/>
      <x:c r="AX1150" s="329"/>
      <x:c r="AY1150" s="329"/>
      <x:c r="AZ1150" s="329"/>
      <x:c r="BA1150" s="329"/>
      <x:c r="BB1150" s="329"/>
      <x:c r="BC1150" s="329"/>
      <x:c r="BD1150" s="329"/>
      <x:c r="BE1150" s="329"/>
      <x:c r="BF1150" s="329"/>
      <x:c r="BG1150" s="329"/>
      <x:c r="BH1150" s="329"/>
      <x:c r="BI1150" s="329"/>
      <x:c r="BJ1150" s="329"/>
      <x:c r="BK1150" s="329"/>
      <x:c r="BL1150" s="329"/>
      <x:c r="BM1150" s="329"/>
      <x:c r="BN1150" s="329"/>
      <x:c r="BO1150" s="329"/>
      <x:c r="BP1150" s="329"/>
      <x:c r="BQ1150" s="329"/>
      <x:c r="BR1150" s="329"/>
      <x:c r="BS1150" s="329"/>
      <x:c r="BT1150" s="329"/>
      <x:c r="BU1150" s="329"/>
      <x:c r="BV1150" s="329"/>
      <x:c r="BW1150" s="329"/>
      <x:c r="BX1150" s="329"/>
      <x:c r="BY1150" s="329"/>
      <x:c r="BZ1150" s="329"/>
      <x:c r="CA1150" s="329"/>
      <x:c r="CB1150" s="329"/>
      <x:c r="CC1150" s="329"/>
      <x:c r="CD1150" s="329"/>
      <x:c r="CE1150" s="329"/>
      <x:c r="CF1150" s="329"/>
      <x:c r="CG1150" s="329"/>
      <x:c r="CH1150" s="329"/>
      <x:c r="CI1150" s="329"/>
      <x:c r="CJ1150" s="329"/>
      <x:c r="CK1150" s="329"/>
      <x:c r="CL1150" s="329"/>
      <x:c r="CM1150" s="329"/>
      <x:c r="CN1150" s="329"/>
      <x:c r="CO1150" s="329"/>
      <x:c r="CP1150" s="329"/>
      <x:c r="CQ1150" s="329"/>
      <x:c r="CR1150" s="329"/>
      <x:c r="CS1150" s="329"/>
      <x:c r="CT1150" s="329"/>
      <x:c r="CU1150" s="329"/>
      <x:c r="CV1150" s="329"/>
      <x:c r="CW1150" s="329"/>
      <x:c r="CX1150" s="329"/>
      <x:c r="CY1150" s="329"/>
      <x:c r="CZ1150" s="329"/>
      <x:c r="DA1150" s="329"/>
      <x:c r="DB1150" s="329"/>
      <x:c r="DC1150" s="329"/>
      <x:c r="DD1150" s="329"/>
      <x:c r="DE1150" s="329"/>
      <x:c r="DF1150" s="329"/>
      <x:c r="DG1150" s="329"/>
      <x:c r="DH1150" s="329"/>
      <x:c r="DI1150" s="329"/>
      <x:c r="DJ1150" s="329"/>
      <x:c r="DK1150" s="329"/>
      <x:c r="DL1150" s="329"/>
      <x:c r="DM1150" s="329"/>
      <x:c r="DN1150" s="329"/>
      <x:c r="DO1150" s="329"/>
      <x:c r="DP1150" s="329"/>
      <x:c r="DQ1150" s="329"/>
      <x:c r="DR1150" s="329"/>
      <x:c r="DS1150" s="329"/>
      <x:c r="DT1150" s="455"/>
    </x:row>
    <x:row r="1151" spans="1:124" s="346" customFormat="1" hidden="1" customHeight="1">
      <x:c r="A1151" s="657" t="s">
        <x:v>38</x:v>
      </x:c>
      <x:c r="B1151" s="631" t="s">
        <x:v>837</x:v>
      </x:c>
      <x:c r="C1151" s="632" t="s">
        <x:v>6812</x:v>
      </x:c>
      <x:c r="D1151" s="448">
        <x:f t="shared" si="89"/>
        <x:v>986.60000000000002</x:v>
      </x:c>
      <x:c r="E1151" s="633" t="s">
        <x:v>1833</x:v>
      </x:c>
      <x:c r="F1151" s="633" t="s">
        <x:v>5554</x:v>
      </x:c>
      <x:c r="G1151" s="633"/>
      <x:c r="H1151" s="633"/>
      <x:c r="I1151" s="633"/>
      <x:c r="J1151" s="637">
        <x:v>986.60000000000002</x:v>
      </x:c>
      <x:c r="K1151" s="637"/>
      <x:c r="L1151" s="637">
        <x:v>986.60000000000002</x:v>
      </x:c>
      <x:c r="M1151" s="637"/>
      <x:c r="N1151" s="658"/>
      <x:c r="O1151" s="658"/>
      <x:c r="P1151" s="637">
        <x:v>986.60000000000002</x:v>
      </x:c>
      <x:c r="Q1151" s="637"/>
      <x:c r="R1151" s="635" t="s">
        <x:v>3946</x:v>
      </x:c>
      <x:c r="S1151" s="299"/>
      <x:c r="T1151" s="329"/>
      <x:c r="U1151" s="329"/>
      <x:c r="V1151" s="329"/>
      <x:c r="W1151" s="329"/>
      <x:c r="X1151" s="329"/>
      <x:c r="Y1151" s="329"/>
      <x:c r="Z1151" s="329"/>
      <x:c r="AA1151" s="329"/>
      <x:c r="AB1151" s="329"/>
      <x:c r="AC1151" s="329"/>
      <x:c r="AD1151" s="329"/>
      <x:c r="AE1151" s="329"/>
      <x:c r="AF1151" s="329"/>
      <x:c r="AG1151" s="329"/>
      <x:c r="AH1151" s="329"/>
      <x:c r="AI1151" s="329"/>
      <x:c r="AJ1151" s="329"/>
      <x:c r="AK1151" s="329"/>
      <x:c r="AL1151" s="329"/>
      <x:c r="AM1151" s="329"/>
      <x:c r="AN1151" s="329"/>
      <x:c r="AO1151" s="329"/>
      <x:c r="AP1151" s="329"/>
      <x:c r="AQ1151" s="329"/>
      <x:c r="AR1151" s="329"/>
      <x:c r="AS1151" s="329"/>
      <x:c r="AT1151" s="329"/>
      <x:c r="AU1151" s="329"/>
      <x:c r="AV1151" s="329"/>
      <x:c r="AW1151" s="329"/>
      <x:c r="AX1151" s="329"/>
      <x:c r="AY1151" s="329"/>
      <x:c r="AZ1151" s="329"/>
      <x:c r="BA1151" s="329"/>
      <x:c r="BB1151" s="329"/>
      <x:c r="BC1151" s="329"/>
      <x:c r="BD1151" s="329"/>
      <x:c r="BE1151" s="329"/>
      <x:c r="BF1151" s="329"/>
      <x:c r="BG1151" s="329"/>
      <x:c r="BH1151" s="329"/>
      <x:c r="BI1151" s="329"/>
      <x:c r="BJ1151" s="329"/>
      <x:c r="BK1151" s="329"/>
      <x:c r="BL1151" s="329"/>
      <x:c r="BM1151" s="329"/>
      <x:c r="BN1151" s="329"/>
      <x:c r="BO1151" s="329"/>
      <x:c r="BP1151" s="329"/>
      <x:c r="BQ1151" s="329"/>
      <x:c r="BR1151" s="329"/>
      <x:c r="BS1151" s="329"/>
      <x:c r="BT1151" s="329"/>
      <x:c r="BU1151" s="329"/>
      <x:c r="BV1151" s="329"/>
      <x:c r="BW1151" s="329"/>
      <x:c r="BX1151" s="329"/>
      <x:c r="BY1151" s="329"/>
      <x:c r="BZ1151" s="329"/>
      <x:c r="CA1151" s="329"/>
      <x:c r="CB1151" s="329"/>
      <x:c r="CC1151" s="329"/>
      <x:c r="CD1151" s="329"/>
      <x:c r="CE1151" s="329"/>
      <x:c r="CF1151" s="329"/>
      <x:c r="CG1151" s="329"/>
      <x:c r="CH1151" s="329"/>
      <x:c r="CI1151" s="329"/>
      <x:c r="CJ1151" s="329"/>
      <x:c r="CK1151" s="329"/>
      <x:c r="CL1151" s="329"/>
      <x:c r="CM1151" s="329"/>
      <x:c r="CN1151" s="329"/>
      <x:c r="CO1151" s="329"/>
      <x:c r="CP1151" s="329"/>
      <x:c r="CQ1151" s="329"/>
      <x:c r="CR1151" s="329"/>
      <x:c r="CS1151" s="329"/>
      <x:c r="CT1151" s="329"/>
      <x:c r="CU1151" s="329"/>
      <x:c r="CV1151" s="329"/>
      <x:c r="CW1151" s="329"/>
      <x:c r="CX1151" s="329"/>
      <x:c r="CY1151" s="329"/>
      <x:c r="CZ1151" s="329"/>
      <x:c r="DA1151" s="329"/>
      <x:c r="DB1151" s="329"/>
      <x:c r="DC1151" s="329"/>
      <x:c r="DD1151" s="329"/>
      <x:c r="DE1151" s="329"/>
      <x:c r="DF1151" s="329"/>
      <x:c r="DG1151" s="329"/>
      <x:c r="DH1151" s="329"/>
      <x:c r="DI1151" s="329"/>
      <x:c r="DJ1151" s="329"/>
      <x:c r="DK1151" s="329"/>
      <x:c r="DL1151" s="329"/>
      <x:c r="DM1151" s="329"/>
      <x:c r="DN1151" s="329"/>
      <x:c r="DO1151" s="329"/>
      <x:c r="DP1151" s="329"/>
      <x:c r="DQ1151" s="329"/>
      <x:c r="DR1151" s="329"/>
      <x:c r="DS1151" s="329"/>
      <x:c r="DT1151" s="455"/>
    </x:row>
    <x:row r="1152" spans="1:124" s="346" customFormat="1" hidden="1" customHeight="1">
      <x:c r="A1152" s="657" t="s">
        <x:v>38</x:v>
      </x:c>
      <x:c r="B1152" s="631" t="s">
        <x:v>817</x:v>
      </x:c>
      <x:c r="C1152" s="632" t="s">
        <x:v>1819</x:v>
      </x:c>
      <x:c r="D1152" s="448">
        <x:f t="shared" si="89"/>
        <x:v>298.10000000000002</x:v>
      </x:c>
      <x:c r="E1152" s="633" t="s">
        <x:v>1833</x:v>
      </x:c>
      <x:c r="F1152" s="633" t="s">
        <x:v>5554</x:v>
      </x:c>
      <x:c r="G1152" s="633"/>
      <x:c r="H1152" s="633"/>
      <x:c r="I1152" s="633"/>
      <x:c r="J1152" s="637">
        <x:v>298.10000000000002</x:v>
      </x:c>
      <x:c r="K1152" s="637"/>
      <x:c r="L1152" s="637">
        <x:v>298.10000000000002</x:v>
      </x:c>
      <x:c r="M1152" s="637"/>
      <x:c r="N1152" s="658"/>
      <x:c r="O1152" s="658"/>
      <x:c r="P1152" s="637">
        <x:v>298.10000000000002</x:v>
      </x:c>
      <x:c r="Q1152" s="637"/>
      <x:c r="R1152" s="635" t="s">
        <x:v>3946</x:v>
      </x:c>
      <x:c r="S1152" s="299"/>
      <x:c r="T1152" s="329"/>
      <x:c r="U1152" s="329"/>
      <x:c r="V1152" s="329"/>
      <x:c r="W1152" s="329"/>
      <x:c r="X1152" s="329"/>
      <x:c r="Y1152" s="329"/>
      <x:c r="Z1152" s="329"/>
      <x:c r="AA1152" s="329"/>
      <x:c r="AB1152" s="329"/>
      <x:c r="AC1152" s="329"/>
      <x:c r="AD1152" s="329"/>
      <x:c r="AE1152" s="329"/>
      <x:c r="AF1152" s="329"/>
      <x:c r="AG1152" s="329"/>
      <x:c r="AH1152" s="329"/>
      <x:c r="AI1152" s="329"/>
      <x:c r="AJ1152" s="329"/>
      <x:c r="AK1152" s="329"/>
      <x:c r="AL1152" s="329"/>
      <x:c r="AM1152" s="329"/>
      <x:c r="AN1152" s="329"/>
      <x:c r="AO1152" s="329"/>
      <x:c r="AP1152" s="329"/>
      <x:c r="AQ1152" s="329"/>
      <x:c r="AR1152" s="329"/>
      <x:c r="AS1152" s="329"/>
      <x:c r="AT1152" s="329"/>
      <x:c r="AU1152" s="329"/>
      <x:c r="AV1152" s="329"/>
      <x:c r="AW1152" s="329"/>
      <x:c r="AX1152" s="329"/>
      <x:c r="AY1152" s="329"/>
      <x:c r="AZ1152" s="329"/>
      <x:c r="BA1152" s="329"/>
      <x:c r="BB1152" s="329"/>
      <x:c r="BC1152" s="329"/>
      <x:c r="BD1152" s="329"/>
      <x:c r="BE1152" s="329"/>
      <x:c r="BF1152" s="329"/>
      <x:c r="BG1152" s="329"/>
      <x:c r="BH1152" s="329"/>
      <x:c r="BI1152" s="329"/>
      <x:c r="BJ1152" s="329"/>
      <x:c r="BK1152" s="329"/>
      <x:c r="BL1152" s="329"/>
      <x:c r="BM1152" s="329"/>
      <x:c r="BN1152" s="329"/>
      <x:c r="BO1152" s="329"/>
      <x:c r="BP1152" s="329"/>
      <x:c r="BQ1152" s="329"/>
      <x:c r="BR1152" s="329"/>
      <x:c r="BS1152" s="329"/>
      <x:c r="BT1152" s="329"/>
      <x:c r="BU1152" s="329"/>
      <x:c r="BV1152" s="329"/>
      <x:c r="BW1152" s="329"/>
      <x:c r="BX1152" s="329"/>
      <x:c r="BY1152" s="329"/>
      <x:c r="BZ1152" s="329"/>
      <x:c r="CA1152" s="329"/>
      <x:c r="CB1152" s="329"/>
      <x:c r="CC1152" s="329"/>
      <x:c r="CD1152" s="329"/>
      <x:c r="CE1152" s="329"/>
      <x:c r="CF1152" s="329"/>
      <x:c r="CG1152" s="329"/>
      <x:c r="CH1152" s="329"/>
      <x:c r="CI1152" s="329"/>
      <x:c r="CJ1152" s="329"/>
      <x:c r="CK1152" s="329"/>
      <x:c r="CL1152" s="329"/>
      <x:c r="CM1152" s="329"/>
      <x:c r="CN1152" s="329"/>
      <x:c r="CO1152" s="329"/>
      <x:c r="CP1152" s="329"/>
      <x:c r="CQ1152" s="329"/>
      <x:c r="CR1152" s="329"/>
      <x:c r="CS1152" s="329"/>
      <x:c r="CT1152" s="329"/>
      <x:c r="CU1152" s="329"/>
      <x:c r="CV1152" s="329"/>
      <x:c r="CW1152" s="329"/>
      <x:c r="CX1152" s="329"/>
      <x:c r="CY1152" s="329"/>
      <x:c r="CZ1152" s="329"/>
      <x:c r="DA1152" s="329"/>
      <x:c r="DB1152" s="329"/>
      <x:c r="DC1152" s="329"/>
      <x:c r="DD1152" s="329"/>
      <x:c r="DE1152" s="329"/>
      <x:c r="DF1152" s="329"/>
      <x:c r="DG1152" s="329"/>
      <x:c r="DH1152" s="329"/>
      <x:c r="DI1152" s="329"/>
      <x:c r="DJ1152" s="329"/>
      <x:c r="DK1152" s="329"/>
      <x:c r="DL1152" s="329"/>
      <x:c r="DM1152" s="329"/>
      <x:c r="DN1152" s="329"/>
      <x:c r="DO1152" s="329"/>
      <x:c r="DP1152" s="329"/>
      <x:c r="DQ1152" s="329"/>
      <x:c r="DR1152" s="329"/>
      <x:c r="DS1152" s="329"/>
      <x:c r="DT1152" s="455"/>
    </x:row>
    <x:row r="1153" spans="1:124" s="346" customFormat="1" hidden="1" customHeight="1">
      <x:c r="A1153" s="657" t="s">
        <x:v>38</x:v>
      </x:c>
      <x:c r="B1153" s="631" t="s">
        <x:v>840</x:v>
      </x:c>
      <x:c r="C1153" s="632" t="s">
        <x:v>6846</x:v>
      </x:c>
      <x:c r="D1153" s="448">
        <x:f t="shared" si="89"/>
        <x:v>107.7</x:v>
      </x:c>
      <x:c r="E1153" s="633" t="s">
        <x:v>1833</x:v>
      </x:c>
      <x:c r="F1153" s="633" t="s">
        <x:v>5554</x:v>
      </x:c>
      <x:c r="G1153" s="633"/>
      <x:c r="H1153" s="633"/>
      <x:c r="I1153" s="633"/>
      <x:c r="J1153" s="637">
        <x:v>107.7</x:v>
      </x:c>
      <x:c r="K1153" s="637"/>
      <x:c r="L1153" s="637">
        <x:v>107.7</x:v>
      </x:c>
      <x:c r="M1153" s="637"/>
      <x:c r="N1153" s="658"/>
      <x:c r="O1153" s="658"/>
      <x:c r="P1153" s="637">
        <x:v>107.7</x:v>
      </x:c>
      <x:c r="Q1153" s="637"/>
      <x:c r="R1153" s="635" t="s">
        <x:v>3946</x:v>
      </x:c>
      <x:c r="S1153" s="299"/>
      <x:c r="T1153" s="329"/>
      <x:c r="U1153" s="329"/>
      <x:c r="V1153" s="329"/>
      <x:c r="W1153" s="329"/>
      <x:c r="X1153" s="329"/>
      <x:c r="Y1153" s="329"/>
      <x:c r="Z1153" s="329"/>
      <x:c r="AA1153" s="329"/>
      <x:c r="AB1153" s="329"/>
      <x:c r="AC1153" s="329"/>
      <x:c r="AD1153" s="329"/>
      <x:c r="AE1153" s="329"/>
      <x:c r="AF1153" s="329"/>
      <x:c r="AG1153" s="329"/>
      <x:c r="AH1153" s="329"/>
      <x:c r="AI1153" s="329"/>
      <x:c r="AJ1153" s="329"/>
      <x:c r="AK1153" s="329"/>
      <x:c r="AL1153" s="329"/>
      <x:c r="AM1153" s="329"/>
      <x:c r="AN1153" s="329"/>
      <x:c r="AO1153" s="329"/>
      <x:c r="AP1153" s="329"/>
      <x:c r="AQ1153" s="329"/>
      <x:c r="AR1153" s="329"/>
      <x:c r="AS1153" s="329"/>
      <x:c r="AT1153" s="329"/>
      <x:c r="AU1153" s="329"/>
      <x:c r="AV1153" s="329"/>
      <x:c r="AW1153" s="329"/>
      <x:c r="AX1153" s="329"/>
      <x:c r="AY1153" s="329"/>
      <x:c r="AZ1153" s="329"/>
      <x:c r="BA1153" s="329"/>
      <x:c r="BB1153" s="329"/>
      <x:c r="BC1153" s="329"/>
      <x:c r="BD1153" s="329"/>
      <x:c r="BE1153" s="329"/>
      <x:c r="BF1153" s="329"/>
      <x:c r="BG1153" s="329"/>
      <x:c r="BH1153" s="329"/>
      <x:c r="BI1153" s="329"/>
      <x:c r="BJ1153" s="329"/>
      <x:c r="BK1153" s="329"/>
      <x:c r="BL1153" s="329"/>
      <x:c r="BM1153" s="329"/>
      <x:c r="BN1153" s="329"/>
      <x:c r="BO1153" s="329"/>
      <x:c r="BP1153" s="329"/>
      <x:c r="BQ1153" s="329"/>
      <x:c r="BR1153" s="329"/>
      <x:c r="BS1153" s="329"/>
      <x:c r="BT1153" s="329"/>
      <x:c r="BU1153" s="329"/>
      <x:c r="BV1153" s="329"/>
      <x:c r="BW1153" s="329"/>
      <x:c r="BX1153" s="329"/>
      <x:c r="BY1153" s="329"/>
      <x:c r="BZ1153" s="329"/>
      <x:c r="CA1153" s="329"/>
      <x:c r="CB1153" s="329"/>
      <x:c r="CC1153" s="329"/>
      <x:c r="CD1153" s="329"/>
      <x:c r="CE1153" s="329"/>
      <x:c r="CF1153" s="329"/>
      <x:c r="CG1153" s="329"/>
      <x:c r="CH1153" s="329"/>
      <x:c r="CI1153" s="329"/>
      <x:c r="CJ1153" s="329"/>
      <x:c r="CK1153" s="329"/>
      <x:c r="CL1153" s="329"/>
      <x:c r="CM1153" s="329"/>
      <x:c r="CN1153" s="329"/>
      <x:c r="CO1153" s="329"/>
      <x:c r="CP1153" s="329"/>
      <x:c r="CQ1153" s="329"/>
      <x:c r="CR1153" s="329"/>
      <x:c r="CS1153" s="329"/>
      <x:c r="CT1153" s="329"/>
      <x:c r="CU1153" s="329"/>
      <x:c r="CV1153" s="329"/>
      <x:c r="CW1153" s="329"/>
      <x:c r="CX1153" s="329"/>
      <x:c r="CY1153" s="329"/>
      <x:c r="CZ1153" s="329"/>
      <x:c r="DA1153" s="329"/>
      <x:c r="DB1153" s="329"/>
      <x:c r="DC1153" s="329"/>
      <x:c r="DD1153" s="329"/>
      <x:c r="DE1153" s="329"/>
      <x:c r="DF1153" s="329"/>
      <x:c r="DG1153" s="329"/>
      <x:c r="DH1153" s="329"/>
      <x:c r="DI1153" s="329"/>
      <x:c r="DJ1153" s="329"/>
      <x:c r="DK1153" s="329"/>
      <x:c r="DL1153" s="329"/>
      <x:c r="DM1153" s="329"/>
      <x:c r="DN1153" s="329"/>
      <x:c r="DO1153" s="329"/>
      <x:c r="DP1153" s="329"/>
      <x:c r="DQ1153" s="329"/>
      <x:c r="DR1153" s="329"/>
      <x:c r="DS1153" s="329"/>
      <x:c r="DT1153" s="455"/>
    </x:row>
    <x:row r="1154" spans="1:124" s="346" customFormat="1" hidden="1" customHeight="1">
      <x:c r="A1154" s="657" t="s">
        <x:v>38</x:v>
      </x:c>
      <x:c r="B1154" s="631" t="s">
        <x:v>1527</x:v>
      </x:c>
      <x:c r="C1154" s="632" t="s">
        <x:v>1858</x:v>
      </x:c>
      <x:c r="D1154" s="448">
        <x:f t="shared" si="89"/>
        <x:v>207.09999999999999</x:v>
      </x:c>
      <x:c r="E1154" s="633" t="s">
        <x:v>1852</x:v>
      </x:c>
      <x:c r="F1154" s="633" t="s">
        <x:v>5554</x:v>
      </x:c>
      <x:c r="G1154" s="633"/>
      <x:c r="H1154" s="633"/>
      <x:c r="I1154" s="633"/>
      <x:c r="J1154" s="637">
        <x:v>207.09999999999999</x:v>
      </x:c>
      <x:c r="K1154" s="637"/>
      <x:c r="L1154" s="637">
        <x:v>207.09999999999999</x:v>
      </x:c>
      <x:c r="M1154" s="637"/>
      <x:c r="N1154" s="658"/>
      <x:c r="O1154" s="658"/>
      <x:c r="P1154" s="637">
        <x:v>207.09999999999999</x:v>
      </x:c>
      <x:c r="Q1154" s="637"/>
      <x:c r="R1154" s="635" t="s">
        <x:v>3946</x:v>
      </x:c>
      <x:c r="S1154" s="299"/>
      <x:c r="T1154" s="329"/>
      <x:c r="U1154" s="329"/>
      <x:c r="V1154" s="329"/>
      <x:c r="W1154" s="329"/>
      <x:c r="X1154" s="329"/>
      <x:c r="Y1154" s="329"/>
      <x:c r="Z1154" s="329"/>
      <x:c r="AA1154" s="329"/>
      <x:c r="AB1154" s="329"/>
      <x:c r="AC1154" s="329"/>
      <x:c r="AD1154" s="329"/>
      <x:c r="AE1154" s="329"/>
      <x:c r="AF1154" s="329"/>
      <x:c r="AG1154" s="329"/>
      <x:c r="AH1154" s="329"/>
      <x:c r="AI1154" s="329"/>
      <x:c r="AJ1154" s="329"/>
      <x:c r="AK1154" s="329"/>
      <x:c r="AL1154" s="329"/>
      <x:c r="AM1154" s="329"/>
      <x:c r="AN1154" s="329"/>
      <x:c r="AO1154" s="329"/>
      <x:c r="AP1154" s="329"/>
      <x:c r="AQ1154" s="329"/>
      <x:c r="AR1154" s="329"/>
      <x:c r="AS1154" s="329"/>
      <x:c r="AT1154" s="329"/>
      <x:c r="AU1154" s="329"/>
      <x:c r="AV1154" s="329"/>
      <x:c r="AW1154" s="329"/>
      <x:c r="AX1154" s="329"/>
      <x:c r="AY1154" s="329"/>
      <x:c r="AZ1154" s="329"/>
      <x:c r="BA1154" s="329"/>
      <x:c r="BB1154" s="329"/>
      <x:c r="BC1154" s="329"/>
      <x:c r="BD1154" s="329"/>
      <x:c r="BE1154" s="329"/>
      <x:c r="BF1154" s="329"/>
      <x:c r="BG1154" s="329"/>
      <x:c r="BH1154" s="329"/>
      <x:c r="BI1154" s="329"/>
      <x:c r="BJ1154" s="329"/>
      <x:c r="BK1154" s="329"/>
      <x:c r="BL1154" s="329"/>
      <x:c r="BM1154" s="329"/>
      <x:c r="BN1154" s="329"/>
      <x:c r="BO1154" s="329"/>
      <x:c r="BP1154" s="329"/>
      <x:c r="BQ1154" s="329"/>
      <x:c r="BR1154" s="329"/>
      <x:c r="BS1154" s="329"/>
      <x:c r="BT1154" s="329"/>
      <x:c r="BU1154" s="329"/>
      <x:c r="BV1154" s="329"/>
      <x:c r="BW1154" s="329"/>
      <x:c r="BX1154" s="329"/>
      <x:c r="BY1154" s="329"/>
      <x:c r="BZ1154" s="329"/>
      <x:c r="CA1154" s="329"/>
      <x:c r="CB1154" s="329"/>
      <x:c r="CC1154" s="329"/>
      <x:c r="CD1154" s="329"/>
      <x:c r="CE1154" s="329"/>
      <x:c r="CF1154" s="329"/>
      <x:c r="CG1154" s="329"/>
      <x:c r="CH1154" s="329"/>
      <x:c r="CI1154" s="329"/>
      <x:c r="CJ1154" s="329"/>
      <x:c r="CK1154" s="329"/>
      <x:c r="CL1154" s="329"/>
      <x:c r="CM1154" s="329"/>
      <x:c r="CN1154" s="329"/>
      <x:c r="CO1154" s="329"/>
      <x:c r="CP1154" s="329"/>
      <x:c r="CQ1154" s="329"/>
      <x:c r="CR1154" s="329"/>
      <x:c r="CS1154" s="329"/>
      <x:c r="CT1154" s="329"/>
      <x:c r="CU1154" s="329"/>
      <x:c r="CV1154" s="329"/>
      <x:c r="CW1154" s="329"/>
      <x:c r="CX1154" s="329"/>
      <x:c r="CY1154" s="329"/>
      <x:c r="CZ1154" s="329"/>
      <x:c r="DA1154" s="329"/>
      <x:c r="DB1154" s="329"/>
      <x:c r="DC1154" s="329"/>
      <x:c r="DD1154" s="329"/>
      <x:c r="DE1154" s="329"/>
      <x:c r="DF1154" s="329"/>
      <x:c r="DG1154" s="329"/>
      <x:c r="DH1154" s="329"/>
      <x:c r="DI1154" s="329"/>
      <x:c r="DJ1154" s="329"/>
      <x:c r="DK1154" s="329"/>
      <x:c r="DL1154" s="329"/>
      <x:c r="DM1154" s="329"/>
      <x:c r="DN1154" s="329"/>
      <x:c r="DO1154" s="329"/>
      <x:c r="DP1154" s="329"/>
      <x:c r="DQ1154" s="329"/>
      <x:c r="DR1154" s="329"/>
      <x:c r="DS1154" s="329"/>
      <x:c r="DT1154" s="455"/>
    </x:row>
    <x:row r="1155" spans="1:19" s="329" customFormat="1" hidden="1" customHeight="1">
      <x:c r="A1155" s="657" t="s">
        <x:v>38</x:v>
      </x:c>
      <x:c r="B1155" s="631" t="s">
        <x:v>1524</x:v>
      </x:c>
      <x:c r="C1155" s="632" t="s">
        <x:v>6874</x:v>
      </x:c>
      <x:c r="D1155" s="448">
        <x:f t="shared" ref="D1155:D1162" si="90">IF(SUM(I1155:K1155)=SUM(L1155:M1155),SUM(I1155:K1155),"오답")</x:f>
        <x:v>479.69999999999999</x:v>
      </x:c>
      <x:c r="E1155" s="633" t="s">
        <x:v>1887</x:v>
      </x:c>
      <x:c r="F1155" s="633" t="s">
        <x:v>5554</x:v>
      </x:c>
      <x:c r="G1155" s="633"/>
      <x:c r="H1155" s="633"/>
      <x:c r="I1155" s="633"/>
      <x:c r="J1155" s="637">
        <x:v>479.69999999999999</x:v>
      </x:c>
      <x:c r="K1155" s="637"/>
      <x:c r="L1155" s="637"/>
      <x:c r="M1155" s="637">
        <x:v>479.69999999999999</x:v>
      </x:c>
      <x:c r="N1155" s="637"/>
      <x:c r="O1155" s="637"/>
      <x:c r="P1155" s="637">
        <x:v>479.69999999999999</x:v>
      </x:c>
      <x:c r="Q1155" s="637"/>
      <x:c r="R1155" s="635" t="s">
        <x:v>3946</x:v>
      </x:c>
      <x:c r="S1155" s="299"/>
    </x:row>
    <x:row r="1156" spans="1:19" s="329" customFormat="1" hidden="1" customHeight="1">
      <x:c r="A1156" s="657" t="s">
        <x:v>38</x:v>
      </x:c>
      <x:c r="B1156" s="631" t="s">
        <x:v>829</x:v>
      </x:c>
      <x:c r="C1156" s="632" t="s">
        <x:v>6849</x:v>
      </x:c>
      <x:c r="D1156" s="448">
        <x:f t="shared" si="90"/>
        <x:v>98.200000000000003</x:v>
      </x:c>
      <x:c r="E1156" s="633" t="s">
        <x:v>1887</x:v>
      </x:c>
      <x:c r="F1156" s="633" t="s">
        <x:v>5554</x:v>
      </x:c>
      <x:c r="G1156" s="633"/>
      <x:c r="H1156" s="633"/>
      <x:c r="I1156" s="633"/>
      <x:c r="J1156" s="637">
        <x:v>98.200000000000003</x:v>
      </x:c>
      <x:c r="K1156" s="637"/>
      <x:c r="L1156" s="637"/>
      <x:c r="M1156" s="637">
        <x:v>98.200000000000003</x:v>
      </x:c>
      <x:c r="N1156" s="637"/>
      <x:c r="O1156" s="637"/>
      <x:c r="P1156" s="637">
        <x:v>98.200000000000003</x:v>
      </x:c>
      <x:c r="Q1156" s="637"/>
      <x:c r="R1156" s="635" t="s">
        <x:v>3946</x:v>
      </x:c>
      <x:c r="S1156" s="299"/>
    </x:row>
    <x:row r="1157" spans="1:19" s="329" customFormat="1" hidden="1" customHeight="1">
      <x:c r="A1157" s="657" t="s">
        <x:v>38</x:v>
      </x:c>
      <x:c r="B1157" s="631" t="s">
        <x:v>841</x:v>
      </x:c>
      <x:c r="C1157" s="632" t="s">
        <x:v>6833</x:v>
      </x:c>
      <x:c r="D1157" s="448">
        <x:f t="shared" si="90"/>
        <x:v>523</x:v>
      </x:c>
      <x:c r="E1157" s="633" t="s">
        <x:v>1887</x:v>
      </x:c>
      <x:c r="F1157" s="633" t="s">
        <x:v>5554</x:v>
      </x:c>
      <x:c r="G1157" s="633"/>
      <x:c r="H1157" s="633"/>
      <x:c r="I1157" s="633"/>
      <x:c r="J1157" s="637">
        <x:v>523</x:v>
      </x:c>
      <x:c r="K1157" s="637"/>
      <x:c r="L1157" s="637"/>
      <x:c r="M1157" s="637">
        <x:v>523</x:v>
      </x:c>
      <x:c r="N1157" s="637"/>
      <x:c r="O1157" s="637"/>
      <x:c r="P1157" s="637">
        <x:v>523</x:v>
      </x:c>
      <x:c r="Q1157" s="637"/>
      <x:c r="R1157" s="635" t="s">
        <x:v>3946</x:v>
      </x:c>
      <x:c r="S1157" s="299"/>
    </x:row>
    <x:row r="1158" spans="1:19" s="329" customFormat="1" hidden="1" customHeight="1">
      <x:c r="A1158" s="657" t="s">
        <x:v>38</x:v>
      </x:c>
      <x:c r="B1158" s="631" t="s">
        <x:v>859</x:v>
      </x:c>
      <x:c r="C1158" s="632" t="s">
        <x:v>6876</x:v>
      </x:c>
      <x:c r="D1158" s="448">
        <x:f t="shared" si="90"/>
        <x:v>111.3</x:v>
      </x:c>
      <x:c r="E1158" s="633" t="s">
        <x:v>1887</x:v>
      </x:c>
      <x:c r="F1158" s="633" t="s">
        <x:v>5554</x:v>
      </x:c>
      <x:c r="G1158" s="633"/>
      <x:c r="H1158" s="633"/>
      <x:c r="I1158" s="633"/>
      <x:c r="J1158" s="637">
        <x:v>111.3</x:v>
      </x:c>
      <x:c r="K1158" s="637"/>
      <x:c r="L1158" s="637"/>
      <x:c r="M1158" s="637">
        <x:v>111.3</x:v>
      </x:c>
      <x:c r="N1158" s="637"/>
      <x:c r="O1158" s="637"/>
      <x:c r="P1158" s="637">
        <x:v>111.3</x:v>
      </x:c>
      <x:c r="Q1158" s="637"/>
      <x:c r="R1158" s="635" t="s">
        <x:v>3946</x:v>
      </x:c>
      <x:c r="S1158" s="299"/>
    </x:row>
    <x:row r="1159" spans="1:19" s="329" customFormat="1" hidden="1" customHeight="1">
      <x:c r="A1159" s="657" t="s">
        <x:v>38</x:v>
      </x:c>
      <x:c r="B1159" s="631" t="s">
        <x:v>2708</x:v>
      </x:c>
      <x:c r="C1159" s="632" t="s">
        <x:v>1845</x:v>
      </x:c>
      <x:c r="D1159" s="448">
        <x:f t="shared" si="90"/>
        <x:v>59.200000000000003</x:v>
      </x:c>
      <x:c r="E1159" s="633" t="s">
        <x:v>1887</x:v>
      </x:c>
      <x:c r="F1159" s="633" t="s">
        <x:v>5554</x:v>
      </x:c>
      <x:c r="G1159" s="633"/>
      <x:c r="H1159" s="633"/>
      <x:c r="I1159" s="633"/>
      <x:c r="J1159" s="637">
        <x:v>59.200000000000003</x:v>
      </x:c>
      <x:c r="K1159" s="637"/>
      <x:c r="L1159" s="637"/>
      <x:c r="M1159" s="637">
        <x:v>59.200000000000003</x:v>
      </x:c>
      <x:c r="N1159" s="637"/>
      <x:c r="O1159" s="637"/>
      <x:c r="P1159" s="637">
        <x:v>59.200000000000003</x:v>
      </x:c>
      <x:c r="Q1159" s="637"/>
      <x:c r="R1159" s="635" t="s">
        <x:v>3946</x:v>
      </x:c>
      <x:c r="S1159" s="299"/>
    </x:row>
    <x:row r="1160" spans="1:19" s="329" customFormat="1" hidden="1" customHeight="1">
      <x:c r="A1160" s="657" t="s">
        <x:v>38</x:v>
      </x:c>
      <x:c r="B1160" s="631" t="s">
        <x:v>1491</x:v>
      </x:c>
      <x:c r="C1160" s="632" t="s">
        <x:v>1875</x:v>
      </x:c>
      <x:c r="D1160" s="448">
        <x:f t="shared" si="90"/>
        <x:v>143</x:v>
      </x:c>
      <x:c r="E1160" s="633" t="s">
        <x:v>1887</x:v>
      </x:c>
      <x:c r="F1160" s="633" t="s">
        <x:v>5554</x:v>
      </x:c>
      <x:c r="G1160" s="633"/>
      <x:c r="H1160" s="633"/>
      <x:c r="I1160" s="633"/>
      <x:c r="J1160" s="637">
        <x:v>143</x:v>
      </x:c>
      <x:c r="K1160" s="637"/>
      <x:c r="L1160" s="637"/>
      <x:c r="M1160" s="637">
        <x:v>143</x:v>
      </x:c>
      <x:c r="N1160" s="637"/>
      <x:c r="O1160" s="637"/>
      <x:c r="P1160" s="637">
        <x:v>143</x:v>
      </x:c>
      <x:c r="Q1160" s="637"/>
      <x:c r="R1160" s="635" t="s">
        <x:v>3946</x:v>
      </x:c>
      <x:c r="S1160" s="299"/>
    </x:row>
    <x:row r="1161" spans="1:19" s="329" customFormat="1" hidden="1" customHeight="1">
      <x:c r="A1161" s="657" t="s">
        <x:v>38</x:v>
      </x:c>
      <x:c r="B1161" s="631" t="s">
        <x:v>2723</x:v>
      </x:c>
      <x:c r="C1161" s="632" t="s">
        <x:v>1842</x:v>
      </x:c>
      <x:c r="D1161" s="448">
        <x:f t="shared" si="90"/>
        <x:v>142</x:v>
      </x:c>
      <x:c r="E1161" s="633" t="s">
        <x:v>1887</x:v>
      </x:c>
      <x:c r="F1161" s="633" t="s">
        <x:v>5554</x:v>
      </x:c>
      <x:c r="G1161" s="633"/>
      <x:c r="H1161" s="633"/>
      <x:c r="I1161" s="633"/>
      <x:c r="J1161" s="637">
        <x:v>142</x:v>
      </x:c>
      <x:c r="K1161" s="637"/>
      <x:c r="L1161" s="637"/>
      <x:c r="M1161" s="637">
        <x:v>142</x:v>
      </x:c>
      <x:c r="N1161" s="637"/>
      <x:c r="O1161" s="637"/>
      <x:c r="P1161" s="637">
        <x:v>142</x:v>
      </x:c>
      <x:c r="Q1161" s="637"/>
      <x:c r="R1161" s="635" t="s">
        <x:v>3946</x:v>
      </x:c>
      <x:c r="S1161" s="299"/>
    </x:row>
    <x:row r="1162" spans="1:19" s="329" customFormat="1" hidden="1" customHeight="1">
      <x:c r="A1162" s="657" t="s">
        <x:v>38</x:v>
      </x:c>
      <x:c r="B1162" s="631" t="s">
        <x:v>1482</x:v>
      </x:c>
      <x:c r="C1162" s="632" t="s">
        <x:v>1822</x:v>
      </x:c>
      <x:c r="D1162" s="448">
        <x:f t="shared" si="90"/>
        <x:v>303.19999999999999</x:v>
      </x:c>
      <x:c r="E1162" s="633" t="s">
        <x:v>1887</x:v>
      </x:c>
      <x:c r="F1162" s="633" t="s">
        <x:v>5554</x:v>
      </x:c>
      <x:c r="G1162" s="633"/>
      <x:c r="H1162" s="633"/>
      <x:c r="I1162" s="633"/>
      <x:c r="J1162" s="637">
        <x:v>303.19999999999999</x:v>
      </x:c>
      <x:c r="K1162" s="637"/>
      <x:c r="L1162" s="637"/>
      <x:c r="M1162" s="637">
        <x:v>303.19999999999999</x:v>
      </x:c>
      <x:c r="N1162" s="637"/>
      <x:c r="O1162" s="637"/>
      <x:c r="P1162" s="637">
        <x:v>303.19999999999999</x:v>
      </x:c>
      <x:c r="Q1162" s="637"/>
      <x:c r="R1162" s="635" t="s">
        <x:v>3946</x:v>
      </x:c>
      <x:c r="S1162" s="299"/>
    </x:row>
    <x:row r="1163" spans="1:123" s="273" customFormat="1" hidden="1" customHeight="1">
      <x:c r="A1163" s="657" t="s">
        <x:v>38</x:v>
      </x:c>
      <x:c r="B1163" s="631" t="s">
        <x:v>1503</x:v>
      </x:c>
      <x:c r="C1163" s="632" t="s">
        <x:v>1824</x:v>
      </x:c>
      <x:c r="D1163" s="448">
        <x:f t="shared" si="89"/>
        <x:v>69.200000000000003</x:v>
      </x:c>
      <x:c r="E1163" s="633" t="s">
        <x:v>1843</x:v>
      </x:c>
      <x:c r="F1163" s="633" t="s">
        <x:v>1814</x:v>
      </x:c>
      <x:c r="G1163" s="633"/>
      <x:c r="H1163" s="633"/>
      <x:c r="I1163" s="633"/>
      <x:c r="J1163" s="637">
        <x:v>69.200000000000003</x:v>
      </x:c>
      <x:c r="K1163" s="637"/>
      <x:c r="L1163" s="637">
        <x:v>69.200000000000003</x:v>
      </x:c>
      <x:c r="M1163" s="637"/>
      <x:c r="N1163" s="658"/>
      <x:c r="O1163" s="658"/>
      <x:c r="P1163" s="637">
        <x:v>69.200000000000003</x:v>
      </x:c>
      <x:c r="Q1163" s="637"/>
      <x:c r="R1163" s="635" t="s">
        <x:v>6456</x:v>
      </x:c>
      <x:c r="S1163" s="299"/>
      <x:c r="T1163" s="329"/>
      <x:c r="U1163" s="329"/>
      <x:c r="V1163" s="329"/>
      <x:c r="W1163" s="329"/>
      <x:c r="X1163" s="329"/>
      <x:c r="Y1163" s="329"/>
      <x:c r="Z1163" s="329"/>
      <x:c r="AA1163" s="329"/>
      <x:c r="AB1163" s="329"/>
      <x:c r="AC1163" s="329"/>
      <x:c r="AD1163" s="329"/>
      <x:c r="AE1163" s="329"/>
      <x:c r="AF1163" s="329"/>
      <x:c r="AG1163" s="329"/>
      <x:c r="AH1163" s="329"/>
      <x:c r="AI1163" s="329"/>
      <x:c r="AJ1163" s="329"/>
      <x:c r="AK1163" s="329"/>
      <x:c r="AL1163" s="329"/>
      <x:c r="AM1163" s="329"/>
      <x:c r="AN1163" s="329"/>
      <x:c r="AO1163" s="329"/>
      <x:c r="AP1163" s="329"/>
      <x:c r="AQ1163" s="329"/>
      <x:c r="AR1163" s="329"/>
      <x:c r="AS1163" s="329"/>
      <x:c r="AT1163" s="329"/>
      <x:c r="AU1163" s="329"/>
      <x:c r="AV1163" s="329"/>
      <x:c r="AW1163" s="329"/>
      <x:c r="AX1163" s="329"/>
      <x:c r="AY1163" s="329"/>
      <x:c r="AZ1163" s="329"/>
      <x:c r="BA1163" s="329"/>
      <x:c r="BB1163" s="329"/>
      <x:c r="BC1163" s="329"/>
      <x:c r="BD1163" s="329"/>
      <x:c r="BE1163" s="329"/>
      <x:c r="BF1163" s="329"/>
      <x:c r="BG1163" s="329"/>
      <x:c r="BH1163" s="329"/>
      <x:c r="BI1163" s="329"/>
      <x:c r="BJ1163" s="329"/>
      <x:c r="BK1163" s="329"/>
      <x:c r="BL1163" s="329"/>
      <x:c r="BM1163" s="329"/>
      <x:c r="BN1163" s="329"/>
      <x:c r="BO1163" s="329"/>
      <x:c r="BP1163" s="329"/>
      <x:c r="BQ1163" s="329"/>
      <x:c r="BR1163" s="329"/>
      <x:c r="BS1163" s="329"/>
      <x:c r="BT1163" s="329"/>
      <x:c r="BU1163" s="329"/>
      <x:c r="BV1163" s="329"/>
      <x:c r="BW1163" s="329"/>
      <x:c r="BX1163" s="329"/>
      <x:c r="BY1163" s="329"/>
      <x:c r="BZ1163" s="329"/>
      <x:c r="CA1163" s="329"/>
      <x:c r="CB1163" s="329"/>
      <x:c r="CC1163" s="329"/>
      <x:c r="CD1163" s="329"/>
      <x:c r="CE1163" s="329"/>
      <x:c r="CF1163" s="329"/>
      <x:c r="CG1163" s="329"/>
      <x:c r="CH1163" s="329"/>
      <x:c r="CI1163" s="329"/>
      <x:c r="CJ1163" s="329"/>
      <x:c r="CK1163" s="329"/>
      <x:c r="CL1163" s="329"/>
      <x:c r="CM1163" s="329"/>
      <x:c r="CN1163" s="329"/>
      <x:c r="CO1163" s="329"/>
      <x:c r="CP1163" s="329"/>
      <x:c r="CQ1163" s="329"/>
      <x:c r="CR1163" s="329"/>
      <x:c r="CS1163" s="329"/>
      <x:c r="CT1163" s="329"/>
      <x:c r="CU1163" s="329"/>
      <x:c r="CV1163" s="329"/>
      <x:c r="CW1163" s="329"/>
      <x:c r="CX1163" s="329"/>
      <x:c r="CY1163" s="329"/>
      <x:c r="CZ1163" s="329"/>
      <x:c r="DA1163" s="329"/>
      <x:c r="DB1163" s="329"/>
      <x:c r="DC1163" s="329"/>
      <x:c r="DD1163" s="329"/>
      <x:c r="DE1163" s="329"/>
      <x:c r="DF1163" s="329"/>
      <x:c r="DG1163" s="329"/>
      <x:c r="DH1163" s="329"/>
      <x:c r="DI1163" s="329"/>
      <x:c r="DJ1163" s="329"/>
      <x:c r="DK1163" s="329"/>
      <x:c r="DL1163" s="329"/>
      <x:c r="DM1163" s="329"/>
      <x:c r="DN1163" s="329"/>
      <x:c r="DO1163" s="329"/>
      <x:c r="DP1163" s="329"/>
      <x:c r="DQ1163" s="329"/>
      <x:c r="DR1163" s="329"/>
      <x:c r="DS1163" s="329"/>
    </x:row>
    <x:row r="1164" spans="1:124" s="346" customFormat="1" hidden="1" customHeight="1">
      <x:c r="A1164" s="657" t="s">
        <x:v>38</x:v>
      </x:c>
      <x:c r="B1164" s="631" t="s">
        <x:v>867</x:v>
      </x:c>
      <x:c r="C1164" s="632" t="s">
        <x:v>1855</x:v>
      </x:c>
      <x:c r="D1164" s="448">
        <x:f t="shared" si="89"/>
        <x:v>929.29999999999995</x:v>
      </x:c>
      <x:c r="E1164" s="633" t="s">
        <x:v>1843</x:v>
      </x:c>
      <x:c r="F1164" s="633" t="s">
        <x:v>1814</x:v>
      </x:c>
      <x:c r="G1164" s="633"/>
      <x:c r="H1164" s="633"/>
      <x:c r="I1164" s="633"/>
      <x:c r="J1164" s="637">
        <x:v>929.29999999999995</x:v>
      </x:c>
      <x:c r="K1164" s="637"/>
      <x:c r="L1164" s="637">
        <x:v>929.29999999999995</x:v>
      </x:c>
      <x:c r="M1164" s="637"/>
      <x:c r="N1164" s="658"/>
      <x:c r="O1164" s="658"/>
      <x:c r="P1164" s="637">
        <x:v>929.29999999999995</x:v>
      </x:c>
      <x:c r="Q1164" s="637"/>
      <x:c r="R1164" s="635" t="s">
        <x:v>6456</x:v>
      </x:c>
      <x:c r="S1164" s="299"/>
      <x:c r="T1164" s="329"/>
      <x:c r="U1164" s="329"/>
      <x:c r="V1164" s="329"/>
      <x:c r="W1164" s="329"/>
      <x:c r="X1164" s="329"/>
      <x:c r="Y1164" s="329"/>
      <x:c r="Z1164" s="329"/>
      <x:c r="AA1164" s="329"/>
      <x:c r="AB1164" s="329"/>
      <x:c r="AC1164" s="329"/>
      <x:c r="AD1164" s="329"/>
      <x:c r="AE1164" s="329"/>
      <x:c r="AF1164" s="329"/>
      <x:c r="AG1164" s="329"/>
      <x:c r="AH1164" s="329"/>
      <x:c r="AI1164" s="329"/>
      <x:c r="AJ1164" s="329"/>
      <x:c r="AK1164" s="329"/>
      <x:c r="AL1164" s="329"/>
      <x:c r="AM1164" s="329"/>
      <x:c r="AN1164" s="329"/>
      <x:c r="AO1164" s="329"/>
      <x:c r="AP1164" s="329"/>
      <x:c r="AQ1164" s="329"/>
      <x:c r="AR1164" s="329"/>
      <x:c r="AS1164" s="329"/>
      <x:c r="AT1164" s="329"/>
      <x:c r="AU1164" s="329"/>
      <x:c r="AV1164" s="329"/>
      <x:c r="AW1164" s="329"/>
      <x:c r="AX1164" s="329"/>
      <x:c r="AY1164" s="329"/>
      <x:c r="AZ1164" s="329"/>
      <x:c r="BA1164" s="329"/>
      <x:c r="BB1164" s="329"/>
      <x:c r="BC1164" s="329"/>
      <x:c r="BD1164" s="329"/>
      <x:c r="BE1164" s="329"/>
      <x:c r="BF1164" s="329"/>
      <x:c r="BG1164" s="329"/>
      <x:c r="BH1164" s="329"/>
      <x:c r="BI1164" s="329"/>
      <x:c r="BJ1164" s="329"/>
      <x:c r="BK1164" s="329"/>
      <x:c r="BL1164" s="329"/>
      <x:c r="BM1164" s="329"/>
      <x:c r="BN1164" s="329"/>
      <x:c r="BO1164" s="329"/>
      <x:c r="BP1164" s="329"/>
      <x:c r="BQ1164" s="329"/>
      <x:c r="BR1164" s="329"/>
      <x:c r="BS1164" s="329"/>
      <x:c r="BT1164" s="329"/>
      <x:c r="BU1164" s="329"/>
      <x:c r="BV1164" s="329"/>
      <x:c r="BW1164" s="329"/>
      <x:c r="BX1164" s="329"/>
      <x:c r="BY1164" s="329"/>
      <x:c r="BZ1164" s="329"/>
      <x:c r="CA1164" s="329"/>
      <x:c r="CB1164" s="329"/>
      <x:c r="CC1164" s="329"/>
      <x:c r="CD1164" s="329"/>
      <x:c r="CE1164" s="329"/>
      <x:c r="CF1164" s="329"/>
      <x:c r="CG1164" s="329"/>
      <x:c r="CH1164" s="329"/>
      <x:c r="CI1164" s="329"/>
      <x:c r="CJ1164" s="329"/>
      <x:c r="CK1164" s="329"/>
      <x:c r="CL1164" s="329"/>
      <x:c r="CM1164" s="329"/>
      <x:c r="CN1164" s="329"/>
      <x:c r="CO1164" s="329"/>
      <x:c r="CP1164" s="329"/>
      <x:c r="CQ1164" s="329"/>
      <x:c r="CR1164" s="329"/>
      <x:c r="CS1164" s="329"/>
      <x:c r="CT1164" s="329"/>
      <x:c r="CU1164" s="329"/>
      <x:c r="CV1164" s="329"/>
      <x:c r="CW1164" s="329"/>
      <x:c r="CX1164" s="329"/>
      <x:c r="CY1164" s="329"/>
      <x:c r="CZ1164" s="329"/>
      <x:c r="DA1164" s="329"/>
      <x:c r="DB1164" s="329"/>
      <x:c r="DC1164" s="329"/>
      <x:c r="DD1164" s="329"/>
      <x:c r="DE1164" s="329"/>
      <x:c r="DF1164" s="329"/>
      <x:c r="DG1164" s="329"/>
      <x:c r="DH1164" s="329"/>
      <x:c r="DI1164" s="329"/>
      <x:c r="DJ1164" s="329"/>
      <x:c r="DK1164" s="329"/>
      <x:c r="DL1164" s="329"/>
      <x:c r="DM1164" s="329"/>
      <x:c r="DN1164" s="329"/>
      <x:c r="DO1164" s="329"/>
      <x:c r="DP1164" s="329"/>
      <x:c r="DQ1164" s="329"/>
      <x:c r="DR1164" s="329"/>
      <x:c r="DS1164" s="329"/>
      <x:c r="DT1164" s="455"/>
    </x:row>
    <x:row r="1165" spans="1:123" s="273" customFormat="1" hidden="1" customHeight="1">
      <x:c r="A1165" s="657" t="s">
        <x:v>38</x:v>
      </x:c>
      <x:c r="B1165" s="631" t="s">
        <x:v>842</x:v>
      </x:c>
      <x:c r="C1165" s="632" t="s">
        <x:v>5249</x:v>
      </x:c>
      <x:c r="D1165" s="448">
        <x:f t="shared" si="89"/>
        <x:v>367.89999999999998</x:v>
      </x:c>
      <x:c r="E1165" s="633" t="s">
        <x:v>1843</x:v>
      </x:c>
      <x:c r="F1165" s="633" t="s">
        <x:v>1814</x:v>
      </x:c>
      <x:c r="G1165" s="633"/>
      <x:c r="H1165" s="633"/>
      <x:c r="I1165" s="633"/>
      <x:c r="J1165" s="637">
        <x:v>367.89999999999998</x:v>
      </x:c>
      <x:c r="K1165" s="637"/>
      <x:c r="L1165" s="637">
        <x:v>367.89999999999998</x:v>
      </x:c>
      <x:c r="M1165" s="637"/>
      <x:c r="N1165" s="658"/>
      <x:c r="O1165" s="658"/>
      <x:c r="P1165" s="637">
        <x:v>367.89999999999998</x:v>
      </x:c>
      <x:c r="Q1165" s="637"/>
      <x:c r="R1165" s="635" t="s">
        <x:v>6456</x:v>
      </x:c>
      <x:c r="S1165" s="299"/>
      <x:c r="T1165" s="329"/>
      <x:c r="U1165" s="329"/>
      <x:c r="V1165" s="329"/>
      <x:c r="W1165" s="329"/>
      <x:c r="X1165" s="329"/>
      <x:c r="Y1165" s="329"/>
      <x:c r="Z1165" s="329"/>
      <x:c r="AA1165" s="329"/>
      <x:c r="AB1165" s="329"/>
      <x:c r="AC1165" s="329"/>
      <x:c r="AD1165" s="329"/>
      <x:c r="AE1165" s="329"/>
      <x:c r="AF1165" s="329"/>
      <x:c r="AG1165" s="329"/>
      <x:c r="AH1165" s="329"/>
      <x:c r="AI1165" s="329"/>
      <x:c r="AJ1165" s="329"/>
      <x:c r="AK1165" s="329"/>
      <x:c r="AL1165" s="329"/>
      <x:c r="AM1165" s="329"/>
      <x:c r="AN1165" s="329"/>
      <x:c r="AO1165" s="329"/>
      <x:c r="AP1165" s="329"/>
      <x:c r="AQ1165" s="329"/>
      <x:c r="AR1165" s="329"/>
      <x:c r="AS1165" s="329"/>
      <x:c r="AT1165" s="329"/>
      <x:c r="AU1165" s="329"/>
      <x:c r="AV1165" s="329"/>
      <x:c r="AW1165" s="329"/>
      <x:c r="AX1165" s="329"/>
      <x:c r="AY1165" s="329"/>
      <x:c r="AZ1165" s="329"/>
      <x:c r="BA1165" s="329"/>
      <x:c r="BB1165" s="329"/>
      <x:c r="BC1165" s="329"/>
      <x:c r="BD1165" s="329"/>
      <x:c r="BE1165" s="329"/>
      <x:c r="BF1165" s="329"/>
      <x:c r="BG1165" s="329"/>
      <x:c r="BH1165" s="329"/>
      <x:c r="BI1165" s="329"/>
      <x:c r="BJ1165" s="329"/>
      <x:c r="BK1165" s="329"/>
      <x:c r="BL1165" s="329"/>
      <x:c r="BM1165" s="329"/>
      <x:c r="BN1165" s="329"/>
      <x:c r="BO1165" s="329"/>
      <x:c r="BP1165" s="329"/>
      <x:c r="BQ1165" s="329"/>
      <x:c r="BR1165" s="329"/>
      <x:c r="BS1165" s="329"/>
      <x:c r="BT1165" s="329"/>
      <x:c r="BU1165" s="329"/>
      <x:c r="BV1165" s="329"/>
      <x:c r="BW1165" s="329"/>
      <x:c r="BX1165" s="329"/>
      <x:c r="BY1165" s="329"/>
      <x:c r="BZ1165" s="329"/>
      <x:c r="CA1165" s="329"/>
      <x:c r="CB1165" s="329"/>
      <x:c r="CC1165" s="329"/>
      <x:c r="CD1165" s="329"/>
      <x:c r="CE1165" s="329"/>
      <x:c r="CF1165" s="329"/>
      <x:c r="CG1165" s="329"/>
      <x:c r="CH1165" s="329"/>
      <x:c r="CI1165" s="329"/>
      <x:c r="CJ1165" s="329"/>
      <x:c r="CK1165" s="329"/>
      <x:c r="CL1165" s="329"/>
      <x:c r="CM1165" s="329"/>
      <x:c r="CN1165" s="329"/>
      <x:c r="CO1165" s="329"/>
      <x:c r="CP1165" s="329"/>
      <x:c r="CQ1165" s="329"/>
      <x:c r="CR1165" s="329"/>
      <x:c r="CS1165" s="329"/>
      <x:c r="CT1165" s="329"/>
      <x:c r="CU1165" s="329"/>
      <x:c r="CV1165" s="329"/>
      <x:c r="CW1165" s="329"/>
      <x:c r="CX1165" s="329"/>
      <x:c r="CY1165" s="329"/>
      <x:c r="CZ1165" s="329"/>
      <x:c r="DA1165" s="329"/>
      <x:c r="DB1165" s="329"/>
      <x:c r="DC1165" s="329"/>
      <x:c r="DD1165" s="329"/>
      <x:c r="DE1165" s="329"/>
      <x:c r="DF1165" s="329"/>
      <x:c r="DG1165" s="329"/>
      <x:c r="DH1165" s="329"/>
      <x:c r="DI1165" s="329"/>
      <x:c r="DJ1165" s="329"/>
      <x:c r="DK1165" s="329"/>
      <x:c r="DL1165" s="329"/>
      <x:c r="DM1165" s="329"/>
      <x:c r="DN1165" s="329"/>
      <x:c r="DO1165" s="329"/>
      <x:c r="DP1165" s="329"/>
      <x:c r="DQ1165" s="329"/>
      <x:c r="DR1165" s="329"/>
      <x:c r="DS1165" s="329"/>
    </x:row>
    <x:row r="1166" spans="1:124" s="346" customFormat="1" hidden="1" customHeight="1">
      <x:c r="A1166" s="657" t="s">
        <x:v>38</x:v>
      </x:c>
      <x:c r="B1166" s="631" t="s">
        <x:v>1496</x:v>
      </x:c>
      <x:c r="C1166" s="632" t="s">
        <x:v>1805</x:v>
      </x:c>
      <x:c r="D1166" s="448">
        <x:f t="shared" si="89"/>
        <x:v>39.799999999999997</x:v>
      </x:c>
      <x:c r="E1166" s="633" t="s">
        <x:v>1843</x:v>
      </x:c>
      <x:c r="F1166" s="633" t="s">
        <x:v>1814</x:v>
      </x:c>
      <x:c r="G1166" s="633"/>
      <x:c r="H1166" s="633"/>
      <x:c r="I1166" s="633"/>
      <x:c r="J1166" s="637">
        <x:v>39.799999999999997</x:v>
      </x:c>
      <x:c r="K1166" s="637"/>
      <x:c r="L1166" s="637">
        <x:v>39.799999999999997</x:v>
      </x:c>
      <x:c r="M1166" s="637"/>
      <x:c r="N1166" s="658"/>
      <x:c r="O1166" s="658"/>
      <x:c r="P1166" s="637">
        <x:v>39.799999999999997</x:v>
      </x:c>
      <x:c r="Q1166" s="637"/>
      <x:c r="R1166" s="635" t="s">
        <x:v>6456</x:v>
      </x:c>
      <x:c r="S1166" s="299"/>
      <x:c r="T1166" s="329"/>
      <x:c r="U1166" s="329"/>
      <x:c r="V1166" s="329"/>
      <x:c r="W1166" s="329"/>
      <x:c r="X1166" s="329"/>
      <x:c r="Y1166" s="329"/>
      <x:c r="Z1166" s="329"/>
      <x:c r="AA1166" s="329"/>
      <x:c r="AB1166" s="329"/>
      <x:c r="AC1166" s="329"/>
      <x:c r="AD1166" s="329"/>
      <x:c r="AE1166" s="329"/>
      <x:c r="AF1166" s="329"/>
      <x:c r="AG1166" s="329"/>
      <x:c r="AH1166" s="329"/>
      <x:c r="AI1166" s="329"/>
      <x:c r="AJ1166" s="329"/>
      <x:c r="AK1166" s="329"/>
      <x:c r="AL1166" s="329"/>
      <x:c r="AM1166" s="329"/>
      <x:c r="AN1166" s="329"/>
      <x:c r="AO1166" s="329"/>
      <x:c r="AP1166" s="329"/>
      <x:c r="AQ1166" s="329"/>
      <x:c r="AR1166" s="329"/>
      <x:c r="AS1166" s="329"/>
      <x:c r="AT1166" s="329"/>
      <x:c r="AU1166" s="329"/>
      <x:c r="AV1166" s="329"/>
      <x:c r="AW1166" s="329"/>
      <x:c r="AX1166" s="329"/>
      <x:c r="AY1166" s="329"/>
      <x:c r="AZ1166" s="329"/>
      <x:c r="BA1166" s="329"/>
      <x:c r="BB1166" s="329"/>
      <x:c r="BC1166" s="329"/>
      <x:c r="BD1166" s="329"/>
      <x:c r="BE1166" s="329"/>
      <x:c r="BF1166" s="329"/>
      <x:c r="BG1166" s="329"/>
      <x:c r="BH1166" s="329"/>
      <x:c r="BI1166" s="329"/>
      <x:c r="BJ1166" s="329"/>
      <x:c r="BK1166" s="329"/>
      <x:c r="BL1166" s="329"/>
      <x:c r="BM1166" s="329"/>
      <x:c r="BN1166" s="329"/>
      <x:c r="BO1166" s="329"/>
      <x:c r="BP1166" s="329"/>
      <x:c r="BQ1166" s="329"/>
      <x:c r="BR1166" s="329"/>
      <x:c r="BS1166" s="329"/>
      <x:c r="BT1166" s="329"/>
      <x:c r="BU1166" s="329"/>
      <x:c r="BV1166" s="329"/>
      <x:c r="BW1166" s="329"/>
      <x:c r="BX1166" s="329"/>
      <x:c r="BY1166" s="329"/>
      <x:c r="BZ1166" s="329"/>
      <x:c r="CA1166" s="329"/>
      <x:c r="CB1166" s="329"/>
      <x:c r="CC1166" s="329"/>
      <x:c r="CD1166" s="329"/>
      <x:c r="CE1166" s="329"/>
      <x:c r="CF1166" s="329"/>
      <x:c r="CG1166" s="329"/>
      <x:c r="CH1166" s="329"/>
      <x:c r="CI1166" s="329"/>
      <x:c r="CJ1166" s="329"/>
      <x:c r="CK1166" s="329"/>
      <x:c r="CL1166" s="329"/>
      <x:c r="CM1166" s="329"/>
      <x:c r="CN1166" s="329"/>
      <x:c r="CO1166" s="329"/>
      <x:c r="CP1166" s="329"/>
      <x:c r="CQ1166" s="329"/>
      <x:c r="CR1166" s="329"/>
      <x:c r="CS1166" s="329"/>
      <x:c r="CT1166" s="329"/>
      <x:c r="CU1166" s="329"/>
      <x:c r="CV1166" s="329"/>
      <x:c r="CW1166" s="329"/>
      <x:c r="CX1166" s="329"/>
      <x:c r="CY1166" s="329"/>
      <x:c r="CZ1166" s="329"/>
      <x:c r="DA1166" s="329"/>
      <x:c r="DB1166" s="329"/>
      <x:c r="DC1166" s="329"/>
      <x:c r="DD1166" s="329"/>
      <x:c r="DE1166" s="329"/>
      <x:c r="DF1166" s="329"/>
      <x:c r="DG1166" s="329"/>
      <x:c r="DH1166" s="329"/>
      <x:c r="DI1166" s="329"/>
      <x:c r="DJ1166" s="329"/>
      <x:c r="DK1166" s="329"/>
      <x:c r="DL1166" s="329"/>
      <x:c r="DM1166" s="329"/>
      <x:c r="DN1166" s="329"/>
      <x:c r="DO1166" s="329"/>
      <x:c r="DP1166" s="329"/>
      <x:c r="DQ1166" s="329"/>
      <x:c r="DR1166" s="329"/>
      <x:c r="DS1166" s="329"/>
      <x:c r="DT1166" s="455"/>
    </x:row>
    <x:row r="1167" spans="1:123" s="273" customFormat="1" hidden="1" customHeight="1">
      <x:c r="A1167" s="657" t="s">
        <x:v>38</x:v>
      </x:c>
      <x:c r="B1167" s="631" t="s">
        <x:v>1520</x:v>
      </x:c>
      <x:c r="C1167" s="632" t="s">
        <x:v>1846</x:v>
      </x:c>
      <x:c r="D1167" s="448">
        <x:f t="shared" si="89"/>
        <x:v>547</x:v>
      </x:c>
      <x:c r="E1167" s="633" t="s">
        <x:v>1833</x:v>
      </x:c>
      <x:c r="F1167" s="633" t="s">
        <x:v>1714</x:v>
      </x:c>
      <x:c r="G1167" s="633"/>
      <x:c r="H1167" s="633"/>
      <x:c r="I1167" s="633"/>
      <x:c r="J1167" s="637">
        <x:v>547</x:v>
      </x:c>
      <x:c r="K1167" s="637"/>
      <x:c r="L1167" s="637">
        <x:v>547</x:v>
      </x:c>
      <x:c r="M1167" s="637"/>
      <x:c r="N1167" s="658"/>
      <x:c r="O1167" s="658"/>
      <x:c r="P1167" s="637">
        <x:v>547</x:v>
      </x:c>
      <x:c r="Q1167" s="637"/>
      <x:c r="R1167" s="635" t="s">
        <x:v>4767</x:v>
      </x:c>
      <x:c r="S1167" s="299"/>
      <x:c r="T1167" s="329"/>
      <x:c r="U1167" s="329"/>
      <x:c r="V1167" s="329"/>
      <x:c r="W1167" s="329"/>
      <x:c r="X1167" s="329"/>
      <x:c r="Y1167" s="329"/>
      <x:c r="Z1167" s="329"/>
      <x:c r="AA1167" s="329"/>
      <x:c r="AB1167" s="329"/>
      <x:c r="AC1167" s="329"/>
      <x:c r="AD1167" s="329"/>
      <x:c r="AE1167" s="329"/>
      <x:c r="AF1167" s="329"/>
      <x:c r="AG1167" s="329"/>
      <x:c r="AH1167" s="329"/>
      <x:c r="AI1167" s="329"/>
      <x:c r="AJ1167" s="329"/>
      <x:c r="AK1167" s="329"/>
      <x:c r="AL1167" s="329"/>
      <x:c r="AM1167" s="329"/>
      <x:c r="AN1167" s="329"/>
      <x:c r="AO1167" s="329"/>
      <x:c r="AP1167" s="329"/>
      <x:c r="AQ1167" s="329"/>
      <x:c r="AR1167" s="329"/>
      <x:c r="AS1167" s="329"/>
      <x:c r="AT1167" s="329"/>
      <x:c r="AU1167" s="329"/>
      <x:c r="AV1167" s="329"/>
      <x:c r="AW1167" s="329"/>
      <x:c r="AX1167" s="329"/>
      <x:c r="AY1167" s="329"/>
      <x:c r="AZ1167" s="329"/>
      <x:c r="BA1167" s="329"/>
      <x:c r="BB1167" s="329"/>
      <x:c r="BC1167" s="329"/>
      <x:c r="BD1167" s="329"/>
      <x:c r="BE1167" s="329"/>
      <x:c r="BF1167" s="329"/>
      <x:c r="BG1167" s="329"/>
      <x:c r="BH1167" s="329"/>
      <x:c r="BI1167" s="329"/>
      <x:c r="BJ1167" s="329"/>
      <x:c r="BK1167" s="329"/>
      <x:c r="BL1167" s="329"/>
      <x:c r="BM1167" s="329"/>
      <x:c r="BN1167" s="329"/>
      <x:c r="BO1167" s="329"/>
      <x:c r="BP1167" s="329"/>
      <x:c r="BQ1167" s="329"/>
      <x:c r="BR1167" s="329"/>
      <x:c r="BS1167" s="329"/>
      <x:c r="BT1167" s="329"/>
      <x:c r="BU1167" s="329"/>
      <x:c r="BV1167" s="329"/>
      <x:c r="BW1167" s="329"/>
      <x:c r="BX1167" s="329"/>
      <x:c r="BY1167" s="329"/>
      <x:c r="BZ1167" s="329"/>
      <x:c r="CA1167" s="329"/>
      <x:c r="CB1167" s="329"/>
      <x:c r="CC1167" s="329"/>
      <x:c r="CD1167" s="329"/>
      <x:c r="CE1167" s="329"/>
      <x:c r="CF1167" s="329"/>
      <x:c r="CG1167" s="329"/>
      <x:c r="CH1167" s="329"/>
      <x:c r="CI1167" s="329"/>
      <x:c r="CJ1167" s="329"/>
      <x:c r="CK1167" s="329"/>
      <x:c r="CL1167" s="329"/>
      <x:c r="CM1167" s="329"/>
      <x:c r="CN1167" s="329"/>
      <x:c r="CO1167" s="329"/>
      <x:c r="CP1167" s="329"/>
      <x:c r="CQ1167" s="329"/>
      <x:c r="CR1167" s="329"/>
      <x:c r="CS1167" s="329"/>
      <x:c r="CT1167" s="329"/>
      <x:c r="CU1167" s="329"/>
      <x:c r="CV1167" s="329"/>
      <x:c r="CW1167" s="329"/>
      <x:c r="CX1167" s="329"/>
      <x:c r="CY1167" s="329"/>
      <x:c r="CZ1167" s="329"/>
      <x:c r="DA1167" s="329"/>
      <x:c r="DB1167" s="329"/>
      <x:c r="DC1167" s="329"/>
      <x:c r="DD1167" s="329"/>
      <x:c r="DE1167" s="329"/>
      <x:c r="DF1167" s="329"/>
      <x:c r="DG1167" s="329"/>
      <x:c r="DH1167" s="329"/>
      <x:c r="DI1167" s="329"/>
      <x:c r="DJ1167" s="329"/>
      <x:c r="DK1167" s="329"/>
      <x:c r="DL1167" s="329"/>
      <x:c r="DM1167" s="329"/>
      <x:c r="DN1167" s="329"/>
      <x:c r="DO1167" s="329"/>
      <x:c r="DP1167" s="329"/>
      <x:c r="DQ1167" s="329"/>
      <x:c r="DR1167" s="329"/>
      <x:c r="DS1167" s="329"/>
    </x:row>
    <x:row r="1168" spans="1:123" s="273" customFormat="1" hidden="1" customHeight="1">
      <x:c r="A1168" s="657" t="s">
        <x:v>38</x:v>
      </x:c>
      <x:c r="B1168" s="631" t="s">
        <x:v>6829</x:v>
      </x:c>
      <x:c r="C1168" s="632" t="s">
        <x:v>1812</x:v>
      </x:c>
      <x:c r="D1168" s="448">
        <x:f t="shared" si="89"/>
        <x:v>751.89999999999998</x:v>
      </x:c>
      <x:c r="E1168" s="633" t="s">
        <x:v>1833</x:v>
      </x:c>
      <x:c r="F1168" s="633" t="s">
        <x:v>1714</x:v>
      </x:c>
      <x:c r="G1168" s="633"/>
      <x:c r="H1168" s="633"/>
      <x:c r="I1168" s="633"/>
      <x:c r="J1168" s="637">
        <x:v>751.89999999999998</x:v>
      </x:c>
      <x:c r="K1168" s="637"/>
      <x:c r="L1168" s="637">
        <x:v>751.89999999999998</x:v>
      </x:c>
      <x:c r="M1168" s="637"/>
      <x:c r="N1168" s="658"/>
      <x:c r="O1168" s="658"/>
      <x:c r="P1168" s="637">
        <x:v>751.89999999999998</x:v>
      </x:c>
      <x:c r="Q1168" s="637"/>
      <x:c r="R1168" s="635" t="s">
        <x:v>4767</x:v>
      </x:c>
      <x:c r="S1168" s="299"/>
      <x:c r="T1168" s="329"/>
      <x:c r="U1168" s="329"/>
      <x:c r="V1168" s="329"/>
      <x:c r="W1168" s="329"/>
      <x:c r="X1168" s="329"/>
      <x:c r="Y1168" s="329"/>
      <x:c r="Z1168" s="329"/>
      <x:c r="AA1168" s="329"/>
      <x:c r="AB1168" s="329"/>
      <x:c r="AC1168" s="329"/>
      <x:c r="AD1168" s="329"/>
      <x:c r="AE1168" s="329"/>
      <x:c r="AF1168" s="329"/>
      <x:c r="AG1168" s="329"/>
      <x:c r="AH1168" s="329"/>
      <x:c r="AI1168" s="329"/>
      <x:c r="AJ1168" s="329"/>
      <x:c r="AK1168" s="329"/>
      <x:c r="AL1168" s="329"/>
      <x:c r="AM1168" s="329"/>
      <x:c r="AN1168" s="329"/>
      <x:c r="AO1168" s="329"/>
      <x:c r="AP1168" s="329"/>
      <x:c r="AQ1168" s="329"/>
      <x:c r="AR1168" s="329"/>
      <x:c r="AS1168" s="329"/>
      <x:c r="AT1168" s="329"/>
      <x:c r="AU1168" s="329"/>
      <x:c r="AV1168" s="329"/>
      <x:c r="AW1168" s="329"/>
      <x:c r="AX1168" s="329"/>
      <x:c r="AY1168" s="329"/>
      <x:c r="AZ1168" s="329"/>
      <x:c r="BA1168" s="329"/>
      <x:c r="BB1168" s="329"/>
      <x:c r="BC1168" s="329"/>
      <x:c r="BD1168" s="329"/>
      <x:c r="BE1168" s="329"/>
      <x:c r="BF1168" s="329"/>
      <x:c r="BG1168" s="329"/>
      <x:c r="BH1168" s="329"/>
      <x:c r="BI1168" s="329"/>
      <x:c r="BJ1168" s="329"/>
      <x:c r="BK1168" s="329"/>
      <x:c r="BL1168" s="329"/>
      <x:c r="BM1168" s="329"/>
      <x:c r="BN1168" s="329"/>
      <x:c r="BO1168" s="329"/>
      <x:c r="BP1168" s="329"/>
      <x:c r="BQ1168" s="329"/>
      <x:c r="BR1168" s="329"/>
      <x:c r="BS1168" s="329"/>
      <x:c r="BT1168" s="329"/>
      <x:c r="BU1168" s="329"/>
      <x:c r="BV1168" s="329"/>
      <x:c r="BW1168" s="329"/>
      <x:c r="BX1168" s="329"/>
      <x:c r="BY1168" s="329"/>
      <x:c r="BZ1168" s="329"/>
      <x:c r="CA1168" s="329"/>
      <x:c r="CB1168" s="329"/>
      <x:c r="CC1168" s="329"/>
      <x:c r="CD1168" s="329"/>
      <x:c r="CE1168" s="329"/>
      <x:c r="CF1168" s="329"/>
      <x:c r="CG1168" s="329"/>
      <x:c r="CH1168" s="329"/>
      <x:c r="CI1168" s="329"/>
      <x:c r="CJ1168" s="329"/>
      <x:c r="CK1168" s="329"/>
      <x:c r="CL1168" s="329"/>
      <x:c r="CM1168" s="329"/>
      <x:c r="CN1168" s="329"/>
      <x:c r="CO1168" s="329"/>
      <x:c r="CP1168" s="329"/>
      <x:c r="CQ1168" s="329"/>
      <x:c r="CR1168" s="329"/>
      <x:c r="CS1168" s="329"/>
      <x:c r="CT1168" s="329"/>
      <x:c r="CU1168" s="329"/>
      <x:c r="CV1168" s="329"/>
      <x:c r="CW1168" s="329"/>
      <x:c r="CX1168" s="329"/>
      <x:c r="CY1168" s="329"/>
      <x:c r="CZ1168" s="329"/>
      <x:c r="DA1168" s="329"/>
      <x:c r="DB1168" s="329"/>
      <x:c r="DC1168" s="329"/>
      <x:c r="DD1168" s="329"/>
      <x:c r="DE1168" s="329"/>
      <x:c r="DF1168" s="329"/>
      <x:c r="DG1168" s="329"/>
      <x:c r="DH1168" s="329"/>
      <x:c r="DI1168" s="329"/>
      <x:c r="DJ1168" s="329"/>
      <x:c r="DK1168" s="329"/>
      <x:c r="DL1168" s="329"/>
      <x:c r="DM1168" s="329"/>
      <x:c r="DN1168" s="329"/>
      <x:c r="DO1168" s="329"/>
      <x:c r="DP1168" s="329"/>
      <x:c r="DQ1168" s="329"/>
      <x:c r="DR1168" s="329"/>
      <x:c r="DS1168" s="329"/>
    </x:row>
    <x:row r="1169" spans="1:123" s="273" customFormat="1" hidden="1" customHeight="1">
      <x:c r="A1169" s="657" t="s">
        <x:v>38</x:v>
      </x:c>
      <x:c r="B1169" s="631" t="s">
        <x:v>1546</x:v>
      </x:c>
      <x:c r="C1169" s="632" t="s">
        <x:v>6862</x:v>
      </x:c>
      <x:c r="D1169" s="448">
        <x:f t="shared" si="89"/>
        <x:v>671.5</x:v>
      </x:c>
      <x:c r="E1169" s="633" t="s">
        <x:v>1833</x:v>
      </x:c>
      <x:c r="F1169" s="633" t="s">
        <x:v>1853</x:v>
      </x:c>
      <x:c r="G1169" s="633"/>
      <x:c r="H1169" s="633"/>
      <x:c r="I1169" s="633"/>
      <x:c r="J1169" s="637">
        <x:v>671.5</x:v>
      </x:c>
      <x:c r="K1169" s="637"/>
      <x:c r="L1169" s="637">
        <x:v>671.5</x:v>
      </x:c>
      <x:c r="M1169" s="637"/>
      <x:c r="N1169" s="637"/>
      <x:c r="O1169" s="637"/>
      <x:c r="P1169" s="637">
        <x:v>671.5</x:v>
      </x:c>
      <x:c r="Q1169" s="637"/>
      <x:c r="R1169" s="635" t="s">
        <x:v>4556</x:v>
      </x:c>
      <x:c r="S1169" s="299"/>
      <x:c r="T1169" s="329"/>
      <x:c r="U1169" s="329"/>
      <x:c r="V1169" s="329"/>
      <x:c r="W1169" s="329"/>
      <x:c r="X1169" s="329"/>
      <x:c r="Y1169" s="329"/>
      <x:c r="Z1169" s="329"/>
      <x:c r="AA1169" s="329"/>
      <x:c r="AB1169" s="329"/>
      <x:c r="AC1169" s="329"/>
      <x:c r="AD1169" s="329"/>
      <x:c r="AE1169" s="329"/>
      <x:c r="AF1169" s="329"/>
      <x:c r="AG1169" s="329"/>
      <x:c r="AH1169" s="329"/>
      <x:c r="AI1169" s="329"/>
      <x:c r="AJ1169" s="329"/>
      <x:c r="AK1169" s="329"/>
      <x:c r="AL1169" s="329"/>
      <x:c r="AM1169" s="329"/>
      <x:c r="AN1169" s="329"/>
      <x:c r="AO1169" s="329"/>
      <x:c r="AP1169" s="329"/>
      <x:c r="AQ1169" s="329"/>
      <x:c r="AR1169" s="329"/>
      <x:c r="AS1169" s="329"/>
      <x:c r="AT1169" s="329"/>
      <x:c r="AU1169" s="329"/>
      <x:c r="AV1169" s="329"/>
      <x:c r="AW1169" s="329"/>
      <x:c r="AX1169" s="329"/>
      <x:c r="AY1169" s="329"/>
      <x:c r="AZ1169" s="329"/>
      <x:c r="BA1169" s="329"/>
      <x:c r="BB1169" s="329"/>
      <x:c r="BC1169" s="329"/>
      <x:c r="BD1169" s="329"/>
      <x:c r="BE1169" s="329"/>
      <x:c r="BF1169" s="329"/>
      <x:c r="BG1169" s="329"/>
      <x:c r="BH1169" s="329"/>
      <x:c r="BI1169" s="329"/>
      <x:c r="BJ1169" s="329"/>
      <x:c r="BK1169" s="329"/>
      <x:c r="BL1169" s="329"/>
      <x:c r="BM1169" s="329"/>
      <x:c r="BN1169" s="329"/>
      <x:c r="BO1169" s="329"/>
      <x:c r="BP1169" s="329"/>
      <x:c r="BQ1169" s="329"/>
      <x:c r="BR1169" s="329"/>
      <x:c r="BS1169" s="329"/>
      <x:c r="BT1169" s="329"/>
      <x:c r="BU1169" s="329"/>
      <x:c r="BV1169" s="329"/>
      <x:c r="BW1169" s="329"/>
      <x:c r="BX1169" s="329"/>
      <x:c r="BY1169" s="329"/>
      <x:c r="BZ1169" s="329"/>
      <x:c r="CA1169" s="329"/>
      <x:c r="CB1169" s="329"/>
      <x:c r="CC1169" s="329"/>
      <x:c r="CD1169" s="329"/>
      <x:c r="CE1169" s="329"/>
      <x:c r="CF1169" s="329"/>
      <x:c r="CG1169" s="329"/>
      <x:c r="CH1169" s="329"/>
      <x:c r="CI1169" s="329"/>
      <x:c r="CJ1169" s="329"/>
      <x:c r="CK1169" s="329"/>
      <x:c r="CL1169" s="329"/>
      <x:c r="CM1169" s="329"/>
      <x:c r="CN1169" s="329"/>
      <x:c r="CO1169" s="329"/>
      <x:c r="CP1169" s="329"/>
      <x:c r="CQ1169" s="329"/>
      <x:c r="CR1169" s="329"/>
      <x:c r="CS1169" s="329"/>
      <x:c r="CT1169" s="329"/>
      <x:c r="CU1169" s="329"/>
      <x:c r="CV1169" s="329"/>
      <x:c r="CW1169" s="329"/>
      <x:c r="CX1169" s="329"/>
      <x:c r="CY1169" s="329"/>
      <x:c r="CZ1169" s="329"/>
      <x:c r="DA1169" s="329"/>
      <x:c r="DB1169" s="329"/>
      <x:c r="DC1169" s="329"/>
      <x:c r="DD1169" s="329"/>
      <x:c r="DE1169" s="329"/>
      <x:c r="DF1169" s="329"/>
      <x:c r="DG1169" s="329"/>
      <x:c r="DH1169" s="329"/>
      <x:c r="DI1169" s="329"/>
      <x:c r="DJ1169" s="329"/>
      <x:c r="DK1169" s="329"/>
      <x:c r="DL1169" s="329"/>
      <x:c r="DM1169" s="329"/>
      <x:c r="DN1169" s="329"/>
      <x:c r="DO1169" s="329"/>
      <x:c r="DP1169" s="329"/>
      <x:c r="DQ1169" s="329"/>
      <x:c r="DR1169" s="329"/>
      <x:c r="DS1169" s="329"/>
    </x:row>
    <x:row r="1170" spans="1:123" s="273" customFormat="1" hidden="1" customHeight="1">
      <x:c r="A1170" s="657" t="s">
        <x:v>38</x:v>
      </x:c>
      <x:c r="B1170" s="631" t="s">
        <x:v>2741</x:v>
      </x:c>
      <x:c r="C1170" s="632" t="s">
        <x:v>6826</x:v>
      </x:c>
      <x:c r="D1170" s="448">
        <x:f t="shared" si="89"/>
        <x:v>943.5</x:v>
      </x:c>
      <x:c r="E1170" s="633" t="s">
        <x:v>1833</x:v>
      </x:c>
      <x:c r="F1170" s="633" t="s">
        <x:v>1853</x:v>
      </x:c>
      <x:c r="G1170" s="633"/>
      <x:c r="H1170" s="633"/>
      <x:c r="I1170" s="633"/>
      <x:c r="J1170" s="637">
        <x:v>943.5</x:v>
      </x:c>
      <x:c r="K1170" s="637"/>
      <x:c r="L1170" s="637">
        <x:v>943.5</x:v>
      </x:c>
      <x:c r="M1170" s="637"/>
      <x:c r="N1170" s="637"/>
      <x:c r="O1170" s="637"/>
      <x:c r="P1170" s="637">
        <x:v>943.5</x:v>
      </x:c>
      <x:c r="Q1170" s="637"/>
      <x:c r="R1170" s="635" t="s">
        <x:v>4556</x:v>
      </x:c>
      <x:c r="S1170" s="299"/>
      <x:c r="T1170" s="329"/>
      <x:c r="U1170" s="329"/>
      <x:c r="V1170" s="329"/>
      <x:c r="W1170" s="329"/>
      <x:c r="X1170" s="329"/>
      <x:c r="Y1170" s="329"/>
      <x:c r="Z1170" s="329"/>
      <x:c r="AA1170" s="329"/>
      <x:c r="AB1170" s="329"/>
      <x:c r="AC1170" s="329"/>
      <x:c r="AD1170" s="329"/>
      <x:c r="AE1170" s="329"/>
      <x:c r="AF1170" s="329"/>
      <x:c r="AG1170" s="329"/>
      <x:c r="AH1170" s="329"/>
      <x:c r="AI1170" s="329"/>
      <x:c r="AJ1170" s="329"/>
      <x:c r="AK1170" s="329"/>
      <x:c r="AL1170" s="329"/>
      <x:c r="AM1170" s="329"/>
      <x:c r="AN1170" s="329"/>
      <x:c r="AO1170" s="329"/>
      <x:c r="AP1170" s="329"/>
      <x:c r="AQ1170" s="329"/>
      <x:c r="AR1170" s="329"/>
      <x:c r="AS1170" s="329"/>
      <x:c r="AT1170" s="329"/>
      <x:c r="AU1170" s="329"/>
      <x:c r="AV1170" s="329"/>
      <x:c r="AW1170" s="329"/>
      <x:c r="AX1170" s="329"/>
      <x:c r="AY1170" s="329"/>
      <x:c r="AZ1170" s="329"/>
      <x:c r="BA1170" s="329"/>
      <x:c r="BB1170" s="329"/>
      <x:c r="BC1170" s="329"/>
      <x:c r="BD1170" s="329"/>
      <x:c r="BE1170" s="329"/>
      <x:c r="BF1170" s="329"/>
      <x:c r="BG1170" s="329"/>
      <x:c r="BH1170" s="329"/>
      <x:c r="BI1170" s="329"/>
      <x:c r="BJ1170" s="329"/>
      <x:c r="BK1170" s="329"/>
      <x:c r="BL1170" s="329"/>
      <x:c r="BM1170" s="329"/>
      <x:c r="BN1170" s="329"/>
      <x:c r="BO1170" s="329"/>
      <x:c r="BP1170" s="329"/>
      <x:c r="BQ1170" s="329"/>
      <x:c r="BR1170" s="329"/>
      <x:c r="BS1170" s="329"/>
      <x:c r="BT1170" s="329"/>
      <x:c r="BU1170" s="329"/>
      <x:c r="BV1170" s="329"/>
      <x:c r="BW1170" s="329"/>
      <x:c r="BX1170" s="329"/>
      <x:c r="BY1170" s="329"/>
      <x:c r="BZ1170" s="329"/>
      <x:c r="CA1170" s="329"/>
      <x:c r="CB1170" s="329"/>
      <x:c r="CC1170" s="329"/>
      <x:c r="CD1170" s="329"/>
      <x:c r="CE1170" s="329"/>
      <x:c r="CF1170" s="329"/>
      <x:c r="CG1170" s="329"/>
      <x:c r="CH1170" s="329"/>
      <x:c r="CI1170" s="329"/>
      <x:c r="CJ1170" s="329"/>
      <x:c r="CK1170" s="329"/>
      <x:c r="CL1170" s="329"/>
      <x:c r="CM1170" s="329"/>
      <x:c r="CN1170" s="329"/>
      <x:c r="CO1170" s="329"/>
      <x:c r="CP1170" s="329"/>
      <x:c r="CQ1170" s="329"/>
      <x:c r="CR1170" s="329"/>
      <x:c r="CS1170" s="329"/>
      <x:c r="CT1170" s="329"/>
      <x:c r="CU1170" s="329"/>
      <x:c r="CV1170" s="329"/>
      <x:c r="CW1170" s="329"/>
      <x:c r="CX1170" s="329"/>
      <x:c r="CY1170" s="329"/>
      <x:c r="CZ1170" s="329"/>
      <x:c r="DA1170" s="329"/>
      <x:c r="DB1170" s="329"/>
      <x:c r="DC1170" s="329"/>
      <x:c r="DD1170" s="329"/>
      <x:c r="DE1170" s="329"/>
      <x:c r="DF1170" s="329"/>
      <x:c r="DG1170" s="329"/>
      <x:c r="DH1170" s="329"/>
      <x:c r="DI1170" s="329"/>
      <x:c r="DJ1170" s="329"/>
      <x:c r="DK1170" s="329"/>
      <x:c r="DL1170" s="329"/>
      <x:c r="DM1170" s="329"/>
      <x:c r="DN1170" s="329"/>
      <x:c r="DO1170" s="329"/>
      <x:c r="DP1170" s="329"/>
      <x:c r="DQ1170" s="329"/>
      <x:c r="DR1170" s="329"/>
      <x:c r="DS1170" s="329"/>
    </x:row>
    <x:row r="1171" spans="1:123" s="273" customFormat="1" hidden="1" customHeight="1">
      <x:c r="A1171" s="657" t="s">
        <x:v>38</x:v>
      </x:c>
      <x:c r="B1171" s="631" t="s">
        <x:v>848</x:v>
      </x:c>
      <x:c r="C1171" s="632" t="s">
        <x:v>6823</x:v>
      </x:c>
      <x:c r="D1171" s="448">
        <x:f t="shared" si="89"/>
        <x:v>7798.5</x:v>
      </x:c>
      <x:c r="E1171" s="633" t="s">
        <x:v>1164</x:v>
      </x:c>
      <x:c r="F1171" s="633" t="s">
        <x:v>1853</x:v>
      </x:c>
      <x:c r="G1171" s="633"/>
      <x:c r="H1171" s="633"/>
      <x:c r="I1171" s="633"/>
      <x:c r="J1171" s="637">
        <x:v>7798.5</x:v>
      </x:c>
      <x:c r="K1171" s="637"/>
      <x:c r="L1171" s="637">
        <x:v>7798.5</x:v>
      </x:c>
      <x:c r="M1171" s="637"/>
      <x:c r="N1171" s="637"/>
      <x:c r="O1171" s="637"/>
      <x:c r="P1171" s="637">
        <x:v>7798.5</x:v>
      </x:c>
      <x:c r="Q1171" s="637"/>
      <x:c r="R1171" s="635" t="s">
        <x:v>4556</x:v>
      </x:c>
      <x:c r="S1171" s="299"/>
      <x:c r="T1171" s="329"/>
      <x:c r="U1171" s="329"/>
      <x:c r="V1171" s="329"/>
      <x:c r="W1171" s="329"/>
      <x:c r="X1171" s="329"/>
      <x:c r="Y1171" s="329"/>
      <x:c r="Z1171" s="329"/>
      <x:c r="AA1171" s="329"/>
      <x:c r="AB1171" s="329"/>
      <x:c r="AC1171" s="329"/>
      <x:c r="AD1171" s="329"/>
      <x:c r="AE1171" s="329"/>
      <x:c r="AF1171" s="329"/>
      <x:c r="AG1171" s="329"/>
      <x:c r="AH1171" s="329"/>
      <x:c r="AI1171" s="329"/>
      <x:c r="AJ1171" s="329"/>
      <x:c r="AK1171" s="329"/>
      <x:c r="AL1171" s="329"/>
      <x:c r="AM1171" s="329"/>
      <x:c r="AN1171" s="329"/>
      <x:c r="AO1171" s="329"/>
      <x:c r="AP1171" s="329"/>
      <x:c r="AQ1171" s="329"/>
      <x:c r="AR1171" s="329"/>
      <x:c r="AS1171" s="329"/>
      <x:c r="AT1171" s="329"/>
      <x:c r="AU1171" s="329"/>
      <x:c r="AV1171" s="329"/>
      <x:c r="AW1171" s="329"/>
      <x:c r="AX1171" s="329"/>
      <x:c r="AY1171" s="329"/>
      <x:c r="AZ1171" s="329"/>
      <x:c r="BA1171" s="329"/>
      <x:c r="BB1171" s="329"/>
      <x:c r="BC1171" s="329"/>
      <x:c r="BD1171" s="329"/>
      <x:c r="BE1171" s="329"/>
      <x:c r="BF1171" s="329"/>
      <x:c r="BG1171" s="329"/>
      <x:c r="BH1171" s="329"/>
      <x:c r="BI1171" s="329"/>
      <x:c r="BJ1171" s="329"/>
      <x:c r="BK1171" s="329"/>
      <x:c r="BL1171" s="329"/>
      <x:c r="BM1171" s="329"/>
      <x:c r="BN1171" s="329"/>
      <x:c r="BO1171" s="329"/>
      <x:c r="BP1171" s="329"/>
      <x:c r="BQ1171" s="329"/>
      <x:c r="BR1171" s="329"/>
      <x:c r="BS1171" s="329"/>
      <x:c r="BT1171" s="329"/>
      <x:c r="BU1171" s="329"/>
      <x:c r="BV1171" s="329"/>
      <x:c r="BW1171" s="329"/>
      <x:c r="BX1171" s="329"/>
      <x:c r="BY1171" s="329"/>
      <x:c r="BZ1171" s="329"/>
      <x:c r="CA1171" s="329"/>
      <x:c r="CB1171" s="329"/>
      <x:c r="CC1171" s="329"/>
      <x:c r="CD1171" s="329"/>
      <x:c r="CE1171" s="329"/>
      <x:c r="CF1171" s="329"/>
      <x:c r="CG1171" s="329"/>
      <x:c r="CH1171" s="329"/>
      <x:c r="CI1171" s="329"/>
      <x:c r="CJ1171" s="329"/>
      <x:c r="CK1171" s="329"/>
      <x:c r="CL1171" s="329"/>
      <x:c r="CM1171" s="329"/>
      <x:c r="CN1171" s="329"/>
      <x:c r="CO1171" s="329"/>
      <x:c r="CP1171" s="329"/>
      <x:c r="CQ1171" s="329"/>
      <x:c r="CR1171" s="329"/>
      <x:c r="CS1171" s="329"/>
      <x:c r="CT1171" s="329"/>
      <x:c r="CU1171" s="329"/>
      <x:c r="CV1171" s="329"/>
      <x:c r="CW1171" s="329"/>
      <x:c r="CX1171" s="329"/>
      <x:c r="CY1171" s="329"/>
      <x:c r="CZ1171" s="329"/>
      <x:c r="DA1171" s="329"/>
      <x:c r="DB1171" s="329"/>
      <x:c r="DC1171" s="329"/>
      <x:c r="DD1171" s="329"/>
      <x:c r="DE1171" s="329"/>
      <x:c r="DF1171" s="329"/>
      <x:c r="DG1171" s="329"/>
      <x:c r="DH1171" s="329"/>
      <x:c r="DI1171" s="329"/>
      <x:c r="DJ1171" s="329"/>
      <x:c r="DK1171" s="329"/>
      <x:c r="DL1171" s="329"/>
      <x:c r="DM1171" s="329"/>
      <x:c r="DN1171" s="329"/>
      <x:c r="DO1171" s="329"/>
      <x:c r="DP1171" s="329"/>
      <x:c r="DQ1171" s="329"/>
      <x:c r="DR1171" s="329"/>
      <x:c r="DS1171" s="329"/>
    </x:row>
    <x:row r="1172" spans="1:123" s="273" customFormat="1" hidden="1" customHeight="1">
      <x:c r="A1172" s="657" t="s">
        <x:v>38</x:v>
      </x:c>
      <x:c r="B1172" s="631" t="s">
        <x:v>1545</x:v>
      </x:c>
      <x:c r="C1172" s="632" t="s">
        <x:v>6847</x:v>
      </x:c>
      <x:c r="D1172" s="448">
        <x:f t="shared" si="89"/>
        <x:v>1320.8</x:v>
      </x:c>
      <x:c r="E1172" s="633" t="s">
        <x:v>1833</x:v>
      </x:c>
      <x:c r="F1172" s="633" t="s">
        <x:v>1853</x:v>
      </x:c>
      <x:c r="G1172" s="633"/>
      <x:c r="H1172" s="633"/>
      <x:c r="I1172" s="633"/>
      <x:c r="J1172" s="637">
        <x:v>1320.8</x:v>
      </x:c>
      <x:c r="K1172" s="637"/>
      <x:c r="L1172" s="637">
        <x:v>1320.8</x:v>
      </x:c>
      <x:c r="M1172" s="637"/>
      <x:c r="N1172" s="637"/>
      <x:c r="O1172" s="637"/>
      <x:c r="P1172" s="637">
        <x:v>1320.8</x:v>
      </x:c>
      <x:c r="Q1172" s="637"/>
      <x:c r="R1172" s="635" t="s">
        <x:v>4556</x:v>
      </x:c>
      <x:c r="S1172" s="299"/>
      <x:c r="T1172" s="329"/>
      <x:c r="U1172" s="329"/>
      <x:c r="V1172" s="329"/>
      <x:c r="W1172" s="329"/>
      <x:c r="X1172" s="329"/>
      <x:c r="Y1172" s="329"/>
      <x:c r="Z1172" s="329"/>
      <x:c r="AA1172" s="329"/>
      <x:c r="AB1172" s="329"/>
      <x:c r="AC1172" s="329"/>
      <x:c r="AD1172" s="329"/>
      <x:c r="AE1172" s="329"/>
      <x:c r="AF1172" s="329"/>
      <x:c r="AG1172" s="329"/>
      <x:c r="AH1172" s="329"/>
      <x:c r="AI1172" s="329"/>
      <x:c r="AJ1172" s="329"/>
      <x:c r="AK1172" s="329"/>
      <x:c r="AL1172" s="329"/>
      <x:c r="AM1172" s="329"/>
      <x:c r="AN1172" s="329"/>
      <x:c r="AO1172" s="329"/>
      <x:c r="AP1172" s="329"/>
      <x:c r="AQ1172" s="329"/>
      <x:c r="AR1172" s="329"/>
      <x:c r="AS1172" s="329"/>
      <x:c r="AT1172" s="329"/>
      <x:c r="AU1172" s="329"/>
      <x:c r="AV1172" s="329"/>
      <x:c r="AW1172" s="329"/>
      <x:c r="AX1172" s="329"/>
      <x:c r="AY1172" s="329"/>
      <x:c r="AZ1172" s="329"/>
      <x:c r="BA1172" s="329"/>
      <x:c r="BB1172" s="329"/>
      <x:c r="BC1172" s="329"/>
      <x:c r="BD1172" s="329"/>
      <x:c r="BE1172" s="329"/>
      <x:c r="BF1172" s="329"/>
      <x:c r="BG1172" s="329"/>
      <x:c r="BH1172" s="329"/>
      <x:c r="BI1172" s="329"/>
      <x:c r="BJ1172" s="329"/>
      <x:c r="BK1172" s="329"/>
      <x:c r="BL1172" s="329"/>
      <x:c r="BM1172" s="329"/>
      <x:c r="BN1172" s="329"/>
      <x:c r="BO1172" s="329"/>
      <x:c r="BP1172" s="329"/>
      <x:c r="BQ1172" s="329"/>
      <x:c r="BR1172" s="329"/>
      <x:c r="BS1172" s="329"/>
      <x:c r="BT1172" s="329"/>
      <x:c r="BU1172" s="329"/>
      <x:c r="BV1172" s="329"/>
      <x:c r="BW1172" s="329"/>
      <x:c r="BX1172" s="329"/>
      <x:c r="BY1172" s="329"/>
      <x:c r="BZ1172" s="329"/>
      <x:c r="CA1172" s="329"/>
      <x:c r="CB1172" s="329"/>
      <x:c r="CC1172" s="329"/>
      <x:c r="CD1172" s="329"/>
      <x:c r="CE1172" s="329"/>
      <x:c r="CF1172" s="329"/>
      <x:c r="CG1172" s="329"/>
      <x:c r="CH1172" s="329"/>
      <x:c r="CI1172" s="329"/>
      <x:c r="CJ1172" s="329"/>
      <x:c r="CK1172" s="329"/>
      <x:c r="CL1172" s="329"/>
      <x:c r="CM1172" s="329"/>
      <x:c r="CN1172" s="329"/>
      <x:c r="CO1172" s="329"/>
      <x:c r="CP1172" s="329"/>
      <x:c r="CQ1172" s="329"/>
      <x:c r="CR1172" s="329"/>
      <x:c r="CS1172" s="329"/>
      <x:c r="CT1172" s="329"/>
      <x:c r="CU1172" s="329"/>
      <x:c r="CV1172" s="329"/>
      <x:c r="CW1172" s="329"/>
      <x:c r="CX1172" s="329"/>
      <x:c r="CY1172" s="329"/>
      <x:c r="CZ1172" s="329"/>
      <x:c r="DA1172" s="329"/>
      <x:c r="DB1172" s="329"/>
      <x:c r="DC1172" s="329"/>
      <x:c r="DD1172" s="329"/>
      <x:c r="DE1172" s="329"/>
      <x:c r="DF1172" s="329"/>
      <x:c r="DG1172" s="329"/>
      <x:c r="DH1172" s="329"/>
      <x:c r="DI1172" s="329"/>
      <x:c r="DJ1172" s="329"/>
      <x:c r="DK1172" s="329"/>
      <x:c r="DL1172" s="329"/>
      <x:c r="DM1172" s="329"/>
      <x:c r="DN1172" s="329"/>
      <x:c r="DO1172" s="329"/>
      <x:c r="DP1172" s="329"/>
      <x:c r="DQ1172" s="329"/>
      <x:c r="DR1172" s="329"/>
      <x:c r="DS1172" s="329"/>
    </x:row>
    <x:row r="1173" spans="1:123" s="273" customFormat="1" hidden="1" customHeight="1">
      <x:c r="A1173" s="657" t="s">
        <x:v>38</x:v>
      </x:c>
      <x:c r="B1173" s="631" t="s">
        <x:v>2727</x:v>
      </x:c>
      <x:c r="C1173" s="632" t="s">
        <x:v>6837</x:v>
      </x:c>
      <x:c r="D1173" s="448">
        <x:f t="shared" si="89"/>
        <x:v>3188.9000000000001</x:v>
      </x:c>
      <x:c r="E1173" s="633" t="s">
        <x:v>1833</x:v>
      </x:c>
      <x:c r="F1173" s="633" t="s">
        <x:v>1853</x:v>
      </x:c>
      <x:c r="G1173" s="633"/>
      <x:c r="H1173" s="633"/>
      <x:c r="I1173" s="633"/>
      <x:c r="J1173" s="637">
        <x:v>3188.9000000000001</x:v>
      </x:c>
      <x:c r="K1173" s="637"/>
      <x:c r="L1173" s="637">
        <x:v>3188.9000000000001</x:v>
      </x:c>
      <x:c r="M1173" s="637"/>
      <x:c r="N1173" s="637"/>
      <x:c r="O1173" s="637"/>
      <x:c r="P1173" s="637">
        <x:v>3188.9000000000001</x:v>
      </x:c>
      <x:c r="Q1173" s="637"/>
      <x:c r="R1173" s="635" t="s">
        <x:v>4556</x:v>
      </x:c>
      <x:c r="S1173" s="299"/>
      <x:c r="T1173" s="329"/>
      <x:c r="U1173" s="329"/>
      <x:c r="V1173" s="329"/>
      <x:c r="W1173" s="329"/>
      <x:c r="X1173" s="329"/>
      <x:c r="Y1173" s="329"/>
      <x:c r="Z1173" s="329"/>
      <x:c r="AA1173" s="329"/>
      <x:c r="AB1173" s="329"/>
      <x:c r="AC1173" s="329"/>
      <x:c r="AD1173" s="329"/>
      <x:c r="AE1173" s="329"/>
      <x:c r="AF1173" s="329"/>
      <x:c r="AG1173" s="329"/>
      <x:c r="AH1173" s="329"/>
      <x:c r="AI1173" s="329"/>
      <x:c r="AJ1173" s="329"/>
      <x:c r="AK1173" s="329"/>
      <x:c r="AL1173" s="329"/>
      <x:c r="AM1173" s="329"/>
      <x:c r="AN1173" s="329"/>
      <x:c r="AO1173" s="329"/>
      <x:c r="AP1173" s="329"/>
      <x:c r="AQ1173" s="329"/>
      <x:c r="AR1173" s="329"/>
      <x:c r="AS1173" s="329"/>
      <x:c r="AT1173" s="329"/>
      <x:c r="AU1173" s="329"/>
      <x:c r="AV1173" s="329"/>
      <x:c r="AW1173" s="329"/>
      <x:c r="AX1173" s="329"/>
      <x:c r="AY1173" s="329"/>
      <x:c r="AZ1173" s="329"/>
      <x:c r="BA1173" s="329"/>
      <x:c r="BB1173" s="329"/>
      <x:c r="BC1173" s="329"/>
      <x:c r="BD1173" s="329"/>
      <x:c r="BE1173" s="329"/>
      <x:c r="BF1173" s="329"/>
      <x:c r="BG1173" s="329"/>
      <x:c r="BH1173" s="329"/>
      <x:c r="BI1173" s="329"/>
      <x:c r="BJ1173" s="329"/>
      <x:c r="BK1173" s="329"/>
      <x:c r="BL1173" s="329"/>
      <x:c r="BM1173" s="329"/>
      <x:c r="BN1173" s="329"/>
      <x:c r="BO1173" s="329"/>
      <x:c r="BP1173" s="329"/>
      <x:c r="BQ1173" s="329"/>
      <x:c r="BR1173" s="329"/>
      <x:c r="BS1173" s="329"/>
      <x:c r="BT1173" s="329"/>
      <x:c r="BU1173" s="329"/>
      <x:c r="BV1173" s="329"/>
      <x:c r="BW1173" s="329"/>
      <x:c r="BX1173" s="329"/>
      <x:c r="BY1173" s="329"/>
      <x:c r="BZ1173" s="329"/>
      <x:c r="CA1173" s="329"/>
      <x:c r="CB1173" s="329"/>
      <x:c r="CC1173" s="329"/>
      <x:c r="CD1173" s="329"/>
      <x:c r="CE1173" s="329"/>
      <x:c r="CF1173" s="329"/>
      <x:c r="CG1173" s="329"/>
      <x:c r="CH1173" s="329"/>
      <x:c r="CI1173" s="329"/>
      <x:c r="CJ1173" s="329"/>
      <x:c r="CK1173" s="329"/>
      <x:c r="CL1173" s="329"/>
      <x:c r="CM1173" s="329"/>
      <x:c r="CN1173" s="329"/>
      <x:c r="CO1173" s="329"/>
      <x:c r="CP1173" s="329"/>
      <x:c r="CQ1173" s="329"/>
      <x:c r="CR1173" s="329"/>
      <x:c r="CS1173" s="329"/>
      <x:c r="CT1173" s="329"/>
      <x:c r="CU1173" s="329"/>
      <x:c r="CV1173" s="329"/>
      <x:c r="CW1173" s="329"/>
      <x:c r="CX1173" s="329"/>
      <x:c r="CY1173" s="329"/>
      <x:c r="CZ1173" s="329"/>
      <x:c r="DA1173" s="329"/>
      <x:c r="DB1173" s="329"/>
      <x:c r="DC1173" s="329"/>
      <x:c r="DD1173" s="329"/>
      <x:c r="DE1173" s="329"/>
      <x:c r="DF1173" s="329"/>
      <x:c r="DG1173" s="329"/>
      <x:c r="DH1173" s="329"/>
      <x:c r="DI1173" s="329"/>
      <x:c r="DJ1173" s="329"/>
      <x:c r="DK1173" s="329"/>
      <x:c r="DL1173" s="329"/>
      <x:c r="DM1173" s="329"/>
      <x:c r="DN1173" s="329"/>
      <x:c r="DO1173" s="329"/>
      <x:c r="DP1173" s="329"/>
      <x:c r="DQ1173" s="329"/>
      <x:c r="DR1173" s="329"/>
      <x:c r="DS1173" s="329"/>
    </x:row>
    <x:row r="1174" spans="1:123" s="273" customFormat="1" hidden="1" customHeight="1">
      <x:c r="A1174" s="657" t="s">
        <x:v>38</x:v>
      </x:c>
      <x:c r="B1174" s="631" t="s">
        <x:v>2730</x:v>
      </x:c>
      <x:c r="C1174" s="632" t="s">
        <x:v>6825</x:v>
      </x:c>
      <x:c r="D1174" s="448">
        <x:f t="shared" si="89"/>
        <x:v>2273.5</x:v>
      </x:c>
      <x:c r="E1174" s="633" t="s">
        <x:v>1833</x:v>
      </x:c>
      <x:c r="F1174" s="633" t="s">
        <x:v>1853</x:v>
      </x:c>
      <x:c r="G1174" s="633"/>
      <x:c r="H1174" s="633"/>
      <x:c r="I1174" s="633"/>
      <x:c r="J1174" s="637">
        <x:v>2273.5</x:v>
      </x:c>
      <x:c r="K1174" s="637"/>
      <x:c r="L1174" s="637">
        <x:v>2273.5</x:v>
      </x:c>
      <x:c r="M1174" s="637"/>
      <x:c r="N1174" s="637"/>
      <x:c r="O1174" s="637"/>
      <x:c r="P1174" s="637">
        <x:v>2273.5</x:v>
      </x:c>
      <x:c r="Q1174" s="637"/>
      <x:c r="R1174" s="635" t="s">
        <x:v>4556</x:v>
      </x:c>
      <x:c r="S1174" s="299"/>
      <x:c r="T1174" s="329"/>
      <x:c r="U1174" s="329"/>
      <x:c r="V1174" s="329"/>
      <x:c r="W1174" s="329"/>
      <x:c r="X1174" s="329"/>
      <x:c r="Y1174" s="329"/>
      <x:c r="Z1174" s="329"/>
      <x:c r="AA1174" s="329"/>
      <x:c r="AB1174" s="329"/>
      <x:c r="AC1174" s="329"/>
      <x:c r="AD1174" s="329"/>
      <x:c r="AE1174" s="329"/>
      <x:c r="AF1174" s="329"/>
      <x:c r="AG1174" s="329"/>
      <x:c r="AH1174" s="329"/>
      <x:c r="AI1174" s="329"/>
      <x:c r="AJ1174" s="329"/>
      <x:c r="AK1174" s="329"/>
      <x:c r="AL1174" s="329"/>
      <x:c r="AM1174" s="329"/>
      <x:c r="AN1174" s="329"/>
      <x:c r="AO1174" s="329"/>
      <x:c r="AP1174" s="329"/>
      <x:c r="AQ1174" s="329"/>
      <x:c r="AR1174" s="329"/>
      <x:c r="AS1174" s="329"/>
      <x:c r="AT1174" s="329"/>
      <x:c r="AU1174" s="329"/>
      <x:c r="AV1174" s="329"/>
      <x:c r="AW1174" s="329"/>
      <x:c r="AX1174" s="329"/>
      <x:c r="AY1174" s="329"/>
      <x:c r="AZ1174" s="329"/>
      <x:c r="BA1174" s="329"/>
      <x:c r="BB1174" s="329"/>
      <x:c r="BC1174" s="329"/>
      <x:c r="BD1174" s="329"/>
      <x:c r="BE1174" s="329"/>
      <x:c r="BF1174" s="329"/>
      <x:c r="BG1174" s="329"/>
      <x:c r="BH1174" s="329"/>
      <x:c r="BI1174" s="329"/>
      <x:c r="BJ1174" s="329"/>
      <x:c r="BK1174" s="329"/>
      <x:c r="BL1174" s="329"/>
      <x:c r="BM1174" s="329"/>
      <x:c r="BN1174" s="329"/>
      <x:c r="BO1174" s="329"/>
      <x:c r="BP1174" s="329"/>
      <x:c r="BQ1174" s="329"/>
      <x:c r="BR1174" s="329"/>
      <x:c r="BS1174" s="329"/>
      <x:c r="BT1174" s="329"/>
      <x:c r="BU1174" s="329"/>
      <x:c r="BV1174" s="329"/>
      <x:c r="BW1174" s="329"/>
      <x:c r="BX1174" s="329"/>
      <x:c r="BY1174" s="329"/>
      <x:c r="BZ1174" s="329"/>
      <x:c r="CA1174" s="329"/>
      <x:c r="CB1174" s="329"/>
      <x:c r="CC1174" s="329"/>
      <x:c r="CD1174" s="329"/>
      <x:c r="CE1174" s="329"/>
      <x:c r="CF1174" s="329"/>
      <x:c r="CG1174" s="329"/>
      <x:c r="CH1174" s="329"/>
      <x:c r="CI1174" s="329"/>
      <x:c r="CJ1174" s="329"/>
      <x:c r="CK1174" s="329"/>
      <x:c r="CL1174" s="329"/>
      <x:c r="CM1174" s="329"/>
      <x:c r="CN1174" s="329"/>
      <x:c r="CO1174" s="329"/>
      <x:c r="CP1174" s="329"/>
      <x:c r="CQ1174" s="329"/>
      <x:c r="CR1174" s="329"/>
      <x:c r="CS1174" s="329"/>
      <x:c r="CT1174" s="329"/>
      <x:c r="CU1174" s="329"/>
      <x:c r="CV1174" s="329"/>
      <x:c r="CW1174" s="329"/>
      <x:c r="CX1174" s="329"/>
      <x:c r="CY1174" s="329"/>
      <x:c r="CZ1174" s="329"/>
      <x:c r="DA1174" s="329"/>
      <x:c r="DB1174" s="329"/>
      <x:c r="DC1174" s="329"/>
      <x:c r="DD1174" s="329"/>
      <x:c r="DE1174" s="329"/>
      <x:c r="DF1174" s="329"/>
      <x:c r="DG1174" s="329"/>
      <x:c r="DH1174" s="329"/>
      <x:c r="DI1174" s="329"/>
      <x:c r="DJ1174" s="329"/>
      <x:c r="DK1174" s="329"/>
      <x:c r="DL1174" s="329"/>
      <x:c r="DM1174" s="329"/>
      <x:c r="DN1174" s="329"/>
      <x:c r="DO1174" s="329"/>
      <x:c r="DP1174" s="329"/>
      <x:c r="DQ1174" s="329"/>
      <x:c r="DR1174" s="329"/>
      <x:c r="DS1174" s="329"/>
    </x:row>
    <x:row r="1175" spans="1:124" s="346" customFormat="1" hidden="1" customHeight="1">
      <x:c r="A1175" s="657" t="s">
        <x:v>38</x:v>
      </x:c>
      <x:c r="B1175" s="638" t="s">
        <x:v>6787</x:v>
      </x:c>
      <x:c r="C1175" s="632" t="s">
        <x:v>1816</x:v>
      </x:c>
      <x:c r="D1175" s="448">
        <x:f t="shared" si="89"/>
        <x:v>10370.1</x:v>
      </x:c>
      <x:c r="E1175" s="317" t="s">
        <x:v>3107</x:v>
      </x:c>
      <x:c r="F1175" s="317" t="s">
        <x:v>2176</x:v>
      </x:c>
      <x:c r="G1175" s="317" t="s">
        <x:v>3107</x:v>
      </x:c>
      <x:c r="H1175" s="317" t="s">
        <x:v>6327</x:v>
      </x:c>
      <x:c r="I1175" s="317"/>
      <x:c r="J1175" s="636">
        <x:v>10370.1</x:v>
      </x:c>
      <x:c r="K1175" s="636"/>
      <x:c r="L1175" s="636">
        <x:v>10370.1</x:v>
      </x:c>
      <x:c r="M1175" s="636"/>
      <x:c r="N1175" s="636"/>
      <x:c r="O1175" s="636"/>
      <x:c r="P1175" s="636">
        <x:v>10370.1</x:v>
      </x:c>
      <x:c r="Q1175" s="636"/>
      <x:c r="R1175" s="217" t="s">
        <x:v>5055</x:v>
      </x:c>
      <x:c r="S1175" s="299"/>
      <x:c r="T1175" s="329"/>
      <x:c r="U1175" s="329"/>
      <x:c r="V1175" s="329"/>
      <x:c r="W1175" s="329"/>
      <x:c r="X1175" s="329"/>
      <x:c r="Y1175" s="329"/>
      <x:c r="Z1175" s="329"/>
      <x:c r="AA1175" s="329"/>
      <x:c r="AB1175" s="329"/>
      <x:c r="AC1175" s="329"/>
      <x:c r="AD1175" s="329"/>
      <x:c r="AE1175" s="329"/>
      <x:c r="AF1175" s="329"/>
      <x:c r="AG1175" s="329"/>
      <x:c r="AH1175" s="329"/>
      <x:c r="AI1175" s="329"/>
      <x:c r="AJ1175" s="329"/>
      <x:c r="AK1175" s="329"/>
      <x:c r="AL1175" s="329"/>
      <x:c r="AM1175" s="329"/>
      <x:c r="AN1175" s="329"/>
      <x:c r="AO1175" s="329"/>
      <x:c r="AP1175" s="329"/>
      <x:c r="AQ1175" s="329"/>
      <x:c r="AR1175" s="329"/>
      <x:c r="AS1175" s="329"/>
      <x:c r="AT1175" s="329"/>
      <x:c r="AU1175" s="329"/>
      <x:c r="AV1175" s="329"/>
      <x:c r="AW1175" s="329"/>
      <x:c r="AX1175" s="329"/>
      <x:c r="AY1175" s="329"/>
      <x:c r="AZ1175" s="329"/>
      <x:c r="BA1175" s="329"/>
      <x:c r="BB1175" s="329"/>
      <x:c r="BC1175" s="329"/>
      <x:c r="BD1175" s="329"/>
      <x:c r="BE1175" s="329"/>
      <x:c r="BF1175" s="329"/>
      <x:c r="BG1175" s="329"/>
      <x:c r="BH1175" s="329"/>
      <x:c r="BI1175" s="329"/>
      <x:c r="BJ1175" s="329"/>
      <x:c r="BK1175" s="329"/>
      <x:c r="BL1175" s="329"/>
      <x:c r="BM1175" s="329"/>
      <x:c r="BN1175" s="329"/>
      <x:c r="BO1175" s="329"/>
      <x:c r="BP1175" s="329"/>
      <x:c r="BQ1175" s="329"/>
      <x:c r="BR1175" s="329"/>
      <x:c r="BS1175" s="329"/>
      <x:c r="BT1175" s="329"/>
      <x:c r="BU1175" s="329"/>
      <x:c r="BV1175" s="329"/>
      <x:c r="BW1175" s="329"/>
      <x:c r="BX1175" s="329"/>
      <x:c r="BY1175" s="329"/>
      <x:c r="BZ1175" s="329"/>
      <x:c r="CA1175" s="329"/>
      <x:c r="CB1175" s="329"/>
      <x:c r="CC1175" s="329"/>
      <x:c r="CD1175" s="329"/>
      <x:c r="CE1175" s="329"/>
      <x:c r="CF1175" s="329"/>
      <x:c r="CG1175" s="329"/>
      <x:c r="CH1175" s="329"/>
      <x:c r="CI1175" s="329"/>
      <x:c r="CJ1175" s="329"/>
      <x:c r="CK1175" s="329"/>
      <x:c r="CL1175" s="329"/>
      <x:c r="CM1175" s="329"/>
      <x:c r="CN1175" s="329"/>
      <x:c r="CO1175" s="329"/>
      <x:c r="CP1175" s="329"/>
      <x:c r="CQ1175" s="329"/>
      <x:c r="CR1175" s="329"/>
      <x:c r="CS1175" s="329"/>
      <x:c r="CT1175" s="329"/>
      <x:c r="CU1175" s="329"/>
      <x:c r="CV1175" s="329"/>
      <x:c r="CW1175" s="329"/>
      <x:c r="CX1175" s="329"/>
      <x:c r="CY1175" s="329"/>
      <x:c r="CZ1175" s="329"/>
      <x:c r="DA1175" s="329"/>
      <x:c r="DB1175" s="329"/>
      <x:c r="DC1175" s="329"/>
      <x:c r="DD1175" s="329"/>
      <x:c r="DE1175" s="329"/>
      <x:c r="DF1175" s="329"/>
      <x:c r="DG1175" s="329"/>
      <x:c r="DH1175" s="329"/>
      <x:c r="DI1175" s="329"/>
      <x:c r="DJ1175" s="329"/>
      <x:c r="DK1175" s="329"/>
      <x:c r="DL1175" s="329"/>
      <x:c r="DM1175" s="329"/>
      <x:c r="DN1175" s="329"/>
      <x:c r="DO1175" s="329"/>
      <x:c r="DP1175" s="329"/>
      <x:c r="DQ1175" s="329"/>
      <x:c r="DR1175" s="329"/>
      <x:c r="DS1175" s="329"/>
      <x:c r="DT1175" s="455"/>
    </x:row>
    <x:row r="1176" spans="1:124" s="346" customFormat="1" hidden="1" customHeight="1">
      <x:c r="A1176" s="657" t="s">
        <x:v>38</x:v>
      </x:c>
      <x:c r="B1176" s="638" t="s">
        <x:v>6848</x:v>
      </x:c>
      <x:c r="C1176" s="632" t="s">
        <x:v>1840</x:v>
      </x:c>
      <x:c r="D1176" s="448">
        <x:f t="shared" si="89"/>
        <x:v>873.5</x:v>
      </x:c>
      <x:c r="E1176" s="317" t="s">
        <x:v>3107</x:v>
      </x:c>
      <x:c r="F1176" s="317" t="s">
        <x:v>2176</x:v>
      </x:c>
      <x:c r="G1176" s="317" t="s">
        <x:v>3107</x:v>
      </x:c>
      <x:c r="H1176" s="317" t="s">
        <x:v>6327</x:v>
      </x:c>
      <x:c r="I1176" s="317"/>
      <x:c r="J1176" s="636">
        <x:v>873.5</x:v>
      </x:c>
      <x:c r="K1176" s="636"/>
      <x:c r="L1176" s="636">
        <x:v>873.5</x:v>
      </x:c>
      <x:c r="M1176" s="636"/>
      <x:c r="N1176" s="636"/>
      <x:c r="O1176" s="636"/>
      <x:c r="P1176" s="636">
        <x:v>873.5</x:v>
      </x:c>
      <x:c r="Q1176" s="636"/>
      <x:c r="R1176" s="217" t="s">
        <x:v>5055</x:v>
      </x:c>
      <x:c r="S1176" s="299"/>
      <x:c r="T1176" s="329"/>
      <x:c r="U1176" s="329"/>
      <x:c r="V1176" s="329"/>
      <x:c r="W1176" s="329"/>
      <x:c r="X1176" s="329"/>
      <x:c r="Y1176" s="329"/>
      <x:c r="Z1176" s="329"/>
      <x:c r="AA1176" s="329"/>
      <x:c r="AB1176" s="329"/>
      <x:c r="AC1176" s="329"/>
      <x:c r="AD1176" s="329"/>
      <x:c r="AE1176" s="329"/>
      <x:c r="AF1176" s="329"/>
      <x:c r="AG1176" s="329"/>
      <x:c r="AH1176" s="329"/>
      <x:c r="AI1176" s="329"/>
      <x:c r="AJ1176" s="329"/>
      <x:c r="AK1176" s="329"/>
      <x:c r="AL1176" s="329"/>
      <x:c r="AM1176" s="329"/>
      <x:c r="AN1176" s="329"/>
      <x:c r="AO1176" s="329"/>
      <x:c r="AP1176" s="329"/>
      <x:c r="AQ1176" s="329"/>
      <x:c r="AR1176" s="329"/>
      <x:c r="AS1176" s="329"/>
      <x:c r="AT1176" s="329"/>
      <x:c r="AU1176" s="329"/>
      <x:c r="AV1176" s="329"/>
      <x:c r="AW1176" s="329"/>
      <x:c r="AX1176" s="329"/>
      <x:c r="AY1176" s="329"/>
      <x:c r="AZ1176" s="329"/>
      <x:c r="BA1176" s="329"/>
      <x:c r="BB1176" s="329"/>
      <x:c r="BC1176" s="329"/>
      <x:c r="BD1176" s="329"/>
      <x:c r="BE1176" s="329"/>
      <x:c r="BF1176" s="329"/>
      <x:c r="BG1176" s="329"/>
      <x:c r="BH1176" s="329"/>
      <x:c r="BI1176" s="329"/>
      <x:c r="BJ1176" s="329"/>
      <x:c r="BK1176" s="329"/>
      <x:c r="BL1176" s="329"/>
      <x:c r="BM1176" s="329"/>
      <x:c r="BN1176" s="329"/>
      <x:c r="BO1176" s="329"/>
      <x:c r="BP1176" s="329"/>
      <x:c r="BQ1176" s="329"/>
      <x:c r="BR1176" s="329"/>
      <x:c r="BS1176" s="329"/>
      <x:c r="BT1176" s="329"/>
      <x:c r="BU1176" s="329"/>
      <x:c r="BV1176" s="329"/>
      <x:c r="BW1176" s="329"/>
      <x:c r="BX1176" s="329"/>
      <x:c r="BY1176" s="329"/>
      <x:c r="BZ1176" s="329"/>
      <x:c r="CA1176" s="329"/>
      <x:c r="CB1176" s="329"/>
      <x:c r="CC1176" s="329"/>
      <x:c r="CD1176" s="329"/>
      <x:c r="CE1176" s="329"/>
      <x:c r="CF1176" s="329"/>
      <x:c r="CG1176" s="329"/>
      <x:c r="CH1176" s="329"/>
      <x:c r="CI1176" s="329"/>
      <x:c r="CJ1176" s="329"/>
      <x:c r="CK1176" s="329"/>
      <x:c r="CL1176" s="329"/>
      <x:c r="CM1176" s="329"/>
      <x:c r="CN1176" s="329"/>
      <x:c r="CO1176" s="329"/>
      <x:c r="CP1176" s="329"/>
      <x:c r="CQ1176" s="329"/>
      <x:c r="CR1176" s="329"/>
      <x:c r="CS1176" s="329"/>
      <x:c r="CT1176" s="329"/>
      <x:c r="CU1176" s="329"/>
      <x:c r="CV1176" s="329"/>
      <x:c r="CW1176" s="329"/>
      <x:c r="CX1176" s="329"/>
      <x:c r="CY1176" s="329"/>
      <x:c r="CZ1176" s="329"/>
      <x:c r="DA1176" s="329"/>
      <x:c r="DB1176" s="329"/>
      <x:c r="DC1176" s="329"/>
      <x:c r="DD1176" s="329"/>
      <x:c r="DE1176" s="329"/>
      <x:c r="DF1176" s="329"/>
      <x:c r="DG1176" s="329"/>
      <x:c r="DH1176" s="329"/>
      <x:c r="DI1176" s="329"/>
      <x:c r="DJ1176" s="329"/>
      <x:c r="DK1176" s="329"/>
      <x:c r="DL1176" s="329"/>
      <x:c r="DM1176" s="329"/>
      <x:c r="DN1176" s="329"/>
      <x:c r="DO1176" s="329"/>
      <x:c r="DP1176" s="329"/>
      <x:c r="DQ1176" s="329"/>
      <x:c r="DR1176" s="329"/>
      <x:c r="DS1176" s="329"/>
      <x:c r="DT1176" s="455"/>
    </x:row>
    <x:row r="1177" spans="1:124" s="346" customFormat="1" hidden="1" customHeight="1">
      <x:c r="A1177" s="657" t="s">
        <x:v>38</x:v>
      </x:c>
      <x:c r="B1177" s="638" t="s">
        <x:v>6838</x:v>
      </x:c>
      <x:c r="C1177" s="632" t="s">
        <x:v>1837</x:v>
      </x:c>
      <x:c r="D1177" s="448">
        <x:f t="shared" si="89"/>
        <x:v>192.80000000000001</x:v>
      </x:c>
      <x:c r="E1177" s="317" t="s">
        <x:v>3107</x:v>
      </x:c>
      <x:c r="F1177" s="317" t="s">
        <x:v>2176</x:v>
      </x:c>
      <x:c r="G1177" s="317" t="s">
        <x:v>3107</x:v>
      </x:c>
      <x:c r="H1177" s="317" t="s">
        <x:v>6327</x:v>
      </x:c>
      <x:c r="I1177" s="317"/>
      <x:c r="J1177" s="636">
        <x:v>192.80000000000001</x:v>
      </x:c>
      <x:c r="K1177" s="636"/>
      <x:c r="L1177" s="636">
        <x:v>192.80000000000001</x:v>
      </x:c>
      <x:c r="M1177" s="636"/>
      <x:c r="N1177" s="636"/>
      <x:c r="O1177" s="636"/>
      <x:c r="P1177" s="636">
        <x:v>192.80000000000001</x:v>
      </x:c>
      <x:c r="Q1177" s="636"/>
      <x:c r="R1177" s="217" t="s">
        <x:v>5055</x:v>
      </x:c>
      <x:c r="S1177" s="299"/>
      <x:c r="T1177" s="329"/>
      <x:c r="U1177" s="329"/>
      <x:c r="V1177" s="329"/>
      <x:c r="W1177" s="329"/>
      <x:c r="X1177" s="329"/>
      <x:c r="Y1177" s="329"/>
      <x:c r="Z1177" s="329"/>
      <x:c r="AA1177" s="329"/>
      <x:c r="AB1177" s="329"/>
      <x:c r="AC1177" s="329"/>
      <x:c r="AD1177" s="329"/>
      <x:c r="AE1177" s="329"/>
      <x:c r="AF1177" s="329"/>
      <x:c r="AG1177" s="329"/>
      <x:c r="AH1177" s="329"/>
      <x:c r="AI1177" s="329"/>
      <x:c r="AJ1177" s="329"/>
      <x:c r="AK1177" s="329"/>
      <x:c r="AL1177" s="329"/>
      <x:c r="AM1177" s="329"/>
      <x:c r="AN1177" s="329"/>
      <x:c r="AO1177" s="329"/>
      <x:c r="AP1177" s="329"/>
      <x:c r="AQ1177" s="329"/>
      <x:c r="AR1177" s="329"/>
      <x:c r="AS1177" s="329"/>
      <x:c r="AT1177" s="329"/>
      <x:c r="AU1177" s="329"/>
      <x:c r="AV1177" s="329"/>
      <x:c r="AW1177" s="329"/>
      <x:c r="AX1177" s="329"/>
      <x:c r="AY1177" s="329"/>
      <x:c r="AZ1177" s="329"/>
      <x:c r="BA1177" s="329"/>
      <x:c r="BB1177" s="329"/>
      <x:c r="BC1177" s="329"/>
      <x:c r="BD1177" s="329"/>
      <x:c r="BE1177" s="329"/>
      <x:c r="BF1177" s="329"/>
      <x:c r="BG1177" s="329"/>
      <x:c r="BH1177" s="329"/>
      <x:c r="BI1177" s="329"/>
      <x:c r="BJ1177" s="329"/>
      <x:c r="BK1177" s="329"/>
      <x:c r="BL1177" s="329"/>
      <x:c r="BM1177" s="329"/>
      <x:c r="BN1177" s="329"/>
      <x:c r="BO1177" s="329"/>
      <x:c r="BP1177" s="329"/>
      <x:c r="BQ1177" s="329"/>
      <x:c r="BR1177" s="329"/>
      <x:c r="BS1177" s="329"/>
      <x:c r="BT1177" s="329"/>
      <x:c r="BU1177" s="329"/>
      <x:c r="BV1177" s="329"/>
      <x:c r="BW1177" s="329"/>
      <x:c r="BX1177" s="329"/>
      <x:c r="BY1177" s="329"/>
      <x:c r="BZ1177" s="329"/>
      <x:c r="CA1177" s="329"/>
      <x:c r="CB1177" s="329"/>
      <x:c r="CC1177" s="329"/>
      <x:c r="CD1177" s="329"/>
      <x:c r="CE1177" s="329"/>
      <x:c r="CF1177" s="329"/>
      <x:c r="CG1177" s="329"/>
      <x:c r="CH1177" s="329"/>
      <x:c r="CI1177" s="329"/>
      <x:c r="CJ1177" s="329"/>
      <x:c r="CK1177" s="329"/>
      <x:c r="CL1177" s="329"/>
      <x:c r="CM1177" s="329"/>
      <x:c r="CN1177" s="329"/>
      <x:c r="CO1177" s="329"/>
      <x:c r="CP1177" s="329"/>
      <x:c r="CQ1177" s="329"/>
      <x:c r="CR1177" s="329"/>
      <x:c r="CS1177" s="329"/>
      <x:c r="CT1177" s="329"/>
      <x:c r="CU1177" s="329"/>
      <x:c r="CV1177" s="329"/>
      <x:c r="CW1177" s="329"/>
      <x:c r="CX1177" s="329"/>
      <x:c r="CY1177" s="329"/>
      <x:c r="CZ1177" s="329"/>
      <x:c r="DA1177" s="329"/>
      <x:c r="DB1177" s="329"/>
      <x:c r="DC1177" s="329"/>
      <x:c r="DD1177" s="329"/>
      <x:c r="DE1177" s="329"/>
      <x:c r="DF1177" s="329"/>
      <x:c r="DG1177" s="329"/>
      <x:c r="DH1177" s="329"/>
      <x:c r="DI1177" s="329"/>
      <x:c r="DJ1177" s="329"/>
      <x:c r="DK1177" s="329"/>
      <x:c r="DL1177" s="329"/>
      <x:c r="DM1177" s="329"/>
      <x:c r="DN1177" s="329"/>
      <x:c r="DO1177" s="329"/>
      <x:c r="DP1177" s="329"/>
      <x:c r="DQ1177" s="329"/>
      <x:c r="DR1177" s="329"/>
      <x:c r="DS1177" s="329"/>
      <x:c r="DT1177" s="455"/>
    </x:row>
    <x:row r="1178" spans="1:124" s="346" customFormat="1" hidden="1" customHeight="1">
      <x:c r="A1178" s="657" t="s">
        <x:v>38</x:v>
      </x:c>
      <x:c r="B1178" s="638" t="s">
        <x:v>6868</x:v>
      </x:c>
      <x:c r="C1178" s="632" t="s">
        <x:v>1850</x:v>
      </x:c>
      <x:c r="D1178" s="448">
        <x:f t="shared" si="89"/>
        <x:v>2430.5999999999999</x:v>
      </x:c>
      <x:c r="E1178" s="317" t="s">
        <x:v>3107</x:v>
      </x:c>
      <x:c r="F1178" s="317" t="s">
        <x:v>2176</x:v>
      </x:c>
      <x:c r="G1178" s="317" t="s">
        <x:v>3107</x:v>
      </x:c>
      <x:c r="H1178" s="317" t="s">
        <x:v>6327</x:v>
      </x:c>
      <x:c r="I1178" s="317"/>
      <x:c r="J1178" s="636">
        <x:v>2430.5999999999999</x:v>
      </x:c>
      <x:c r="K1178" s="636"/>
      <x:c r="L1178" s="636">
        <x:v>2430.5999999999999</x:v>
      </x:c>
      <x:c r="M1178" s="636"/>
      <x:c r="N1178" s="636"/>
      <x:c r="O1178" s="636"/>
      <x:c r="P1178" s="636">
        <x:v>2430.5999999999999</x:v>
      </x:c>
      <x:c r="Q1178" s="636"/>
      <x:c r="R1178" s="217" t="s">
        <x:v>5055</x:v>
      </x:c>
      <x:c r="S1178" s="299"/>
      <x:c r="T1178" s="329"/>
      <x:c r="U1178" s="329"/>
      <x:c r="V1178" s="329"/>
      <x:c r="W1178" s="329"/>
      <x:c r="X1178" s="329"/>
      <x:c r="Y1178" s="329"/>
      <x:c r="Z1178" s="329"/>
      <x:c r="AA1178" s="329"/>
      <x:c r="AB1178" s="329"/>
      <x:c r="AC1178" s="329"/>
      <x:c r="AD1178" s="329"/>
      <x:c r="AE1178" s="329"/>
      <x:c r="AF1178" s="329"/>
      <x:c r="AG1178" s="329"/>
      <x:c r="AH1178" s="329"/>
      <x:c r="AI1178" s="329"/>
      <x:c r="AJ1178" s="329"/>
      <x:c r="AK1178" s="329"/>
      <x:c r="AL1178" s="329"/>
      <x:c r="AM1178" s="329"/>
      <x:c r="AN1178" s="329"/>
      <x:c r="AO1178" s="329"/>
      <x:c r="AP1178" s="329"/>
      <x:c r="AQ1178" s="329"/>
      <x:c r="AR1178" s="329"/>
      <x:c r="AS1178" s="329"/>
      <x:c r="AT1178" s="329"/>
      <x:c r="AU1178" s="329"/>
      <x:c r="AV1178" s="329"/>
      <x:c r="AW1178" s="329"/>
      <x:c r="AX1178" s="329"/>
      <x:c r="AY1178" s="329"/>
      <x:c r="AZ1178" s="329"/>
      <x:c r="BA1178" s="329"/>
      <x:c r="BB1178" s="329"/>
      <x:c r="BC1178" s="329"/>
      <x:c r="BD1178" s="329"/>
      <x:c r="BE1178" s="329"/>
      <x:c r="BF1178" s="329"/>
      <x:c r="BG1178" s="329"/>
      <x:c r="BH1178" s="329"/>
      <x:c r="BI1178" s="329"/>
      <x:c r="BJ1178" s="329"/>
      <x:c r="BK1178" s="329"/>
      <x:c r="BL1178" s="329"/>
      <x:c r="BM1178" s="329"/>
      <x:c r="BN1178" s="329"/>
      <x:c r="BO1178" s="329"/>
      <x:c r="BP1178" s="329"/>
      <x:c r="BQ1178" s="329"/>
      <x:c r="BR1178" s="329"/>
      <x:c r="BS1178" s="329"/>
      <x:c r="BT1178" s="329"/>
      <x:c r="BU1178" s="329"/>
      <x:c r="BV1178" s="329"/>
      <x:c r="BW1178" s="329"/>
      <x:c r="BX1178" s="329"/>
      <x:c r="BY1178" s="329"/>
      <x:c r="BZ1178" s="329"/>
      <x:c r="CA1178" s="329"/>
      <x:c r="CB1178" s="329"/>
      <x:c r="CC1178" s="329"/>
      <x:c r="CD1178" s="329"/>
      <x:c r="CE1178" s="329"/>
      <x:c r="CF1178" s="329"/>
      <x:c r="CG1178" s="329"/>
      <x:c r="CH1178" s="329"/>
      <x:c r="CI1178" s="329"/>
      <x:c r="CJ1178" s="329"/>
      <x:c r="CK1178" s="329"/>
      <x:c r="CL1178" s="329"/>
      <x:c r="CM1178" s="329"/>
      <x:c r="CN1178" s="329"/>
      <x:c r="CO1178" s="329"/>
      <x:c r="CP1178" s="329"/>
      <x:c r="CQ1178" s="329"/>
      <x:c r="CR1178" s="329"/>
      <x:c r="CS1178" s="329"/>
      <x:c r="CT1178" s="329"/>
      <x:c r="CU1178" s="329"/>
      <x:c r="CV1178" s="329"/>
      <x:c r="CW1178" s="329"/>
      <x:c r="CX1178" s="329"/>
      <x:c r="CY1178" s="329"/>
      <x:c r="CZ1178" s="329"/>
      <x:c r="DA1178" s="329"/>
      <x:c r="DB1178" s="329"/>
      <x:c r="DC1178" s="329"/>
      <x:c r="DD1178" s="329"/>
      <x:c r="DE1178" s="329"/>
      <x:c r="DF1178" s="329"/>
      <x:c r="DG1178" s="329"/>
      <x:c r="DH1178" s="329"/>
      <x:c r="DI1178" s="329"/>
      <x:c r="DJ1178" s="329"/>
      <x:c r="DK1178" s="329"/>
      <x:c r="DL1178" s="329"/>
      <x:c r="DM1178" s="329"/>
      <x:c r="DN1178" s="329"/>
      <x:c r="DO1178" s="329"/>
      <x:c r="DP1178" s="329"/>
      <x:c r="DQ1178" s="329"/>
      <x:c r="DR1178" s="329"/>
      <x:c r="DS1178" s="329"/>
      <x:c r="DT1178" s="455"/>
    </x:row>
    <x:row r="1179" spans="1:124" s="346" customFormat="1" hidden="1" customHeight="1">
      <x:c r="A1179" s="657" t="s">
        <x:v>38</x:v>
      </x:c>
      <x:c r="B1179" s="638" t="s">
        <x:v>6832</x:v>
      </x:c>
      <x:c r="C1179" s="632" t="s">
        <x:v>1813</x:v>
      </x:c>
      <x:c r="D1179" s="448">
        <x:f t="shared" si="89"/>
        <x:v>1929.9000000000001</x:v>
      </x:c>
      <x:c r="E1179" s="317" t="s">
        <x:v>3107</x:v>
      </x:c>
      <x:c r="F1179" s="317" t="s">
        <x:v>2176</x:v>
      </x:c>
      <x:c r="G1179" s="317" t="s">
        <x:v>3107</x:v>
      </x:c>
      <x:c r="H1179" s="317" t="s">
        <x:v>6327</x:v>
      </x:c>
      <x:c r="I1179" s="317"/>
      <x:c r="J1179" s="636">
        <x:v>1929.9000000000001</x:v>
      </x:c>
      <x:c r="K1179" s="636"/>
      <x:c r="L1179" s="636">
        <x:v>1929.9000000000001</x:v>
      </x:c>
      <x:c r="M1179" s="636"/>
      <x:c r="N1179" s="636"/>
      <x:c r="O1179" s="636"/>
      <x:c r="P1179" s="636">
        <x:v>1929.9000000000001</x:v>
      </x:c>
      <x:c r="Q1179" s="636"/>
      <x:c r="R1179" s="217" t="s">
        <x:v>5055</x:v>
      </x:c>
      <x:c r="S1179" s="299"/>
      <x:c r="T1179" s="329"/>
      <x:c r="U1179" s="329"/>
      <x:c r="V1179" s="329"/>
      <x:c r="W1179" s="329"/>
      <x:c r="X1179" s="329"/>
      <x:c r="Y1179" s="329"/>
      <x:c r="Z1179" s="329"/>
      <x:c r="AA1179" s="329"/>
      <x:c r="AB1179" s="329"/>
      <x:c r="AC1179" s="329"/>
      <x:c r="AD1179" s="329"/>
      <x:c r="AE1179" s="329"/>
      <x:c r="AF1179" s="329"/>
      <x:c r="AG1179" s="329"/>
      <x:c r="AH1179" s="329"/>
      <x:c r="AI1179" s="329"/>
      <x:c r="AJ1179" s="329"/>
      <x:c r="AK1179" s="329"/>
      <x:c r="AL1179" s="329"/>
      <x:c r="AM1179" s="329"/>
      <x:c r="AN1179" s="329"/>
      <x:c r="AO1179" s="329"/>
      <x:c r="AP1179" s="329"/>
      <x:c r="AQ1179" s="329"/>
      <x:c r="AR1179" s="329"/>
      <x:c r="AS1179" s="329"/>
      <x:c r="AT1179" s="329"/>
      <x:c r="AU1179" s="329"/>
      <x:c r="AV1179" s="329"/>
      <x:c r="AW1179" s="329"/>
      <x:c r="AX1179" s="329"/>
      <x:c r="AY1179" s="329"/>
      <x:c r="AZ1179" s="329"/>
      <x:c r="BA1179" s="329"/>
      <x:c r="BB1179" s="329"/>
      <x:c r="BC1179" s="329"/>
      <x:c r="BD1179" s="329"/>
      <x:c r="BE1179" s="329"/>
      <x:c r="BF1179" s="329"/>
      <x:c r="BG1179" s="329"/>
      <x:c r="BH1179" s="329"/>
      <x:c r="BI1179" s="329"/>
      <x:c r="BJ1179" s="329"/>
      <x:c r="BK1179" s="329"/>
      <x:c r="BL1179" s="329"/>
      <x:c r="BM1179" s="329"/>
      <x:c r="BN1179" s="329"/>
      <x:c r="BO1179" s="329"/>
      <x:c r="BP1179" s="329"/>
      <x:c r="BQ1179" s="329"/>
      <x:c r="BR1179" s="329"/>
      <x:c r="BS1179" s="329"/>
      <x:c r="BT1179" s="329"/>
      <x:c r="BU1179" s="329"/>
      <x:c r="BV1179" s="329"/>
      <x:c r="BW1179" s="329"/>
      <x:c r="BX1179" s="329"/>
      <x:c r="BY1179" s="329"/>
      <x:c r="BZ1179" s="329"/>
      <x:c r="CA1179" s="329"/>
      <x:c r="CB1179" s="329"/>
      <x:c r="CC1179" s="329"/>
      <x:c r="CD1179" s="329"/>
      <x:c r="CE1179" s="329"/>
      <x:c r="CF1179" s="329"/>
      <x:c r="CG1179" s="329"/>
      <x:c r="CH1179" s="329"/>
      <x:c r="CI1179" s="329"/>
      <x:c r="CJ1179" s="329"/>
      <x:c r="CK1179" s="329"/>
      <x:c r="CL1179" s="329"/>
      <x:c r="CM1179" s="329"/>
      <x:c r="CN1179" s="329"/>
      <x:c r="CO1179" s="329"/>
      <x:c r="CP1179" s="329"/>
      <x:c r="CQ1179" s="329"/>
      <x:c r="CR1179" s="329"/>
      <x:c r="CS1179" s="329"/>
      <x:c r="CT1179" s="329"/>
      <x:c r="CU1179" s="329"/>
      <x:c r="CV1179" s="329"/>
      <x:c r="CW1179" s="329"/>
      <x:c r="CX1179" s="329"/>
      <x:c r="CY1179" s="329"/>
      <x:c r="CZ1179" s="329"/>
      <x:c r="DA1179" s="329"/>
      <x:c r="DB1179" s="329"/>
      <x:c r="DC1179" s="329"/>
      <x:c r="DD1179" s="329"/>
      <x:c r="DE1179" s="329"/>
      <x:c r="DF1179" s="329"/>
      <x:c r="DG1179" s="329"/>
      <x:c r="DH1179" s="329"/>
      <x:c r="DI1179" s="329"/>
      <x:c r="DJ1179" s="329"/>
      <x:c r="DK1179" s="329"/>
      <x:c r="DL1179" s="329"/>
      <x:c r="DM1179" s="329"/>
      <x:c r="DN1179" s="329"/>
      <x:c r="DO1179" s="329"/>
      <x:c r="DP1179" s="329"/>
      <x:c r="DQ1179" s="329"/>
      <x:c r="DR1179" s="329"/>
      <x:c r="DS1179" s="329"/>
      <x:c r="DT1179" s="455"/>
    </x:row>
    <x:row r="1180" spans="1:124" s="346" customFormat="1" hidden="1" customHeight="1">
      <x:c r="A1180" s="657" t="s">
        <x:v>38</x:v>
      </x:c>
      <x:c r="B1180" s="638" t="s">
        <x:v>6817</x:v>
      </x:c>
      <x:c r="C1180" s="632" t="s">
        <x:v>1849</x:v>
      </x:c>
      <x:c r="D1180" s="448">
        <x:f t="shared" si="89"/>
        <x:v>3814.5</x:v>
      </x:c>
      <x:c r="E1180" s="317" t="s">
        <x:v>3107</x:v>
      </x:c>
      <x:c r="F1180" s="317" t="s">
        <x:v>2176</x:v>
      </x:c>
      <x:c r="G1180" s="317" t="s">
        <x:v>3107</x:v>
      </x:c>
      <x:c r="H1180" s="317" t="s">
        <x:v>6327</x:v>
      </x:c>
      <x:c r="I1180" s="317"/>
      <x:c r="J1180" s="636">
        <x:v>3814.5</x:v>
      </x:c>
      <x:c r="K1180" s="636"/>
      <x:c r="L1180" s="636">
        <x:v>3814.5</x:v>
      </x:c>
      <x:c r="M1180" s="636"/>
      <x:c r="N1180" s="636"/>
      <x:c r="O1180" s="636"/>
      <x:c r="P1180" s="636">
        <x:v>3814.5</x:v>
      </x:c>
      <x:c r="Q1180" s="636"/>
      <x:c r="R1180" s="217" t="s">
        <x:v>5055</x:v>
      </x:c>
      <x:c r="S1180" s="299"/>
      <x:c r="T1180" s="329"/>
      <x:c r="U1180" s="329"/>
      <x:c r="V1180" s="329"/>
      <x:c r="W1180" s="329"/>
      <x:c r="X1180" s="329"/>
      <x:c r="Y1180" s="329"/>
      <x:c r="Z1180" s="329"/>
      <x:c r="AA1180" s="329"/>
      <x:c r="AB1180" s="329"/>
      <x:c r="AC1180" s="329"/>
      <x:c r="AD1180" s="329"/>
      <x:c r="AE1180" s="329"/>
      <x:c r="AF1180" s="329"/>
      <x:c r="AG1180" s="329"/>
      <x:c r="AH1180" s="329"/>
      <x:c r="AI1180" s="329"/>
      <x:c r="AJ1180" s="329"/>
      <x:c r="AK1180" s="329"/>
      <x:c r="AL1180" s="329"/>
      <x:c r="AM1180" s="329"/>
      <x:c r="AN1180" s="329"/>
      <x:c r="AO1180" s="329"/>
      <x:c r="AP1180" s="329"/>
      <x:c r="AQ1180" s="329"/>
      <x:c r="AR1180" s="329"/>
      <x:c r="AS1180" s="329"/>
      <x:c r="AT1180" s="329"/>
      <x:c r="AU1180" s="329"/>
      <x:c r="AV1180" s="329"/>
      <x:c r="AW1180" s="329"/>
      <x:c r="AX1180" s="329"/>
      <x:c r="AY1180" s="329"/>
      <x:c r="AZ1180" s="329"/>
      <x:c r="BA1180" s="329"/>
      <x:c r="BB1180" s="329"/>
      <x:c r="BC1180" s="329"/>
      <x:c r="BD1180" s="329"/>
      <x:c r="BE1180" s="329"/>
      <x:c r="BF1180" s="329"/>
      <x:c r="BG1180" s="329"/>
      <x:c r="BH1180" s="329"/>
      <x:c r="BI1180" s="329"/>
      <x:c r="BJ1180" s="329"/>
      <x:c r="BK1180" s="329"/>
      <x:c r="BL1180" s="329"/>
      <x:c r="BM1180" s="329"/>
      <x:c r="BN1180" s="329"/>
      <x:c r="BO1180" s="329"/>
      <x:c r="BP1180" s="329"/>
      <x:c r="BQ1180" s="329"/>
      <x:c r="BR1180" s="329"/>
      <x:c r="BS1180" s="329"/>
      <x:c r="BT1180" s="329"/>
      <x:c r="BU1180" s="329"/>
      <x:c r="BV1180" s="329"/>
      <x:c r="BW1180" s="329"/>
      <x:c r="BX1180" s="329"/>
      <x:c r="BY1180" s="329"/>
      <x:c r="BZ1180" s="329"/>
      <x:c r="CA1180" s="329"/>
      <x:c r="CB1180" s="329"/>
      <x:c r="CC1180" s="329"/>
      <x:c r="CD1180" s="329"/>
      <x:c r="CE1180" s="329"/>
      <x:c r="CF1180" s="329"/>
      <x:c r="CG1180" s="329"/>
      <x:c r="CH1180" s="329"/>
      <x:c r="CI1180" s="329"/>
      <x:c r="CJ1180" s="329"/>
      <x:c r="CK1180" s="329"/>
      <x:c r="CL1180" s="329"/>
      <x:c r="CM1180" s="329"/>
      <x:c r="CN1180" s="329"/>
      <x:c r="CO1180" s="329"/>
      <x:c r="CP1180" s="329"/>
      <x:c r="CQ1180" s="329"/>
      <x:c r="CR1180" s="329"/>
      <x:c r="CS1180" s="329"/>
      <x:c r="CT1180" s="329"/>
      <x:c r="CU1180" s="329"/>
      <x:c r="CV1180" s="329"/>
      <x:c r="CW1180" s="329"/>
      <x:c r="CX1180" s="329"/>
      <x:c r="CY1180" s="329"/>
      <x:c r="CZ1180" s="329"/>
      <x:c r="DA1180" s="329"/>
      <x:c r="DB1180" s="329"/>
      <x:c r="DC1180" s="329"/>
      <x:c r="DD1180" s="329"/>
      <x:c r="DE1180" s="329"/>
      <x:c r="DF1180" s="329"/>
      <x:c r="DG1180" s="329"/>
      <x:c r="DH1180" s="329"/>
      <x:c r="DI1180" s="329"/>
      <x:c r="DJ1180" s="329"/>
      <x:c r="DK1180" s="329"/>
      <x:c r="DL1180" s="329"/>
      <x:c r="DM1180" s="329"/>
      <x:c r="DN1180" s="329"/>
      <x:c r="DO1180" s="329"/>
      <x:c r="DP1180" s="329"/>
      <x:c r="DQ1180" s="329"/>
      <x:c r="DR1180" s="329"/>
      <x:c r="DS1180" s="329"/>
      <x:c r="DT1180" s="455"/>
    </x:row>
    <x:row r="1181" spans="1:19" s="329" customFormat="1" hidden="1" customHeight="1">
      <x:c r="A1181" s="657" t="s">
        <x:v>38</x:v>
      </x:c>
      <x:c r="B1181" s="638" t="s">
        <x:v>6830</x:v>
      </x:c>
      <x:c r="C1181" s="632" t="s">
        <x:v>1895</x:v>
      </x:c>
      <x:c r="D1181" s="448">
        <x:f t="shared" si="89"/>
        <x:v>6738.1000000000004</x:v>
      </x:c>
      <x:c r="E1181" s="317" t="s">
        <x:v>3636</x:v>
      </x:c>
      <x:c r="F1181" s="317" t="s">
        <x:v>2176</x:v>
      </x:c>
      <x:c r="G1181" s="317" t="s">
        <x:v>3107</x:v>
      </x:c>
      <x:c r="H1181" s="317" t="s">
        <x:v>6327</x:v>
      </x:c>
      <x:c r="I1181" s="317"/>
      <x:c r="J1181" s="636">
        <x:v>6738.1000000000004</x:v>
      </x:c>
      <x:c r="K1181" s="636"/>
      <x:c r="L1181" s="636">
        <x:v>6738.1000000000004</x:v>
      </x:c>
      <x:c r="M1181" s="636"/>
      <x:c r="N1181" s="636"/>
      <x:c r="O1181" s="636"/>
      <x:c r="P1181" s="636">
        <x:v>6738.1000000000004</x:v>
      </x:c>
      <x:c r="Q1181" s="636"/>
      <x:c r="R1181" s="217" t="s">
        <x:v>5055</x:v>
      </x:c>
      <x:c r="S1181" s="299"/>
    </x:row>
    <x:row r="1182" spans="1:19" s="329" customFormat="1" hidden="1" customHeight="1">
      <x:c r="A1182" s="657" t="s">
        <x:v>38</x:v>
      </x:c>
      <x:c r="B1182" s="638" t="s">
        <x:v>6850</x:v>
      </x:c>
      <x:c r="C1182" s="632" t="s">
        <x:v>1893</x:v>
      </x:c>
      <x:c r="D1182" s="448">
        <x:f t="shared" si="89"/>
        <x:v>88.599999999999994</x:v>
      </x:c>
      <x:c r="E1182" s="317" t="s">
        <x:v>3636</x:v>
      </x:c>
      <x:c r="F1182" s="317" t="s">
        <x:v>2176</x:v>
      </x:c>
      <x:c r="G1182" s="317" t="s">
        <x:v>3107</x:v>
      </x:c>
      <x:c r="H1182" s="317" t="s">
        <x:v>6327</x:v>
      </x:c>
      <x:c r="I1182" s="317"/>
      <x:c r="J1182" s="636">
        <x:v>88.599999999999994</x:v>
      </x:c>
      <x:c r="K1182" s="636"/>
      <x:c r="L1182" s="636">
        <x:v>88.599999999999994</x:v>
      </x:c>
      <x:c r="M1182" s="636"/>
      <x:c r="N1182" s="636"/>
      <x:c r="O1182" s="636"/>
      <x:c r="P1182" s="636">
        <x:v>88.599999999999994</x:v>
      </x:c>
      <x:c r="Q1182" s="636"/>
      <x:c r="R1182" s="217" t="s">
        <x:v>5055</x:v>
      </x:c>
      <x:c r="S1182" s="299"/>
    </x:row>
    <x:row r="1183" spans="1:19" s="329" customFormat="1" hidden="1" customHeight="1">
      <x:c r="A1183" s="657" t="s">
        <x:v>38</x:v>
      </x:c>
      <x:c r="B1183" s="638" t="s">
        <x:v>6839</x:v>
      </x:c>
      <x:c r="C1183" s="632" t="s">
        <x:v>1877</x:v>
      </x:c>
      <x:c r="D1183" s="448">
        <x:f t="shared" si="89"/>
        <x:v>84.900000000000006</x:v>
      </x:c>
      <x:c r="E1183" s="317" t="s">
        <x:v>3636</x:v>
      </x:c>
      <x:c r="F1183" s="317" t="s">
        <x:v>2176</x:v>
      </x:c>
      <x:c r="G1183" s="317" t="s">
        <x:v>3107</x:v>
      </x:c>
      <x:c r="H1183" s="317" t="s">
        <x:v>6327</x:v>
      </x:c>
      <x:c r="I1183" s="317"/>
      <x:c r="J1183" s="636">
        <x:v>84.900000000000006</x:v>
      </x:c>
      <x:c r="K1183" s="636"/>
      <x:c r="L1183" s="636">
        <x:v>84.900000000000006</x:v>
      </x:c>
      <x:c r="M1183" s="636"/>
      <x:c r="N1183" s="636"/>
      <x:c r="O1183" s="636"/>
      <x:c r="P1183" s="636">
        <x:v>84.900000000000006</x:v>
      </x:c>
      <x:c r="Q1183" s="636"/>
      <x:c r="R1183" s="217" t="s">
        <x:v>5055</x:v>
      </x:c>
      <x:c r="S1183" s="299"/>
    </x:row>
    <x:row r="1184" spans="1:19" s="329" customFormat="1" hidden="1" customHeight="1">
      <x:c r="A1184" s="657" t="s">
        <x:v>38</x:v>
      </x:c>
      <x:c r="B1184" s="638" t="s">
        <x:v>1851</x:v>
      </x:c>
      <x:c r="C1184" s="632" t="s">
        <x:v>1807</x:v>
      </x:c>
      <x:c r="D1184" s="448">
        <x:f t="shared" si="89"/>
        <x:v>129.69999999999999</x:v>
      </x:c>
      <x:c r="E1184" s="317" t="s">
        <x:v>3636</x:v>
      </x:c>
      <x:c r="F1184" s="317" t="s">
        <x:v>2176</x:v>
      </x:c>
      <x:c r="G1184" s="317" t="s">
        <x:v>3107</x:v>
      </x:c>
      <x:c r="H1184" s="317" t="s">
        <x:v>6327</x:v>
      </x:c>
      <x:c r="I1184" s="317"/>
      <x:c r="J1184" s="636">
        <x:v>129.69999999999999</x:v>
      </x:c>
      <x:c r="K1184" s="636"/>
      <x:c r="L1184" s="636">
        <x:v>129.69999999999999</x:v>
      </x:c>
      <x:c r="M1184" s="636"/>
      <x:c r="N1184" s="636"/>
      <x:c r="O1184" s="636"/>
      <x:c r="P1184" s="636">
        <x:v>129.69999999999999</x:v>
      </x:c>
      <x:c r="Q1184" s="636"/>
      <x:c r="R1184" s="217" t="s">
        <x:v>5055</x:v>
      </x:c>
      <x:c r="S1184" s="299"/>
    </x:row>
    <x:row r="1185" spans="1:19" s="329" customFormat="1" hidden="1" customHeight="1">
      <x:c r="A1185" s="657" t="s">
        <x:v>38</x:v>
      </x:c>
      <x:c r="B1185" s="638" t="s">
        <x:v>1871</x:v>
      </x:c>
      <x:c r="C1185" s="632" t="s">
        <x:v>1857</x:v>
      </x:c>
      <x:c r="D1185" s="448">
        <x:f t="shared" si="89"/>
        <x:v>162.5</x:v>
      </x:c>
      <x:c r="E1185" s="317" t="s">
        <x:v>3636</x:v>
      </x:c>
      <x:c r="F1185" s="317" t="s">
        <x:v>2176</x:v>
      </x:c>
      <x:c r="G1185" s="317" t="s">
        <x:v>3107</x:v>
      </x:c>
      <x:c r="H1185" s="317" t="s">
        <x:v>6327</x:v>
      </x:c>
      <x:c r="I1185" s="317"/>
      <x:c r="J1185" s="636">
        <x:v>162.5</x:v>
      </x:c>
      <x:c r="K1185" s="636"/>
      <x:c r="L1185" s="636">
        <x:v>162.5</x:v>
      </x:c>
      <x:c r="M1185" s="636"/>
      <x:c r="N1185" s="636"/>
      <x:c r="O1185" s="636"/>
      <x:c r="P1185" s="636">
        <x:v>162.5</x:v>
      </x:c>
      <x:c r="Q1185" s="636"/>
      <x:c r="R1185" s="217" t="s">
        <x:v>5055</x:v>
      </x:c>
      <x:c r="S1185" s="299"/>
    </x:row>
    <x:row r="1186" spans="1:19" s="329" customFormat="1" hidden="1" customHeight="1">
      <x:c r="A1186" s="657" t="s">
        <x:v>38</x:v>
      </x:c>
      <x:c r="B1186" s="638" t="s">
        <x:v>1928</x:v>
      </x:c>
      <x:c r="C1186" s="632" t="s">
        <x:v>1874</x:v>
      </x:c>
      <x:c r="D1186" s="448">
        <x:f t="shared" si="89"/>
        <x:v>983.5</x:v>
      </x:c>
      <x:c r="E1186" s="317" t="s">
        <x:v>3636</x:v>
      </x:c>
      <x:c r="F1186" s="317" t="s">
        <x:v>2176</x:v>
      </x:c>
      <x:c r="G1186" s="317" t="s">
        <x:v>3107</x:v>
      </x:c>
      <x:c r="H1186" s="317" t="s">
        <x:v>6343</x:v>
      </x:c>
      <x:c r="I1186" s="317"/>
      <x:c r="J1186" s="636">
        <x:v>983.5</x:v>
      </x:c>
      <x:c r="K1186" s="636"/>
      <x:c r="L1186" s="636">
        <x:v>983.5</x:v>
      </x:c>
      <x:c r="M1186" s="636"/>
      <x:c r="N1186" s="636"/>
      <x:c r="O1186" s="636"/>
      <x:c r="P1186" s="636">
        <x:v>983.5</x:v>
      </x:c>
      <x:c r="Q1186" s="636"/>
      <x:c r="R1186" s="217" t="s">
        <x:v>5055</x:v>
      </x:c>
      <x:c r="S1186" s="299"/>
    </x:row>
    <x:row r="1187" spans="1:124" s="346" customFormat="1" hidden="1" customHeight="1">
      <x:c r="A1187" s="657" t="s">
        <x:v>38</x:v>
      </x:c>
      <x:c r="B1187" s="638" t="s">
        <x:v>7549</x:v>
      </x:c>
      <x:c r="C1187" s="632" t="s">
        <x:v>6877</x:v>
      </x:c>
      <x:c r="D1187" s="448">
        <x:f t="shared" si="89"/>
        <x:v>1301.4000000000001</x:v>
      </x:c>
      <x:c r="E1187" s="317" t="s">
        <x:v>3621</x:v>
      </x:c>
      <x:c r="F1187" s="317" t="s">
        <x:v>1163</x:v>
      </x:c>
      <x:c r="G1187" s="317" t="s">
        <x:v>1163</x:v>
      </x:c>
      <x:c r="H1187" s="317"/>
      <x:c r="I1187" s="317"/>
      <x:c r="J1187" s="636">
        <x:v>1301.4000000000001</x:v>
      </x:c>
      <x:c r="K1187" s="636"/>
      <x:c r="L1187" s="636">
        <x:v>1301.4000000000001</x:v>
      </x:c>
      <x:c r="M1187" s="637"/>
      <x:c r="N1187" s="636"/>
      <x:c r="O1187" s="636"/>
      <x:c r="P1187" s="636">
        <x:v>1301.4000000000001</x:v>
      </x:c>
      <x:c r="Q1187" s="636"/>
      <x:c r="R1187" s="639" t="s">
        <x:v>1836</x:v>
      </x:c>
      <x:c r="S1187" s="299"/>
      <x:c r="T1187" s="329"/>
      <x:c r="U1187" s="329"/>
      <x:c r="V1187" s="329"/>
      <x:c r="W1187" s="329"/>
      <x:c r="X1187" s="329"/>
      <x:c r="Y1187" s="329"/>
      <x:c r="Z1187" s="329"/>
      <x:c r="AA1187" s="329"/>
      <x:c r="AB1187" s="329"/>
      <x:c r="AC1187" s="329"/>
      <x:c r="AD1187" s="329"/>
      <x:c r="AE1187" s="329"/>
      <x:c r="AF1187" s="329"/>
      <x:c r="AG1187" s="329"/>
      <x:c r="AH1187" s="329"/>
      <x:c r="AI1187" s="329"/>
      <x:c r="AJ1187" s="329"/>
      <x:c r="AK1187" s="329"/>
      <x:c r="AL1187" s="329"/>
      <x:c r="AM1187" s="329"/>
      <x:c r="AN1187" s="329"/>
      <x:c r="AO1187" s="329"/>
      <x:c r="AP1187" s="329"/>
      <x:c r="AQ1187" s="329"/>
      <x:c r="AR1187" s="329"/>
      <x:c r="AS1187" s="329"/>
      <x:c r="AT1187" s="329"/>
      <x:c r="AU1187" s="329"/>
      <x:c r="AV1187" s="329"/>
      <x:c r="AW1187" s="329"/>
      <x:c r="AX1187" s="329"/>
      <x:c r="AY1187" s="329"/>
      <x:c r="AZ1187" s="329"/>
      <x:c r="BA1187" s="329"/>
      <x:c r="BB1187" s="329"/>
      <x:c r="BC1187" s="329"/>
      <x:c r="BD1187" s="329"/>
      <x:c r="BE1187" s="329"/>
      <x:c r="BF1187" s="329"/>
      <x:c r="BG1187" s="329"/>
      <x:c r="BH1187" s="329"/>
      <x:c r="BI1187" s="329"/>
      <x:c r="BJ1187" s="329"/>
      <x:c r="BK1187" s="329"/>
      <x:c r="BL1187" s="329"/>
      <x:c r="BM1187" s="329"/>
      <x:c r="BN1187" s="329"/>
      <x:c r="BO1187" s="329"/>
      <x:c r="BP1187" s="329"/>
      <x:c r="BQ1187" s="329"/>
      <x:c r="BR1187" s="329"/>
      <x:c r="BS1187" s="329"/>
      <x:c r="BT1187" s="329"/>
      <x:c r="BU1187" s="329"/>
      <x:c r="BV1187" s="329"/>
      <x:c r="BW1187" s="329"/>
      <x:c r="BX1187" s="329"/>
      <x:c r="BY1187" s="329"/>
      <x:c r="BZ1187" s="329"/>
      <x:c r="CA1187" s="329"/>
      <x:c r="CB1187" s="329"/>
      <x:c r="CC1187" s="329"/>
      <x:c r="CD1187" s="329"/>
      <x:c r="CE1187" s="329"/>
      <x:c r="CF1187" s="329"/>
      <x:c r="CG1187" s="329"/>
      <x:c r="CH1187" s="329"/>
      <x:c r="CI1187" s="329"/>
      <x:c r="CJ1187" s="329"/>
      <x:c r="CK1187" s="329"/>
      <x:c r="CL1187" s="329"/>
      <x:c r="CM1187" s="329"/>
      <x:c r="CN1187" s="329"/>
      <x:c r="CO1187" s="329"/>
      <x:c r="CP1187" s="329"/>
      <x:c r="CQ1187" s="329"/>
      <x:c r="CR1187" s="329"/>
      <x:c r="CS1187" s="329"/>
      <x:c r="CT1187" s="329"/>
      <x:c r="CU1187" s="329"/>
      <x:c r="CV1187" s="329"/>
      <x:c r="CW1187" s="329"/>
      <x:c r="CX1187" s="329"/>
      <x:c r="CY1187" s="329"/>
      <x:c r="CZ1187" s="329"/>
      <x:c r="DA1187" s="329"/>
      <x:c r="DB1187" s="329"/>
      <x:c r="DC1187" s="329"/>
      <x:c r="DD1187" s="329"/>
      <x:c r="DE1187" s="329"/>
      <x:c r="DF1187" s="329"/>
      <x:c r="DG1187" s="329"/>
      <x:c r="DH1187" s="329"/>
      <x:c r="DI1187" s="329"/>
      <x:c r="DJ1187" s="329"/>
      <x:c r="DK1187" s="329"/>
      <x:c r="DL1187" s="329"/>
      <x:c r="DM1187" s="329"/>
      <x:c r="DN1187" s="329"/>
      <x:c r="DO1187" s="329"/>
      <x:c r="DP1187" s="329"/>
      <x:c r="DQ1187" s="329"/>
      <x:c r="DR1187" s="329"/>
      <x:c r="DS1187" s="329"/>
      <x:c r="DT1187" s="455"/>
    </x:row>
    <x:row r="1188" spans="1:124" s="346" customFormat="1" hidden="1" customHeight="1">
      <x:c r="A1188" s="657" t="s">
        <x:v>38</x:v>
      </x:c>
      <x:c r="B1188" s="638" t="s">
        <x:v>7509</x:v>
      </x:c>
      <x:c r="C1188" s="632" t="s">
        <x:v>6853</x:v>
      </x:c>
      <x:c r="D1188" s="448">
        <x:f t="shared" si="89"/>
        <x:v>322.10000000000002</x:v>
      </x:c>
      <x:c r="E1188" s="317" t="s">
        <x:v>3621</x:v>
      </x:c>
      <x:c r="F1188" s="317" t="s">
        <x:v>1163</x:v>
      </x:c>
      <x:c r="G1188" s="317" t="s">
        <x:v>1163</x:v>
      </x:c>
      <x:c r="H1188" s="317"/>
      <x:c r="I1188" s="317"/>
      <x:c r="J1188" s="636">
        <x:v>322.10000000000002</x:v>
      </x:c>
      <x:c r="K1188" s="636"/>
      <x:c r="L1188" s="636">
        <x:v>322.10000000000002</x:v>
      </x:c>
      <x:c r="M1188" s="637"/>
      <x:c r="N1188" s="636"/>
      <x:c r="O1188" s="636"/>
      <x:c r="P1188" s="636">
        <x:v>322.10000000000002</x:v>
      </x:c>
      <x:c r="Q1188" s="636"/>
      <x:c r="R1188" s="639" t="s">
        <x:v>1836</x:v>
      </x:c>
      <x:c r="S1188" s="299"/>
      <x:c r="T1188" s="329"/>
      <x:c r="U1188" s="329"/>
      <x:c r="V1188" s="329"/>
      <x:c r="W1188" s="329"/>
      <x:c r="X1188" s="329"/>
      <x:c r="Y1188" s="329"/>
      <x:c r="Z1188" s="329"/>
      <x:c r="AA1188" s="329"/>
      <x:c r="AB1188" s="329"/>
      <x:c r="AC1188" s="329"/>
      <x:c r="AD1188" s="329"/>
      <x:c r="AE1188" s="329"/>
      <x:c r="AF1188" s="329"/>
      <x:c r="AG1188" s="329"/>
      <x:c r="AH1188" s="329"/>
      <x:c r="AI1188" s="329"/>
      <x:c r="AJ1188" s="329"/>
      <x:c r="AK1188" s="329"/>
      <x:c r="AL1188" s="329"/>
      <x:c r="AM1188" s="329"/>
      <x:c r="AN1188" s="329"/>
      <x:c r="AO1188" s="329"/>
      <x:c r="AP1188" s="329"/>
      <x:c r="AQ1188" s="329"/>
      <x:c r="AR1188" s="329"/>
      <x:c r="AS1188" s="329"/>
      <x:c r="AT1188" s="329"/>
      <x:c r="AU1188" s="329"/>
      <x:c r="AV1188" s="329"/>
      <x:c r="AW1188" s="329"/>
      <x:c r="AX1188" s="329"/>
      <x:c r="AY1188" s="329"/>
      <x:c r="AZ1188" s="329"/>
      <x:c r="BA1188" s="329"/>
      <x:c r="BB1188" s="329"/>
      <x:c r="BC1188" s="329"/>
      <x:c r="BD1188" s="329"/>
      <x:c r="BE1188" s="329"/>
      <x:c r="BF1188" s="329"/>
      <x:c r="BG1188" s="329"/>
      <x:c r="BH1188" s="329"/>
      <x:c r="BI1188" s="329"/>
      <x:c r="BJ1188" s="329"/>
      <x:c r="BK1188" s="329"/>
      <x:c r="BL1188" s="329"/>
      <x:c r="BM1188" s="329"/>
      <x:c r="BN1188" s="329"/>
      <x:c r="BO1188" s="329"/>
      <x:c r="BP1188" s="329"/>
      <x:c r="BQ1188" s="329"/>
      <x:c r="BR1188" s="329"/>
      <x:c r="BS1188" s="329"/>
      <x:c r="BT1188" s="329"/>
      <x:c r="BU1188" s="329"/>
      <x:c r="BV1188" s="329"/>
      <x:c r="BW1188" s="329"/>
      <x:c r="BX1188" s="329"/>
      <x:c r="BY1188" s="329"/>
      <x:c r="BZ1188" s="329"/>
      <x:c r="CA1188" s="329"/>
      <x:c r="CB1188" s="329"/>
      <x:c r="CC1188" s="329"/>
      <x:c r="CD1188" s="329"/>
      <x:c r="CE1188" s="329"/>
      <x:c r="CF1188" s="329"/>
      <x:c r="CG1188" s="329"/>
      <x:c r="CH1188" s="329"/>
      <x:c r="CI1188" s="329"/>
      <x:c r="CJ1188" s="329"/>
      <x:c r="CK1188" s="329"/>
      <x:c r="CL1188" s="329"/>
      <x:c r="CM1188" s="329"/>
      <x:c r="CN1188" s="329"/>
      <x:c r="CO1188" s="329"/>
      <x:c r="CP1188" s="329"/>
      <x:c r="CQ1188" s="329"/>
      <x:c r="CR1188" s="329"/>
      <x:c r="CS1188" s="329"/>
      <x:c r="CT1188" s="329"/>
      <x:c r="CU1188" s="329"/>
      <x:c r="CV1188" s="329"/>
      <x:c r="CW1188" s="329"/>
      <x:c r="CX1188" s="329"/>
      <x:c r="CY1188" s="329"/>
      <x:c r="CZ1188" s="329"/>
      <x:c r="DA1188" s="329"/>
      <x:c r="DB1188" s="329"/>
      <x:c r="DC1188" s="329"/>
      <x:c r="DD1188" s="329"/>
      <x:c r="DE1188" s="329"/>
      <x:c r="DF1188" s="329"/>
      <x:c r="DG1188" s="329"/>
      <x:c r="DH1188" s="329"/>
      <x:c r="DI1188" s="329"/>
      <x:c r="DJ1188" s="329"/>
      <x:c r="DK1188" s="329"/>
      <x:c r="DL1188" s="329"/>
      <x:c r="DM1188" s="329"/>
      <x:c r="DN1188" s="329"/>
      <x:c r="DO1188" s="329"/>
      <x:c r="DP1188" s="329"/>
      <x:c r="DQ1188" s="329"/>
      <x:c r="DR1188" s="329"/>
      <x:c r="DS1188" s="329"/>
      <x:c r="DT1188" s="455"/>
    </x:row>
    <x:row r="1189" spans="1:19" s="329" customFormat="1" hidden="1" customHeight="1">
      <x:c r="A1189" s="657" t="s">
        <x:v>38</x:v>
      </x:c>
      <x:c r="B1189" s="638" t="s">
        <x:v>5349</x:v>
      </x:c>
      <x:c r="C1189" s="632" t="s">
        <x:v>6860</x:v>
      </x:c>
      <x:c r="D1189" s="448">
        <x:f t="shared" si="89"/>
        <x:v>1924</x:v>
      </x:c>
      <x:c r="E1189" s="317" t="s">
        <x:v>5496</x:v>
      </x:c>
      <x:c r="F1189" s="317" t="s">
        <x:v>1861</x:v>
      </x:c>
      <x:c r="G1189" s="317" t="s">
        <x:v>4468</x:v>
      </x:c>
      <x:c r="H1189" s="317"/>
      <x:c r="I1189" s="317"/>
      <x:c r="J1189" s="636">
        <x:v>1924</x:v>
      </x:c>
      <x:c r="K1189" s="636"/>
      <x:c r="L1189" s="636">
        <x:v>1924</x:v>
      </x:c>
      <x:c r="M1189" s="636"/>
      <x:c r="N1189" s="636"/>
      <x:c r="O1189" s="636"/>
      <x:c r="P1189" s="636">
        <x:v>1924</x:v>
      </x:c>
      <x:c r="Q1189" s="636"/>
      <x:c r="R1189" s="639" t="s">
        <x:v>5508</x:v>
      </x:c>
      <x:c r="S1189" s="299"/>
    </x:row>
    <x:row r="1190" spans="1:19" s="329" customFormat="1" hidden="1" customHeight="1">
      <x:c r="A1190" s="657" t="s">
        <x:v>38</x:v>
      </x:c>
      <x:c r="B1190" s="638" t="s">
        <x:v>4358</x:v>
      </x:c>
      <x:c r="C1190" s="632" t="s">
        <x:v>6820</x:v>
      </x:c>
      <x:c r="D1190" s="448">
        <x:f t="shared" si="89"/>
        <x:v>1613.5999999999999</x:v>
      </x:c>
      <x:c r="E1190" s="317" t="s">
        <x:v>5496</x:v>
      </x:c>
      <x:c r="F1190" s="317" t="s">
        <x:v>1861</x:v>
      </x:c>
      <x:c r="G1190" s="317" t="s">
        <x:v>4395</x:v>
      </x:c>
      <x:c r="H1190" s="317"/>
      <x:c r="I1190" s="317"/>
      <x:c r="J1190" s="636">
        <x:v>1613.5999999999999</x:v>
      </x:c>
      <x:c r="K1190" s="636"/>
      <x:c r="L1190" s="636">
        <x:v>1613.5999999999999</x:v>
      </x:c>
      <x:c r="M1190" s="636"/>
      <x:c r="N1190" s="636"/>
      <x:c r="O1190" s="636"/>
      <x:c r="P1190" s="636">
        <x:v>1613.5999999999999</x:v>
      </x:c>
      <x:c r="Q1190" s="636"/>
      <x:c r="R1190" s="639" t="s">
        <x:v>5508</x:v>
      </x:c>
      <x:c r="S1190" s="299"/>
    </x:row>
    <x:row r="1191" spans="1:19" s="329" customFormat="1" hidden="1" customHeight="1">
      <x:c r="A1191" s="657" t="s">
        <x:v>38</x:v>
      </x:c>
      <x:c r="B1191" s="638" t="s">
        <x:v>6937</x:v>
      </x:c>
      <x:c r="C1191" s="632" t="s">
        <x:v>6842</x:v>
      </x:c>
      <x:c r="D1191" s="448">
        <x:f t="shared" si="89"/>
        <x:v>6905.5</x:v>
      </x:c>
      <x:c r="E1191" s="317" t="s">
        <x:v>5481</x:v>
      </x:c>
      <x:c r="F1191" s="317" t="s">
        <x:v>1657</x:v>
      </x:c>
      <x:c r="G1191" s="317" t="s">
        <x:v>1657</x:v>
      </x:c>
      <x:c r="H1191" s="317"/>
      <x:c r="I1191" s="317"/>
      <x:c r="J1191" s="636">
        <x:v>6905.5</x:v>
      </x:c>
      <x:c r="K1191" s="636"/>
      <x:c r="L1191" s="636">
        <x:v>6905.5</x:v>
      </x:c>
      <x:c r="M1191" s="636"/>
      <x:c r="N1191" s="636"/>
      <x:c r="O1191" s="636"/>
      <x:c r="P1191" s="636">
        <x:v>6905.5</x:v>
      </x:c>
      <x:c r="Q1191" s="636"/>
      <x:c r="R1191" s="639" t="s">
        <x:v>5639</x:v>
      </x:c>
      <x:c r="S1191" s="664" t="s">
        <x:v>2489</x:v>
      </x:c>
    </x:row>
    <x:row r="1192" spans="1:19" s="329" customFormat="1" hidden="1" customHeight="1">
      <x:c r="A1192" s="657" t="s">
        <x:v>38</x:v>
      </x:c>
      <x:c r="B1192" s="638" t="s">
        <x:v>6943</x:v>
      </x:c>
      <x:c r="C1192" s="632" t="s">
        <x:v>6800</x:v>
      </x:c>
      <x:c r="D1192" s="448">
        <x:f t="shared" si="89"/>
        <x:v>3833.6999999999998</x:v>
      </x:c>
      <x:c r="E1192" s="317" t="s">
        <x:v>5481</x:v>
      </x:c>
      <x:c r="F1192" s="317" t="s">
        <x:v>1657</x:v>
      </x:c>
      <x:c r="G1192" s="317" t="s">
        <x:v>1657</x:v>
      </x:c>
      <x:c r="H1192" s="317"/>
      <x:c r="I1192" s="317"/>
      <x:c r="J1192" s="636">
        <x:v>3833.6999999999998</x:v>
      </x:c>
      <x:c r="K1192" s="636"/>
      <x:c r="L1192" s="636">
        <x:v>3833.6999999999998</x:v>
      </x:c>
      <x:c r="M1192" s="636"/>
      <x:c r="N1192" s="636"/>
      <x:c r="O1192" s="636"/>
      <x:c r="P1192" s="636">
        <x:v>3833.6999999999998</x:v>
      </x:c>
      <x:c r="Q1192" s="636"/>
      <x:c r="R1192" s="639" t="s">
        <x:v>5639</x:v>
      </x:c>
      <x:c r="S1192" s="664" t="s">
        <x:v>2489</x:v>
      </x:c>
    </x:row>
    <x:row r="1193" spans="1:19" s="329" customFormat="1" hidden="1" customHeight="1">
      <x:c r="A1193" s="657" t="s">
        <x:v>38</x:v>
      </x:c>
      <x:c r="B1193" s="295" t="s">
        <x:v>6816</x:v>
      </x:c>
      <x:c r="C1193" s="296" t="s">
        <x:v>1868</x:v>
      </x:c>
      <x:c r="D1193" s="448">
        <x:f t="shared" si="89"/>
        <x:v>6516.5</x:v>
      </x:c>
      <x:c r="E1193" s="299" t="s">
        <x:v>2160</x:v>
      </x:c>
      <x:c r="F1193" s="299" t="s">
        <x:v>1847</x:v>
      </x:c>
      <x:c r="G1193" s="299" t="s">
        <x:v>2160</x:v>
      </x:c>
      <x:c r="H1193" s="299" t="s">
        <x:v>6371</x:v>
      </x:c>
      <x:c r="I1193" s="299"/>
      <x:c r="J1193" s="641">
        <x:v>6516.5</x:v>
      </x:c>
      <x:c r="K1193" s="646"/>
      <x:c r="L1193" s="641">
        <x:v>6516.5</x:v>
      </x:c>
      <x:c r="M1193" s="640"/>
      <x:c r="N1193" s="640"/>
      <x:c r="O1193" s="640"/>
      <x:c r="P1193" s="641">
        <x:v>6516.5</x:v>
      </x:c>
      <x:c r="Q1193" s="646"/>
      <x:c r="R1193" s="217" t="s">
        <x:v>6851</x:v>
      </x:c>
      <x:c r="S1193" s="299"/>
    </x:row>
    <x:row r="1194" spans="1:19" s="329" customFormat="1" hidden="1" customHeight="1">
      <x:c r="A1194" s="657" t="s">
        <x:v>38</x:v>
      </x:c>
      <x:c r="B1194" s="295" t="s">
        <x:v>6880</x:v>
      </x:c>
      <x:c r="C1194" s="296" t="s">
        <x:v>1839</x:v>
      </x:c>
      <x:c r="D1194" s="448">
        <x:f t="shared" si="89"/>
        <x:v>16958.299999999999</x:v>
      </x:c>
      <x:c r="E1194" s="299" t="s">
        <x:v>2160</x:v>
      </x:c>
      <x:c r="F1194" s="299" t="s">
        <x:v>1847</x:v>
      </x:c>
      <x:c r="G1194" s="299" t="s">
        <x:v>2160</x:v>
      </x:c>
      <x:c r="H1194" s="299" t="s">
        <x:v>6371</x:v>
      </x:c>
      <x:c r="I1194" s="319"/>
      <x:c r="J1194" s="641">
        <x:v>16958.299999999999</x:v>
      </x:c>
      <x:c r="K1194" s="646"/>
      <x:c r="L1194" s="641">
        <x:v>16958.299999999999</x:v>
      </x:c>
      <x:c r="M1194" s="640"/>
      <x:c r="N1194" s="640"/>
      <x:c r="O1194" s="640"/>
      <x:c r="P1194" s="641">
        <x:v>16958.299999999999</x:v>
      </x:c>
      <x:c r="Q1194" s="646"/>
      <x:c r="R1194" s="217" t="s">
        <x:v>2740</x:v>
      </x:c>
      <x:c r="S1194" s="299"/>
    </x:row>
    <x:row r="1195" spans="1:19" s="329" customFormat="1" hidden="1" customHeight="1">
      <x:c r="A1195" s="657" t="s">
        <x:v>38</x:v>
      </x:c>
      <x:c r="B1195" s="295" t="s">
        <x:v>6836</x:v>
      </x:c>
      <x:c r="C1195" s="296" t="s">
        <x:v>5494</x:v>
      </x:c>
      <x:c r="D1195" s="448">
        <x:f t="shared" si="89"/>
        <x:v>9267.1000000000004</x:v>
      </x:c>
      <x:c r="E1195" s="299" t="s">
        <x:v>4886</x:v>
      </x:c>
      <x:c r="F1195" s="299" t="s">
        <x:v>5678</x:v>
      </x:c>
      <x:c r="G1195" s="299" t="s">
        <x:v>4886</x:v>
      </x:c>
      <x:c r="H1195" s="299" t="s">
        <x:v>6323</x:v>
      </x:c>
      <x:c r="I1195" s="299"/>
      <x:c r="J1195" s="566">
        <x:v>9267.1000000000004</x:v>
      </x:c>
      <x:c r="K1195" s="646"/>
      <x:c r="L1195" s="640">
        <x:v>9267.1000000000004</x:v>
      </x:c>
      <x:c r="M1195" s="640"/>
      <x:c r="N1195" s="640"/>
      <x:c r="O1195" s="640"/>
      <x:c r="P1195" s="640">
        <x:v>9267.1000000000004</x:v>
      </x:c>
      <x:c r="Q1195" s="646"/>
      <x:c r="R1195" s="217" t="s">
        <x:v>53</x:v>
      </x:c>
      <x:c r="S1195" s="299"/>
    </x:row>
    <x:row r="1196" spans="1:19" s="329" customFormat="1" hidden="1" customHeight="1">
      <x:c r="A1196" s="657" t="s">
        <x:v>38</x:v>
      </x:c>
      <x:c r="B1196" s="295" t="s">
        <x:v>6869</x:v>
      </x:c>
      <x:c r="C1196" s="296" t="s">
        <x:v>5527</x:v>
      </x:c>
      <x:c r="D1196" s="448">
        <x:f t="shared" si="89"/>
        <x:v>4432.6000000000004</x:v>
      </x:c>
      <x:c r="E1196" s="299" t="s">
        <x:v>4886</x:v>
      </x:c>
      <x:c r="F1196" s="299" t="s">
        <x:v>5678</x:v>
      </x:c>
      <x:c r="G1196" s="299" t="s">
        <x:v>4886</x:v>
      </x:c>
      <x:c r="H1196" s="299" t="s">
        <x:v>6323</x:v>
      </x:c>
      <x:c r="I1196" s="319"/>
      <x:c r="J1196" s="566">
        <x:v>4432.6000000000004</x:v>
      </x:c>
      <x:c r="K1196" s="646"/>
      <x:c r="L1196" s="640">
        <x:v>4432.6000000000004</x:v>
      </x:c>
      <x:c r="M1196" s="640"/>
      <x:c r="N1196" s="640"/>
      <x:c r="O1196" s="640"/>
      <x:c r="P1196" s="640">
        <x:v>4432.6000000000004</x:v>
      </x:c>
      <x:c r="Q1196" s="646"/>
      <x:c r="R1196" s="217" t="s">
        <x:v>53</x:v>
      </x:c>
      <x:c r="S1196" s="299"/>
    </x:row>
    <x:row r="1197" spans="1:19" s="329" customFormat="1" hidden="1" customHeight="1">
      <x:c r="A1197" s="657" t="s">
        <x:v>38</x:v>
      </x:c>
      <x:c r="B1197" s="295" t="s">
        <x:v>6831</x:v>
      </x:c>
      <x:c r="C1197" s="296" t="s">
        <x:v>1811</x:v>
      </x:c>
      <x:c r="D1197" s="448">
        <x:f t="shared" si="89"/>
        <x:v>11302</x:v>
      </x:c>
      <x:c r="E1197" s="299" t="s">
        <x:v>4886</x:v>
      </x:c>
      <x:c r="F1197" s="299" t="s">
        <x:v>5678</x:v>
      </x:c>
      <x:c r="G1197" s="299" t="s">
        <x:v>4886</x:v>
      </x:c>
      <x:c r="H1197" s="299" t="s">
        <x:v>6323</x:v>
      </x:c>
      <x:c r="I1197" s="319"/>
      <x:c r="J1197" s="566">
        <x:v>11302</x:v>
      </x:c>
      <x:c r="K1197" s="646"/>
      <x:c r="L1197" s="640">
        <x:v>11302</x:v>
      </x:c>
      <x:c r="M1197" s="640"/>
      <x:c r="N1197" s="640"/>
      <x:c r="O1197" s="640"/>
      <x:c r="P1197" s="640">
        <x:v>11302</x:v>
      </x:c>
      <x:c r="Q1197" s="646"/>
      <x:c r="R1197" s="217" t="s">
        <x:v>53</x:v>
      </x:c>
      <x:c r="S1197" s="299"/>
    </x:row>
    <x:row r="1198" spans="1:19" s="329" customFormat="1" hidden="1" customHeight="1">
      <x:c r="A1198" s="657" t="s">
        <x:v>38</x:v>
      </x:c>
      <x:c r="B1198" s="295" t="s">
        <x:v>7521</x:v>
      </x:c>
      <x:c r="C1198" s="296" t="s">
        <x:v>1859</x:v>
      </x:c>
      <x:c r="D1198" s="448">
        <x:f t="shared" si="89"/>
        <x:v>3774.5999999999999</x:v>
      </x:c>
      <x:c r="E1198" s="299" t="s">
        <x:v>2160</x:v>
      </x:c>
      <x:c r="F1198" s="299" t="s">
        <x:v>5678</x:v>
      </x:c>
      <x:c r="G1198" s="299" t="s">
        <x:v>2160</x:v>
      </x:c>
      <x:c r="H1198" s="299" t="s">
        <x:v>6323</x:v>
      </x:c>
      <x:c r="I1198" s="319"/>
      <x:c r="J1198" s="566">
        <x:v>3774.5999999999999</x:v>
      </x:c>
      <x:c r="K1198" s="645"/>
      <x:c r="L1198" s="645">
        <x:v>3774.5999999999999</x:v>
      </x:c>
      <x:c r="M1198" s="640"/>
      <x:c r="N1198" s="450"/>
      <x:c r="O1198" s="450"/>
      <x:c r="P1198" s="645">
        <x:v>3774.5999999999999</x:v>
      </x:c>
      <x:c r="Q1198" s="645"/>
      <x:c r="R1198" s="217" t="s">
        <x:v>2761</x:v>
      </x:c>
      <x:c r="S1198" s="299"/>
    </x:row>
    <x:row r="1199" spans="1:19" s="329" customFormat="1" hidden="1" customHeight="1">
      <x:c r="A1199" s="657" t="s">
        <x:v>38</x:v>
      </x:c>
      <x:c r="B1199" s="295" t="s">
        <x:v>7510</x:v>
      </x:c>
      <x:c r="C1199" s="296" t="s">
        <x:v>5455</x:v>
      </x:c>
      <x:c r="D1199" s="448">
        <x:f t="shared" si="89"/>
        <x:v>10126.299999999999</x:v>
      </x:c>
      <x:c r="E1199" s="299" t="s">
        <x:v>2160</x:v>
      </x:c>
      <x:c r="F1199" s="299" t="s">
        <x:v>1847</x:v>
      </x:c>
      <x:c r="G1199" s="299" t="s">
        <x:v>2160</x:v>
      </x:c>
      <x:c r="H1199" s="299" t="s">
        <x:v>6371</x:v>
      </x:c>
      <x:c r="I1199" s="319"/>
      <x:c r="J1199" s="659">
        <x:v>10126.299999999999</x:v>
      </x:c>
      <x:c r="K1199" s="645"/>
      <x:c r="L1199" s="659">
        <x:v>10126.299999999999</x:v>
      </x:c>
      <x:c r="M1199" s="640"/>
      <x:c r="N1199" s="450"/>
      <x:c r="O1199" s="450"/>
      <x:c r="P1199" s="659">
        <x:v>10126.299999999999</x:v>
      </x:c>
      <x:c r="Q1199" s="645"/>
      <x:c r="R1199" s="217" t="s">
        <x:v>816</x:v>
      </x:c>
      <x:c r="S1199" s="299"/>
    </x:row>
    <x:row r="1200" spans="1:19" s="329" customFormat="1" hidden="1" customHeight="1">
      <x:c r="A1200" s="657" t="s">
        <x:v>38</x:v>
      </x:c>
      <x:c r="B1200" s="295" t="s">
        <x:v>4366</x:v>
      </x:c>
      <x:c r="C1200" s="296" t="s">
        <x:v>5528</x:v>
      </x:c>
      <x:c r="D1200" s="448">
        <x:f t="shared" si="89"/>
        <x:v>24068.099999999999</x:v>
      </x:c>
      <x:c r="E1200" s="299" t="s">
        <x:v>2160</x:v>
      </x:c>
      <x:c r="F1200" s="299" t="s">
        <x:v>1847</x:v>
      </x:c>
      <x:c r="G1200" s="299" t="s">
        <x:v>2160</x:v>
      </x:c>
      <x:c r="H1200" s="299" t="s">
        <x:v>6371</x:v>
      </x:c>
      <x:c r="I1200" s="319"/>
      <x:c r="J1200" s="659">
        <x:v>24068.099999999999</x:v>
      </x:c>
      <x:c r="K1200" s="645"/>
      <x:c r="L1200" s="659">
        <x:v>24068.099999999999</x:v>
      </x:c>
      <x:c r="M1200" s="640"/>
      <x:c r="N1200" s="450"/>
      <x:c r="O1200" s="450"/>
      <x:c r="P1200" s="659">
        <x:v>24068.099999999999</x:v>
      </x:c>
      <x:c r="Q1200" s="645"/>
      <x:c r="R1200" s="217" t="s">
        <x:v>816</x:v>
      </x:c>
      <x:c r="S1200" s="299"/>
    </x:row>
    <x:row r="1201" spans="1:19" s="329" customFormat="1" hidden="1" customHeight="1">
      <x:c r="A1201" s="657" t="s">
        <x:v>38</x:v>
      </x:c>
      <x:c r="B1201" s="295" t="s">
        <x:v>4338</x:v>
      </x:c>
      <x:c r="C1201" s="296" t="s">
        <x:v>5549</x:v>
      </x:c>
      <x:c r="D1201" s="448">
        <x:f t="shared" si="89"/>
        <x:v>46998.300000000003</x:v>
      </x:c>
      <x:c r="E1201" s="299" t="s">
        <x:v>2160</x:v>
      </x:c>
      <x:c r="F1201" s="299" t="s">
        <x:v>1847</x:v>
      </x:c>
      <x:c r="G1201" s="299" t="s">
        <x:v>2160</x:v>
      </x:c>
      <x:c r="H1201" s="299" t="s">
        <x:v>6371</x:v>
      </x:c>
      <x:c r="I1201" s="319"/>
      <x:c r="J1201" s="659">
        <x:v>46998.300000000003</x:v>
      </x:c>
      <x:c r="K1201" s="645"/>
      <x:c r="L1201" s="659">
        <x:v>46998.300000000003</x:v>
      </x:c>
      <x:c r="M1201" s="450"/>
      <x:c r="N1201" s="450"/>
      <x:c r="O1201" s="450"/>
      <x:c r="P1201" s="659">
        <x:v>46998.300000000003</x:v>
      </x:c>
      <x:c r="Q1201" s="645"/>
      <x:c r="R1201" s="217" t="s">
        <x:v>816</x:v>
      </x:c>
      <x:c r="S1201" s="299"/>
    </x:row>
    <x:row r="1202" spans="1:19" s="329" customFormat="1" hidden="1" customHeight="1">
      <x:c r="A1202" s="657" t="s">
        <x:v>38</x:v>
      </x:c>
      <x:c r="B1202" s="295" t="s">
        <x:v>4368</x:v>
      </x:c>
      <x:c r="C1202" s="296" t="s">
        <x:v>5559</x:v>
      </x:c>
      <x:c r="D1202" s="448">
        <x:f t="shared" si="89"/>
        <x:v>1464.9000000000001</x:v>
      </x:c>
      <x:c r="E1202" s="299" t="s">
        <x:v>2160</x:v>
      </x:c>
      <x:c r="F1202" s="299" t="s">
        <x:v>1847</x:v>
      </x:c>
      <x:c r="G1202" s="299" t="s">
        <x:v>2160</x:v>
      </x:c>
      <x:c r="H1202" s="299" t="s">
        <x:v>6371</x:v>
      </x:c>
      <x:c r="I1202" s="319"/>
      <x:c r="J1202" s="659">
        <x:v>1464.9000000000001</x:v>
      </x:c>
      <x:c r="K1202" s="645"/>
      <x:c r="L1202" s="659">
        <x:v>1464.9000000000001</x:v>
      </x:c>
      <x:c r="M1202" s="450"/>
      <x:c r="N1202" s="450"/>
      <x:c r="O1202" s="450"/>
      <x:c r="P1202" s="659">
        <x:v>1464.9000000000001</x:v>
      </x:c>
      <x:c r="Q1202" s="645"/>
      <x:c r="R1202" s="217" t="s">
        <x:v>2594</x:v>
      </x:c>
      <x:c r="S1202" s="299"/>
    </x:row>
    <x:row r="1203" spans="1:19" s="329" customFormat="1" hidden="1" customHeight="1">
      <x:c r="A1203" s="657" t="s">
        <x:v>38</x:v>
      </x:c>
      <x:c r="B1203" s="295" t="s">
        <x:v>7556</x:v>
      </x:c>
      <x:c r="C1203" s="296" t="s">
        <x:v>5489</x:v>
      </x:c>
      <x:c r="D1203" s="448">
        <x:f t="shared" si="89"/>
        <x:v>1596.7</x:v>
      </x:c>
      <x:c r="E1203" s="299" t="s">
        <x:v>2160</x:v>
      </x:c>
      <x:c r="F1203" s="299" t="s">
        <x:v>1847</x:v>
      </x:c>
      <x:c r="G1203" s="299" t="s">
        <x:v>2160</x:v>
      </x:c>
      <x:c r="H1203" s="299" t="s">
        <x:v>6371</x:v>
      </x:c>
      <x:c r="I1203" s="299"/>
      <x:c r="J1203" s="659">
        <x:v>1596.7</x:v>
      </x:c>
      <x:c r="K1203" s="645"/>
      <x:c r="L1203" s="659">
        <x:v>1596.7</x:v>
      </x:c>
      <x:c r="M1203" s="450"/>
      <x:c r="N1203" s="450"/>
      <x:c r="O1203" s="450"/>
      <x:c r="P1203" s="659">
        <x:v>1596.7</x:v>
      </x:c>
      <x:c r="Q1203" s="645"/>
      <x:c r="R1203" s="217" t="s">
        <x:v>2594</x:v>
      </x:c>
      <x:c r="S1203" s="299"/>
    </x:row>
    <x:row r="1204" spans="1:19" s="329" customFormat="1" hidden="1" customHeight="1">
      <x:c r="A1204" s="657" t="s">
        <x:v>38</x:v>
      </x:c>
      <x:c r="B1204" s="295" t="s">
        <x:v>7555</x:v>
      </x:c>
      <x:c r="C1204" s="296" t="s">
        <x:v>1860</x:v>
      </x:c>
      <x:c r="D1204" s="448">
        <x:f t="shared" si="89"/>
        <x:v>2484.4000000000001</x:v>
      </x:c>
      <x:c r="E1204" s="299" t="s">
        <x:v>2160</x:v>
      </x:c>
      <x:c r="F1204" s="299" t="s">
        <x:v>1847</x:v>
      </x:c>
      <x:c r="G1204" s="299" t="s">
        <x:v>2160</x:v>
      </x:c>
      <x:c r="H1204" s="299" t="s">
        <x:v>6371</x:v>
      </x:c>
      <x:c r="I1204" s="298"/>
      <x:c r="J1204" s="660">
        <x:v>2484.4000000000001</x:v>
      </x:c>
      <x:c r="K1204" s="661"/>
      <x:c r="L1204" s="660">
        <x:v>2484.4000000000001</x:v>
      </x:c>
      <x:c r="M1204" s="662"/>
      <x:c r="N1204" s="662"/>
      <x:c r="O1204" s="662"/>
      <x:c r="P1204" s="660">
        <x:v>2484.4000000000001</x:v>
      </x:c>
      <x:c r="Q1204" s="661"/>
      <x:c r="R1204" s="217" t="s">
        <x:v>6857</x:v>
      </x:c>
      <x:c r="S1204" s="299"/>
    </x:row>
    <x:row r="1205" spans="1:19" s="329" customFormat="1" hidden="1" customHeight="1">
      <x:c r="A1205" s="657" t="s">
        <x:v>38</x:v>
      </x:c>
      <x:c r="B1205" s="295" t="s">
        <x:v>5358</x:v>
      </x:c>
      <x:c r="C1205" s="296" t="s">
        <x:v>5465</x:v>
      </x:c>
      <x:c r="D1205" s="448">
        <x:f t="shared" si="89"/>
        <x:v>2535</x:v>
      </x:c>
      <x:c r="E1205" s="298" t="s">
        <x:v>3074</x:v>
      </x:c>
      <x:c r="F1205" s="299" t="s">
        <x:v>1847</x:v>
      </x:c>
      <x:c r="G1205" s="298" t="s">
        <x:v>3074</x:v>
      </x:c>
      <x:c r="H1205" s="299" t="s">
        <x:v>6371</x:v>
      </x:c>
      <x:c r="I1205" s="298"/>
      <x:c r="J1205" s="660">
        <x:v>2535</x:v>
      </x:c>
      <x:c r="K1205" s="661"/>
      <x:c r="L1205" s="660">
        <x:v>2535</x:v>
      </x:c>
      <x:c r="M1205" s="662"/>
      <x:c r="N1205" s="662"/>
      <x:c r="O1205" s="662"/>
      <x:c r="P1205" s="660">
        <x:v>2535</x:v>
      </x:c>
      <x:c r="Q1205" s="661"/>
      <x:c r="R1205" s="663">
        <x:v>42402</x:v>
      </x:c>
      <x:c r="S1205" s="299"/>
    </x:row>
    <x:row r="1206" spans="1:123" s="273" customFormat="1" hidden="1" customHeight="1">
      <x:c r="A1206" s="657" t="s">
        <x:v>38</x:v>
      </x:c>
      <x:c r="B1206" s="631" t="s">
        <x:v>832</x:v>
      </x:c>
      <x:c r="C1206" s="632" t="s">
        <x:v>1865</x:v>
      </x:c>
      <x:c r="D1206" s="448">
        <x:f t="shared" si="89"/>
        <x:v>10193</x:v>
      </x:c>
      <x:c r="E1206" s="633" t="s">
        <x:v>1833</x:v>
      </x:c>
      <x:c r="F1206" s="633" t="s">
        <x:v>1835</x:v>
      </x:c>
      <x:c r="G1206" s="633"/>
      <x:c r="H1206" s="633"/>
      <x:c r="I1206" s="633"/>
      <x:c r="J1206" s="637"/>
      <x:c r="K1206" s="637">
        <x:v>10193</x:v>
      </x:c>
      <x:c r="L1206" s="637"/>
      <x:c r="M1206" s="637">
        <x:v>10193</x:v>
      </x:c>
      <x:c r="N1206" s="637"/>
      <x:c r="O1206" s="637"/>
      <x:c r="P1206" s="637">
        <x:v>10193</x:v>
      </x:c>
      <x:c r="Q1206" s="637"/>
      <x:c r="R1206" s="635" t="s">
        <x:v>6664</x:v>
      </x:c>
      <x:c r="S1206" s="299"/>
      <x:c r="T1206" s="329"/>
      <x:c r="U1206" s="329"/>
      <x:c r="V1206" s="329"/>
      <x:c r="W1206" s="329"/>
      <x:c r="X1206" s="329"/>
      <x:c r="Y1206" s="329"/>
      <x:c r="Z1206" s="329"/>
      <x:c r="AA1206" s="329"/>
      <x:c r="AB1206" s="329"/>
      <x:c r="AC1206" s="329"/>
      <x:c r="AD1206" s="329"/>
      <x:c r="AE1206" s="329"/>
      <x:c r="AF1206" s="329"/>
      <x:c r="AG1206" s="329"/>
      <x:c r="AH1206" s="329"/>
      <x:c r="AI1206" s="329"/>
      <x:c r="AJ1206" s="329"/>
      <x:c r="AK1206" s="329"/>
      <x:c r="AL1206" s="329"/>
      <x:c r="AM1206" s="329"/>
      <x:c r="AN1206" s="329"/>
      <x:c r="AO1206" s="329"/>
      <x:c r="AP1206" s="329"/>
      <x:c r="AQ1206" s="329"/>
      <x:c r="AR1206" s="329"/>
      <x:c r="AS1206" s="329"/>
      <x:c r="AT1206" s="329"/>
      <x:c r="AU1206" s="329"/>
      <x:c r="AV1206" s="329"/>
      <x:c r="AW1206" s="329"/>
      <x:c r="AX1206" s="329"/>
      <x:c r="AY1206" s="329"/>
      <x:c r="AZ1206" s="329"/>
      <x:c r="BA1206" s="329"/>
      <x:c r="BB1206" s="329"/>
      <x:c r="BC1206" s="329"/>
      <x:c r="BD1206" s="329"/>
      <x:c r="BE1206" s="329"/>
      <x:c r="BF1206" s="329"/>
      <x:c r="BG1206" s="329"/>
      <x:c r="BH1206" s="329"/>
      <x:c r="BI1206" s="329"/>
      <x:c r="BJ1206" s="329"/>
      <x:c r="BK1206" s="329"/>
      <x:c r="BL1206" s="329"/>
      <x:c r="BM1206" s="329"/>
      <x:c r="BN1206" s="329"/>
      <x:c r="BO1206" s="329"/>
      <x:c r="BP1206" s="329"/>
      <x:c r="BQ1206" s="329"/>
      <x:c r="BR1206" s="329"/>
      <x:c r="BS1206" s="329"/>
      <x:c r="BT1206" s="329"/>
      <x:c r="BU1206" s="329"/>
      <x:c r="BV1206" s="329"/>
      <x:c r="BW1206" s="329"/>
      <x:c r="BX1206" s="329"/>
      <x:c r="BY1206" s="329"/>
      <x:c r="BZ1206" s="329"/>
      <x:c r="CA1206" s="329"/>
      <x:c r="CB1206" s="329"/>
      <x:c r="CC1206" s="329"/>
      <x:c r="CD1206" s="329"/>
      <x:c r="CE1206" s="329"/>
      <x:c r="CF1206" s="329"/>
      <x:c r="CG1206" s="329"/>
      <x:c r="CH1206" s="329"/>
      <x:c r="CI1206" s="329"/>
      <x:c r="CJ1206" s="329"/>
      <x:c r="CK1206" s="329"/>
      <x:c r="CL1206" s="329"/>
      <x:c r="CM1206" s="329"/>
      <x:c r="CN1206" s="329"/>
      <x:c r="CO1206" s="329"/>
      <x:c r="CP1206" s="329"/>
      <x:c r="CQ1206" s="329"/>
      <x:c r="CR1206" s="329"/>
      <x:c r="CS1206" s="329"/>
      <x:c r="CT1206" s="329"/>
      <x:c r="CU1206" s="329"/>
      <x:c r="CV1206" s="329"/>
      <x:c r="CW1206" s="329"/>
      <x:c r="CX1206" s="329"/>
      <x:c r="CY1206" s="329"/>
      <x:c r="CZ1206" s="329"/>
      <x:c r="DA1206" s="329"/>
      <x:c r="DB1206" s="329"/>
      <x:c r="DC1206" s="329"/>
      <x:c r="DD1206" s="329"/>
      <x:c r="DE1206" s="329"/>
      <x:c r="DF1206" s="329"/>
      <x:c r="DG1206" s="329"/>
      <x:c r="DH1206" s="329"/>
      <x:c r="DI1206" s="329"/>
      <x:c r="DJ1206" s="329"/>
      <x:c r="DK1206" s="329"/>
      <x:c r="DL1206" s="329"/>
      <x:c r="DM1206" s="329"/>
      <x:c r="DN1206" s="329"/>
      <x:c r="DO1206" s="329"/>
      <x:c r="DP1206" s="329"/>
      <x:c r="DQ1206" s="329"/>
      <x:c r="DR1206" s="329"/>
      <x:c r="DS1206" s="329"/>
    </x:row>
    <x:row r="1207" spans="1:124" s="346" customFormat="1" hidden="1" customHeight="1">
      <x:c r="A1207" s="657" t="s">
        <x:v>38</x:v>
      </x:c>
      <x:c r="B1207" s="631" t="s">
        <x:v>6841</x:v>
      </x:c>
      <x:c r="C1207" s="632" t="s">
        <x:v>6859</x:v>
      </x:c>
      <x:c r="D1207" s="448">
        <x:f t="shared" si="89"/>
        <x:v>694.29999999999995</x:v>
      </x:c>
      <x:c r="E1207" s="633" t="s">
        <x:v>1886</x:v>
      </x:c>
      <x:c r="F1207" s="633" t="s">
        <x:v>5506</x:v>
      </x:c>
      <x:c r="G1207" s="633"/>
      <x:c r="H1207" s="633"/>
      <x:c r="I1207" s="633"/>
      <x:c r="J1207" s="637">
        <x:v>694.29999999999995</x:v>
      </x:c>
      <x:c r="K1207" s="637"/>
      <x:c r="L1207" s="637"/>
      <x:c r="M1207" s="637">
        <x:v>694.29999999999995</x:v>
      </x:c>
      <x:c r="N1207" s="637"/>
      <x:c r="O1207" s="637"/>
      <x:c r="P1207" s="637">
        <x:v>694.29999999999995</x:v>
      </x:c>
      <x:c r="Q1207" s="637"/>
      <x:c r="R1207" s="635" t="s">
        <x:v>437</x:v>
      </x:c>
      <x:c r="S1207" s="299"/>
      <x:c r="T1207" s="329"/>
      <x:c r="U1207" s="329"/>
      <x:c r="V1207" s="329"/>
      <x:c r="W1207" s="329"/>
      <x:c r="X1207" s="329"/>
      <x:c r="Y1207" s="329"/>
      <x:c r="Z1207" s="329"/>
      <x:c r="AA1207" s="329"/>
      <x:c r="AB1207" s="329"/>
      <x:c r="AC1207" s="329"/>
      <x:c r="AD1207" s="329"/>
      <x:c r="AE1207" s="329"/>
      <x:c r="AF1207" s="329"/>
      <x:c r="AG1207" s="329"/>
      <x:c r="AH1207" s="329"/>
      <x:c r="AI1207" s="329"/>
      <x:c r="AJ1207" s="329"/>
      <x:c r="AK1207" s="329"/>
      <x:c r="AL1207" s="329"/>
      <x:c r="AM1207" s="329"/>
      <x:c r="AN1207" s="329"/>
      <x:c r="AO1207" s="329"/>
      <x:c r="AP1207" s="329"/>
      <x:c r="AQ1207" s="329"/>
      <x:c r="AR1207" s="329"/>
      <x:c r="AS1207" s="329"/>
      <x:c r="AT1207" s="329"/>
      <x:c r="AU1207" s="329"/>
      <x:c r="AV1207" s="329"/>
      <x:c r="AW1207" s="329"/>
      <x:c r="AX1207" s="329"/>
      <x:c r="AY1207" s="329"/>
      <x:c r="AZ1207" s="329"/>
      <x:c r="BA1207" s="329"/>
      <x:c r="BB1207" s="329"/>
      <x:c r="BC1207" s="329"/>
      <x:c r="BD1207" s="329"/>
      <x:c r="BE1207" s="329"/>
      <x:c r="BF1207" s="329"/>
      <x:c r="BG1207" s="329"/>
      <x:c r="BH1207" s="329"/>
      <x:c r="BI1207" s="329"/>
      <x:c r="BJ1207" s="329"/>
      <x:c r="BK1207" s="329"/>
      <x:c r="BL1207" s="329"/>
      <x:c r="BM1207" s="329"/>
      <x:c r="BN1207" s="329"/>
      <x:c r="BO1207" s="329"/>
      <x:c r="BP1207" s="329"/>
      <x:c r="BQ1207" s="329"/>
      <x:c r="BR1207" s="329"/>
      <x:c r="BS1207" s="329"/>
      <x:c r="BT1207" s="329"/>
      <x:c r="BU1207" s="329"/>
      <x:c r="BV1207" s="329"/>
      <x:c r="BW1207" s="329"/>
      <x:c r="BX1207" s="329"/>
      <x:c r="BY1207" s="329"/>
      <x:c r="BZ1207" s="329"/>
      <x:c r="CA1207" s="329"/>
      <x:c r="CB1207" s="329"/>
      <x:c r="CC1207" s="329"/>
      <x:c r="CD1207" s="329"/>
      <x:c r="CE1207" s="329"/>
      <x:c r="CF1207" s="329"/>
      <x:c r="CG1207" s="329"/>
      <x:c r="CH1207" s="329"/>
      <x:c r="CI1207" s="329"/>
      <x:c r="CJ1207" s="329"/>
      <x:c r="CK1207" s="329"/>
      <x:c r="CL1207" s="329"/>
      <x:c r="CM1207" s="329"/>
      <x:c r="CN1207" s="329"/>
      <x:c r="CO1207" s="329"/>
      <x:c r="CP1207" s="329"/>
      <x:c r="CQ1207" s="329"/>
      <x:c r="CR1207" s="329"/>
      <x:c r="CS1207" s="329"/>
      <x:c r="CT1207" s="329"/>
      <x:c r="CU1207" s="329"/>
      <x:c r="CV1207" s="329"/>
      <x:c r="CW1207" s="329"/>
      <x:c r="CX1207" s="329"/>
      <x:c r="CY1207" s="329"/>
      <x:c r="CZ1207" s="329"/>
      <x:c r="DA1207" s="329"/>
      <x:c r="DB1207" s="329"/>
      <x:c r="DC1207" s="329"/>
      <x:c r="DD1207" s="329"/>
      <x:c r="DE1207" s="329"/>
      <x:c r="DF1207" s="329"/>
      <x:c r="DG1207" s="329"/>
      <x:c r="DH1207" s="329"/>
      <x:c r="DI1207" s="329"/>
      <x:c r="DJ1207" s="329"/>
      <x:c r="DK1207" s="329"/>
      <x:c r="DL1207" s="329"/>
      <x:c r="DM1207" s="329"/>
      <x:c r="DN1207" s="329"/>
      <x:c r="DO1207" s="329"/>
      <x:c r="DP1207" s="329"/>
      <x:c r="DQ1207" s="329"/>
      <x:c r="DR1207" s="329"/>
      <x:c r="DS1207" s="329"/>
      <x:c r="DT1207" s="455"/>
    </x:row>
    <x:row r="1208" spans="1:124" s="346" customFormat="1" hidden="1" customHeight="1">
      <x:c r="A1208" s="657" t="s">
        <x:v>38</x:v>
      </x:c>
      <x:c r="B1208" s="631" t="s">
        <x:v>6870</x:v>
      </x:c>
      <x:c r="C1208" s="632" t="s">
        <x:v>6858</x:v>
      </x:c>
      <x:c r="D1208" s="448">
        <x:f t="shared" si="89"/>
        <x:v>144.90000000000001</x:v>
      </x:c>
      <x:c r="E1208" s="633" t="s">
        <x:v>1886</x:v>
      </x:c>
      <x:c r="F1208" s="633" t="s">
        <x:v>5506</x:v>
      </x:c>
      <x:c r="G1208" s="633"/>
      <x:c r="H1208" s="633"/>
      <x:c r="I1208" s="633"/>
      <x:c r="J1208" s="637">
        <x:v>144.90000000000001</x:v>
      </x:c>
      <x:c r="K1208" s="637"/>
      <x:c r="L1208" s="637"/>
      <x:c r="M1208" s="637">
        <x:v>144.90000000000001</x:v>
      </x:c>
      <x:c r="N1208" s="637"/>
      <x:c r="O1208" s="637"/>
      <x:c r="P1208" s="637">
        <x:v>144.90000000000001</x:v>
      </x:c>
      <x:c r="Q1208" s="637"/>
      <x:c r="R1208" s="635" t="s">
        <x:v>437</x:v>
      </x:c>
      <x:c r="S1208" s="299"/>
      <x:c r="T1208" s="329"/>
      <x:c r="U1208" s="329"/>
      <x:c r="V1208" s="329"/>
      <x:c r="W1208" s="329"/>
      <x:c r="X1208" s="329"/>
      <x:c r="Y1208" s="329"/>
      <x:c r="Z1208" s="329"/>
      <x:c r="AA1208" s="329"/>
      <x:c r="AB1208" s="329"/>
      <x:c r="AC1208" s="329"/>
      <x:c r="AD1208" s="329"/>
      <x:c r="AE1208" s="329"/>
      <x:c r="AF1208" s="329"/>
      <x:c r="AG1208" s="329"/>
      <x:c r="AH1208" s="329"/>
      <x:c r="AI1208" s="329"/>
      <x:c r="AJ1208" s="329"/>
      <x:c r="AK1208" s="329"/>
      <x:c r="AL1208" s="329"/>
      <x:c r="AM1208" s="329"/>
      <x:c r="AN1208" s="329"/>
      <x:c r="AO1208" s="329"/>
      <x:c r="AP1208" s="329"/>
      <x:c r="AQ1208" s="329"/>
      <x:c r="AR1208" s="329"/>
      <x:c r="AS1208" s="329"/>
      <x:c r="AT1208" s="329"/>
      <x:c r="AU1208" s="329"/>
      <x:c r="AV1208" s="329"/>
      <x:c r="AW1208" s="329"/>
      <x:c r="AX1208" s="329"/>
      <x:c r="AY1208" s="329"/>
      <x:c r="AZ1208" s="329"/>
      <x:c r="BA1208" s="329"/>
      <x:c r="BB1208" s="329"/>
      <x:c r="BC1208" s="329"/>
      <x:c r="BD1208" s="329"/>
      <x:c r="BE1208" s="329"/>
      <x:c r="BF1208" s="329"/>
      <x:c r="BG1208" s="329"/>
      <x:c r="BH1208" s="329"/>
      <x:c r="BI1208" s="329"/>
      <x:c r="BJ1208" s="329"/>
      <x:c r="BK1208" s="329"/>
      <x:c r="BL1208" s="329"/>
      <x:c r="BM1208" s="329"/>
      <x:c r="BN1208" s="329"/>
      <x:c r="BO1208" s="329"/>
      <x:c r="BP1208" s="329"/>
      <x:c r="BQ1208" s="329"/>
      <x:c r="BR1208" s="329"/>
      <x:c r="BS1208" s="329"/>
      <x:c r="BT1208" s="329"/>
      <x:c r="BU1208" s="329"/>
      <x:c r="BV1208" s="329"/>
      <x:c r="BW1208" s="329"/>
      <x:c r="BX1208" s="329"/>
      <x:c r="BY1208" s="329"/>
      <x:c r="BZ1208" s="329"/>
      <x:c r="CA1208" s="329"/>
      <x:c r="CB1208" s="329"/>
      <x:c r="CC1208" s="329"/>
      <x:c r="CD1208" s="329"/>
      <x:c r="CE1208" s="329"/>
      <x:c r="CF1208" s="329"/>
      <x:c r="CG1208" s="329"/>
      <x:c r="CH1208" s="329"/>
      <x:c r="CI1208" s="329"/>
      <x:c r="CJ1208" s="329"/>
      <x:c r="CK1208" s="329"/>
      <x:c r="CL1208" s="329"/>
      <x:c r="CM1208" s="329"/>
      <x:c r="CN1208" s="329"/>
      <x:c r="CO1208" s="329"/>
      <x:c r="CP1208" s="329"/>
      <x:c r="CQ1208" s="329"/>
      <x:c r="CR1208" s="329"/>
      <x:c r="CS1208" s="329"/>
      <x:c r="CT1208" s="329"/>
      <x:c r="CU1208" s="329"/>
      <x:c r="CV1208" s="329"/>
      <x:c r="CW1208" s="329"/>
      <x:c r="CX1208" s="329"/>
      <x:c r="CY1208" s="329"/>
      <x:c r="CZ1208" s="329"/>
      <x:c r="DA1208" s="329"/>
      <x:c r="DB1208" s="329"/>
      <x:c r="DC1208" s="329"/>
      <x:c r="DD1208" s="329"/>
      <x:c r="DE1208" s="329"/>
      <x:c r="DF1208" s="329"/>
      <x:c r="DG1208" s="329"/>
      <x:c r="DH1208" s="329"/>
      <x:c r="DI1208" s="329"/>
      <x:c r="DJ1208" s="329"/>
      <x:c r="DK1208" s="329"/>
      <x:c r="DL1208" s="329"/>
      <x:c r="DM1208" s="329"/>
      <x:c r="DN1208" s="329"/>
      <x:c r="DO1208" s="329"/>
      <x:c r="DP1208" s="329"/>
      <x:c r="DQ1208" s="329"/>
      <x:c r="DR1208" s="329"/>
      <x:c r="DS1208" s="329"/>
      <x:c r="DT1208" s="455"/>
    </x:row>
    <x:row r="1209" spans="1:124" s="346" customFormat="1" hidden="1" customHeight="1">
      <x:c r="A1209" s="657" t="s">
        <x:v>38</x:v>
      </x:c>
      <x:c r="B1209" s="631" t="s">
        <x:v>6872</x:v>
      </x:c>
      <x:c r="C1209" s="632" t="s">
        <x:v>1479</x:v>
      </x:c>
      <x:c r="D1209" s="448">
        <x:f t="shared" si="89"/>
        <x:v>395.69999999999999</x:v>
      </x:c>
      <x:c r="E1209" s="633" t="s">
        <x:v>5504</x:v>
      </x:c>
      <x:c r="F1209" s="633" t="s">
        <x:v>5506</x:v>
      </x:c>
      <x:c r="G1209" s="633"/>
      <x:c r="H1209" s="633"/>
      <x:c r="I1209" s="633"/>
      <x:c r="J1209" s="637">
        <x:v>395.69999999999999</x:v>
      </x:c>
      <x:c r="K1209" s="637"/>
      <x:c r="L1209" s="637"/>
      <x:c r="M1209" s="637">
        <x:v>395.69999999999999</x:v>
      </x:c>
      <x:c r="N1209" s="637"/>
      <x:c r="O1209" s="637"/>
      <x:c r="P1209" s="637">
        <x:v>395.69999999999999</x:v>
      </x:c>
      <x:c r="Q1209" s="637"/>
      <x:c r="R1209" s="635" t="s">
        <x:v>437</x:v>
      </x:c>
      <x:c r="S1209" s="299"/>
      <x:c r="T1209" s="329"/>
      <x:c r="U1209" s="329"/>
      <x:c r="V1209" s="329"/>
      <x:c r="W1209" s="329"/>
      <x:c r="X1209" s="329"/>
      <x:c r="Y1209" s="329"/>
      <x:c r="Z1209" s="329"/>
      <x:c r="AA1209" s="329"/>
      <x:c r="AB1209" s="329"/>
      <x:c r="AC1209" s="329"/>
      <x:c r="AD1209" s="329"/>
      <x:c r="AE1209" s="329"/>
      <x:c r="AF1209" s="329"/>
      <x:c r="AG1209" s="329"/>
      <x:c r="AH1209" s="329"/>
      <x:c r="AI1209" s="329"/>
      <x:c r="AJ1209" s="329"/>
      <x:c r="AK1209" s="329"/>
      <x:c r="AL1209" s="329"/>
      <x:c r="AM1209" s="329"/>
      <x:c r="AN1209" s="329"/>
      <x:c r="AO1209" s="329"/>
      <x:c r="AP1209" s="329"/>
      <x:c r="AQ1209" s="329"/>
      <x:c r="AR1209" s="329"/>
      <x:c r="AS1209" s="329"/>
      <x:c r="AT1209" s="329"/>
      <x:c r="AU1209" s="329"/>
      <x:c r="AV1209" s="329"/>
      <x:c r="AW1209" s="329"/>
      <x:c r="AX1209" s="329"/>
      <x:c r="AY1209" s="329"/>
      <x:c r="AZ1209" s="329"/>
      <x:c r="BA1209" s="329"/>
      <x:c r="BB1209" s="329"/>
      <x:c r="BC1209" s="329"/>
      <x:c r="BD1209" s="329"/>
      <x:c r="BE1209" s="329"/>
      <x:c r="BF1209" s="329"/>
      <x:c r="BG1209" s="329"/>
      <x:c r="BH1209" s="329"/>
      <x:c r="BI1209" s="329"/>
      <x:c r="BJ1209" s="329"/>
      <x:c r="BK1209" s="329"/>
      <x:c r="BL1209" s="329"/>
      <x:c r="BM1209" s="329"/>
      <x:c r="BN1209" s="329"/>
      <x:c r="BO1209" s="329"/>
      <x:c r="BP1209" s="329"/>
      <x:c r="BQ1209" s="329"/>
      <x:c r="BR1209" s="329"/>
      <x:c r="BS1209" s="329"/>
      <x:c r="BT1209" s="329"/>
      <x:c r="BU1209" s="329"/>
      <x:c r="BV1209" s="329"/>
      <x:c r="BW1209" s="329"/>
      <x:c r="BX1209" s="329"/>
      <x:c r="BY1209" s="329"/>
      <x:c r="BZ1209" s="329"/>
      <x:c r="CA1209" s="329"/>
      <x:c r="CB1209" s="329"/>
      <x:c r="CC1209" s="329"/>
      <x:c r="CD1209" s="329"/>
      <x:c r="CE1209" s="329"/>
      <x:c r="CF1209" s="329"/>
      <x:c r="CG1209" s="329"/>
      <x:c r="CH1209" s="329"/>
      <x:c r="CI1209" s="329"/>
      <x:c r="CJ1209" s="329"/>
      <x:c r="CK1209" s="329"/>
      <x:c r="CL1209" s="329"/>
      <x:c r="CM1209" s="329"/>
      <x:c r="CN1209" s="329"/>
      <x:c r="CO1209" s="329"/>
      <x:c r="CP1209" s="329"/>
      <x:c r="CQ1209" s="329"/>
      <x:c r="CR1209" s="329"/>
      <x:c r="CS1209" s="329"/>
      <x:c r="CT1209" s="329"/>
      <x:c r="CU1209" s="329"/>
      <x:c r="CV1209" s="329"/>
      <x:c r="CW1209" s="329"/>
      <x:c r="CX1209" s="329"/>
      <x:c r="CY1209" s="329"/>
      <x:c r="CZ1209" s="329"/>
      <x:c r="DA1209" s="329"/>
      <x:c r="DB1209" s="329"/>
      <x:c r="DC1209" s="329"/>
      <x:c r="DD1209" s="329"/>
      <x:c r="DE1209" s="329"/>
      <x:c r="DF1209" s="329"/>
      <x:c r="DG1209" s="329"/>
      <x:c r="DH1209" s="329"/>
      <x:c r="DI1209" s="329"/>
      <x:c r="DJ1209" s="329"/>
      <x:c r="DK1209" s="329"/>
      <x:c r="DL1209" s="329"/>
      <x:c r="DM1209" s="329"/>
      <x:c r="DN1209" s="329"/>
      <x:c r="DO1209" s="329"/>
      <x:c r="DP1209" s="329"/>
      <x:c r="DQ1209" s="329"/>
      <x:c r="DR1209" s="329"/>
      <x:c r="DS1209" s="329"/>
      <x:c r="DT1209" s="455"/>
    </x:row>
    <x:row r="1210" spans="1:124" s="346" customFormat="1" hidden="1" customHeight="1">
      <x:c r="A1210" s="657" t="s">
        <x:v>38</x:v>
      </x:c>
      <x:c r="B1210" s="631" t="s">
        <x:v>6843</x:v>
      </x:c>
      <x:c r="C1210" s="632" t="s">
        <x:v>821</x:v>
      </x:c>
      <x:c r="D1210" s="448">
        <x:f t="shared" si="89"/>
        <x:v>230.5</x:v>
      </x:c>
      <x:c r="E1210" s="633" t="s">
        <x:v>5504</x:v>
      </x:c>
      <x:c r="F1210" s="633" t="s">
        <x:v>5506</x:v>
      </x:c>
      <x:c r="G1210" s="633"/>
      <x:c r="H1210" s="633"/>
      <x:c r="I1210" s="633"/>
      <x:c r="J1210" s="637">
        <x:v>230.5</x:v>
      </x:c>
      <x:c r="K1210" s="637"/>
      <x:c r="L1210" s="637"/>
      <x:c r="M1210" s="637">
        <x:v>230.5</x:v>
      </x:c>
      <x:c r="N1210" s="637"/>
      <x:c r="O1210" s="637"/>
      <x:c r="P1210" s="637">
        <x:v>230.5</x:v>
      </x:c>
      <x:c r="Q1210" s="637"/>
      <x:c r="R1210" s="635" t="s">
        <x:v>437</x:v>
      </x:c>
      <x:c r="S1210" s="299"/>
      <x:c r="T1210" s="329"/>
      <x:c r="U1210" s="329"/>
      <x:c r="V1210" s="329"/>
      <x:c r="W1210" s="329"/>
      <x:c r="X1210" s="329"/>
      <x:c r="Y1210" s="329"/>
      <x:c r="Z1210" s="329"/>
      <x:c r="AA1210" s="329"/>
      <x:c r="AB1210" s="329"/>
      <x:c r="AC1210" s="329"/>
      <x:c r="AD1210" s="329"/>
      <x:c r="AE1210" s="329"/>
      <x:c r="AF1210" s="329"/>
      <x:c r="AG1210" s="329"/>
      <x:c r="AH1210" s="329"/>
      <x:c r="AI1210" s="329"/>
      <x:c r="AJ1210" s="329"/>
      <x:c r="AK1210" s="329"/>
      <x:c r="AL1210" s="329"/>
      <x:c r="AM1210" s="329"/>
      <x:c r="AN1210" s="329"/>
      <x:c r="AO1210" s="329"/>
      <x:c r="AP1210" s="329"/>
      <x:c r="AQ1210" s="329"/>
      <x:c r="AR1210" s="329"/>
      <x:c r="AS1210" s="329"/>
      <x:c r="AT1210" s="329"/>
      <x:c r="AU1210" s="329"/>
      <x:c r="AV1210" s="329"/>
      <x:c r="AW1210" s="329"/>
      <x:c r="AX1210" s="329"/>
      <x:c r="AY1210" s="329"/>
      <x:c r="AZ1210" s="329"/>
      <x:c r="BA1210" s="329"/>
      <x:c r="BB1210" s="329"/>
      <x:c r="BC1210" s="329"/>
      <x:c r="BD1210" s="329"/>
      <x:c r="BE1210" s="329"/>
      <x:c r="BF1210" s="329"/>
      <x:c r="BG1210" s="329"/>
      <x:c r="BH1210" s="329"/>
      <x:c r="BI1210" s="329"/>
      <x:c r="BJ1210" s="329"/>
      <x:c r="BK1210" s="329"/>
      <x:c r="BL1210" s="329"/>
      <x:c r="BM1210" s="329"/>
      <x:c r="BN1210" s="329"/>
      <x:c r="BO1210" s="329"/>
      <x:c r="BP1210" s="329"/>
      <x:c r="BQ1210" s="329"/>
      <x:c r="BR1210" s="329"/>
      <x:c r="BS1210" s="329"/>
      <x:c r="BT1210" s="329"/>
      <x:c r="BU1210" s="329"/>
      <x:c r="BV1210" s="329"/>
      <x:c r="BW1210" s="329"/>
      <x:c r="BX1210" s="329"/>
      <x:c r="BY1210" s="329"/>
      <x:c r="BZ1210" s="329"/>
      <x:c r="CA1210" s="329"/>
      <x:c r="CB1210" s="329"/>
      <x:c r="CC1210" s="329"/>
      <x:c r="CD1210" s="329"/>
      <x:c r="CE1210" s="329"/>
      <x:c r="CF1210" s="329"/>
      <x:c r="CG1210" s="329"/>
      <x:c r="CH1210" s="329"/>
      <x:c r="CI1210" s="329"/>
      <x:c r="CJ1210" s="329"/>
      <x:c r="CK1210" s="329"/>
      <x:c r="CL1210" s="329"/>
      <x:c r="CM1210" s="329"/>
      <x:c r="CN1210" s="329"/>
      <x:c r="CO1210" s="329"/>
      <x:c r="CP1210" s="329"/>
      <x:c r="CQ1210" s="329"/>
      <x:c r="CR1210" s="329"/>
      <x:c r="CS1210" s="329"/>
      <x:c r="CT1210" s="329"/>
      <x:c r="CU1210" s="329"/>
      <x:c r="CV1210" s="329"/>
      <x:c r="CW1210" s="329"/>
      <x:c r="CX1210" s="329"/>
      <x:c r="CY1210" s="329"/>
      <x:c r="CZ1210" s="329"/>
      <x:c r="DA1210" s="329"/>
      <x:c r="DB1210" s="329"/>
      <x:c r="DC1210" s="329"/>
      <x:c r="DD1210" s="329"/>
      <x:c r="DE1210" s="329"/>
      <x:c r="DF1210" s="329"/>
      <x:c r="DG1210" s="329"/>
      <x:c r="DH1210" s="329"/>
      <x:c r="DI1210" s="329"/>
      <x:c r="DJ1210" s="329"/>
      <x:c r="DK1210" s="329"/>
      <x:c r="DL1210" s="329"/>
      <x:c r="DM1210" s="329"/>
      <x:c r="DN1210" s="329"/>
      <x:c r="DO1210" s="329"/>
      <x:c r="DP1210" s="329"/>
      <x:c r="DQ1210" s="329"/>
      <x:c r="DR1210" s="329"/>
      <x:c r="DS1210" s="329"/>
      <x:c r="DT1210" s="455"/>
    </x:row>
    <x:row r="1211" spans="1:124" s="346" customFormat="1" hidden="1" customHeight="1">
      <x:c r="A1211" s="657" t="s">
        <x:v>38</x:v>
      </x:c>
      <x:c r="B1211" s="631" t="s">
        <x:v>6844</x:v>
      </x:c>
      <x:c r="C1211" s="632" t="s">
        <x:v>875</x:v>
      </x:c>
      <x:c r="D1211" s="448">
        <x:f t="shared" si="89"/>
        <x:v>37</x:v>
      </x:c>
      <x:c r="E1211" s="633" t="s">
        <x:v>5504</x:v>
      </x:c>
      <x:c r="F1211" s="633" t="s">
        <x:v>5506</x:v>
      </x:c>
      <x:c r="G1211" s="633"/>
      <x:c r="H1211" s="633"/>
      <x:c r="I1211" s="633"/>
      <x:c r="J1211" s="637">
        <x:v>37</x:v>
      </x:c>
      <x:c r="K1211" s="637"/>
      <x:c r="L1211" s="637"/>
      <x:c r="M1211" s="637">
        <x:v>37</x:v>
      </x:c>
      <x:c r="N1211" s="637"/>
      <x:c r="O1211" s="637"/>
      <x:c r="P1211" s="637">
        <x:v>37</x:v>
      </x:c>
      <x:c r="Q1211" s="637"/>
      <x:c r="R1211" s="635" t="s">
        <x:v>437</x:v>
      </x:c>
      <x:c r="S1211" s="299"/>
      <x:c r="T1211" s="329"/>
      <x:c r="U1211" s="329"/>
      <x:c r="V1211" s="329"/>
      <x:c r="W1211" s="329"/>
      <x:c r="X1211" s="329"/>
      <x:c r="Y1211" s="329"/>
      <x:c r="Z1211" s="329"/>
      <x:c r="AA1211" s="329"/>
      <x:c r="AB1211" s="329"/>
      <x:c r="AC1211" s="329"/>
      <x:c r="AD1211" s="329"/>
      <x:c r="AE1211" s="329"/>
      <x:c r="AF1211" s="329"/>
      <x:c r="AG1211" s="329"/>
      <x:c r="AH1211" s="329"/>
      <x:c r="AI1211" s="329"/>
      <x:c r="AJ1211" s="329"/>
      <x:c r="AK1211" s="329"/>
      <x:c r="AL1211" s="329"/>
      <x:c r="AM1211" s="329"/>
      <x:c r="AN1211" s="329"/>
      <x:c r="AO1211" s="329"/>
      <x:c r="AP1211" s="329"/>
      <x:c r="AQ1211" s="329"/>
      <x:c r="AR1211" s="329"/>
      <x:c r="AS1211" s="329"/>
      <x:c r="AT1211" s="329"/>
      <x:c r="AU1211" s="329"/>
      <x:c r="AV1211" s="329"/>
      <x:c r="AW1211" s="329"/>
      <x:c r="AX1211" s="329"/>
      <x:c r="AY1211" s="329"/>
      <x:c r="AZ1211" s="329"/>
      <x:c r="BA1211" s="329"/>
      <x:c r="BB1211" s="329"/>
      <x:c r="BC1211" s="329"/>
      <x:c r="BD1211" s="329"/>
      <x:c r="BE1211" s="329"/>
      <x:c r="BF1211" s="329"/>
      <x:c r="BG1211" s="329"/>
      <x:c r="BH1211" s="329"/>
      <x:c r="BI1211" s="329"/>
      <x:c r="BJ1211" s="329"/>
      <x:c r="BK1211" s="329"/>
      <x:c r="BL1211" s="329"/>
      <x:c r="BM1211" s="329"/>
      <x:c r="BN1211" s="329"/>
      <x:c r="BO1211" s="329"/>
      <x:c r="BP1211" s="329"/>
      <x:c r="BQ1211" s="329"/>
      <x:c r="BR1211" s="329"/>
      <x:c r="BS1211" s="329"/>
      <x:c r="BT1211" s="329"/>
      <x:c r="BU1211" s="329"/>
      <x:c r="BV1211" s="329"/>
      <x:c r="BW1211" s="329"/>
      <x:c r="BX1211" s="329"/>
      <x:c r="BY1211" s="329"/>
      <x:c r="BZ1211" s="329"/>
      <x:c r="CA1211" s="329"/>
      <x:c r="CB1211" s="329"/>
      <x:c r="CC1211" s="329"/>
      <x:c r="CD1211" s="329"/>
      <x:c r="CE1211" s="329"/>
      <x:c r="CF1211" s="329"/>
      <x:c r="CG1211" s="329"/>
      <x:c r="CH1211" s="329"/>
      <x:c r="CI1211" s="329"/>
      <x:c r="CJ1211" s="329"/>
      <x:c r="CK1211" s="329"/>
      <x:c r="CL1211" s="329"/>
      <x:c r="CM1211" s="329"/>
      <x:c r="CN1211" s="329"/>
      <x:c r="CO1211" s="329"/>
      <x:c r="CP1211" s="329"/>
      <x:c r="CQ1211" s="329"/>
      <x:c r="CR1211" s="329"/>
      <x:c r="CS1211" s="329"/>
      <x:c r="CT1211" s="329"/>
      <x:c r="CU1211" s="329"/>
      <x:c r="CV1211" s="329"/>
      <x:c r="CW1211" s="329"/>
      <x:c r="CX1211" s="329"/>
      <x:c r="CY1211" s="329"/>
      <x:c r="CZ1211" s="329"/>
      <x:c r="DA1211" s="329"/>
      <x:c r="DB1211" s="329"/>
      <x:c r="DC1211" s="329"/>
      <x:c r="DD1211" s="329"/>
      <x:c r="DE1211" s="329"/>
      <x:c r="DF1211" s="329"/>
      <x:c r="DG1211" s="329"/>
      <x:c r="DH1211" s="329"/>
      <x:c r="DI1211" s="329"/>
      <x:c r="DJ1211" s="329"/>
      <x:c r="DK1211" s="329"/>
      <x:c r="DL1211" s="329"/>
      <x:c r="DM1211" s="329"/>
      <x:c r="DN1211" s="329"/>
      <x:c r="DO1211" s="329"/>
      <x:c r="DP1211" s="329"/>
      <x:c r="DQ1211" s="329"/>
      <x:c r="DR1211" s="329"/>
      <x:c r="DS1211" s="329"/>
      <x:c r="DT1211" s="455"/>
    </x:row>
    <x:row r="1212" spans="1:124" s="346" customFormat="1" hidden="1" customHeight="1">
      <x:c r="A1212" s="657" t="s">
        <x:v>38</x:v>
      </x:c>
      <x:c r="B1212" s="631" t="s">
        <x:v>6875</x:v>
      </x:c>
      <x:c r="C1212" s="632" t="s">
        <x:v>833</x:v>
      </x:c>
      <x:c r="D1212" s="448">
        <x:f t="shared" si="89"/>
        <x:v>75.700000000000003</x:v>
      </x:c>
      <x:c r="E1212" s="633" t="s">
        <x:v>5504</x:v>
      </x:c>
      <x:c r="F1212" s="633" t="s">
        <x:v>5506</x:v>
      </x:c>
      <x:c r="G1212" s="633"/>
      <x:c r="H1212" s="633"/>
      <x:c r="I1212" s="633"/>
      <x:c r="J1212" s="637">
        <x:v>75.700000000000003</x:v>
      </x:c>
      <x:c r="K1212" s="637"/>
      <x:c r="L1212" s="637"/>
      <x:c r="M1212" s="637">
        <x:v>75.700000000000003</x:v>
      </x:c>
      <x:c r="N1212" s="637"/>
      <x:c r="O1212" s="637"/>
      <x:c r="P1212" s="637">
        <x:v>75.700000000000003</x:v>
      </x:c>
      <x:c r="Q1212" s="637"/>
      <x:c r="R1212" s="635" t="s">
        <x:v>437</x:v>
      </x:c>
      <x:c r="S1212" s="299"/>
      <x:c r="T1212" s="329"/>
      <x:c r="U1212" s="329"/>
      <x:c r="V1212" s="329"/>
      <x:c r="W1212" s="329"/>
      <x:c r="X1212" s="329"/>
      <x:c r="Y1212" s="329"/>
      <x:c r="Z1212" s="329"/>
      <x:c r="AA1212" s="329"/>
      <x:c r="AB1212" s="329"/>
      <x:c r="AC1212" s="329"/>
      <x:c r="AD1212" s="329"/>
      <x:c r="AE1212" s="329"/>
      <x:c r="AF1212" s="329"/>
      <x:c r="AG1212" s="329"/>
      <x:c r="AH1212" s="329"/>
      <x:c r="AI1212" s="329"/>
      <x:c r="AJ1212" s="329"/>
      <x:c r="AK1212" s="329"/>
      <x:c r="AL1212" s="329"/>
      <x:c r="AM1212" s="329"/>
      <x:c r="AN1212" s="329"/>
      <x:c r="AO1212" s="329"/>
      <x:c r="AP1212" s="329"/>
      <x:c r="AQ1212" s="329"/>
      <x:c r="AR1212" s="329"/>
      <x:c r="AS1212" s="329"/>
      <x:c r="AT1212" s="329"/>
      <x:c r="AU1212" s="329"/>
      <x:c r="AV1212" s="329"/>
      <x:c r="AW1212" s="329"/>
      <x:c r="AX1212" s="329"/>
      <x:c r="AY1212" s="329"/>
      <x:c r="AZ1212" s="329"/>
      <x:c r="BA1212" s="329"/>
      <x:c r="BB1212" s="329"/>
      <x:c r="BC1212" s="329"/>
      <x:c r="BD1212" s="329"/>
      <x:c r="BE1212" s="329"/>
      <x:c r="BF1212" s="329"/>
      <x:c r="BG1212" s="329"/>
      <x:c r="BH1212" s="329"/>
      <x:c r="BI1212" s="329"/>
      <x:c r="BJ1212" s="329"/>
      <x:c r="BK1212" s="329"/>
      <x:c r="BL1212" s="329"/>
      <x:c r="BM1212" s="329"/>
      <x:c r="BN1212" s="329"/>
      <x:c r="BO1212" s="329"/>
      <x:c r="BP1212" s="329"/>
      <x:c r="BQ1212" s="329"/>
      <x:c r="BR1212" s="329"/>
      <x:c r="BS1212" s="329"/>
      <x:c r="BT1212" s="329"/>
      <x:c r="BU1212" s="329"/>
      <x:c r="BV1212" s="329"/>
      <x:c r="BW1212" s="329"/>
      <x:c r="BX1212" s="329"/>
      <x:c r="BY1212" s="329"/>
      <x:c r="BZ1212" s="329"/>
      <x:c r="CA1212" s="329"/>
      <x:c r="CB1212" s="329"/>
      <x:c r="CC1212" s="329"/>
      <x:c r="CD1212" s="329"/>
      <x:c r="CE1212" s="329"/>
      <x:c r="CF1212" s="329"/>
      <x:c r="CG1212" s="329"/>
      <x:c r="CH1212" s="329"/>
      <x:c r="CI1212" s="329"/>
      <x:c r="CJ1212" s="329"/>
      <x:c r="CK1212" s="329"/>
      <x:c r="CL1212" s="329"/>
      <x:c r="CM1212" s="329"/>
      <x:c r="CN1212" s="329"/>
      <x:c r="CO1212" s="329"/>
      <x:c r="CP1212" s="329"/>
      <x:c r="CQ1212" s="329"/>
      <x:c r="CR1212" s="329"/>
      <x:c r="CS1212" s="329"/>
      <x:c r="CT1212" s="329"/>
      <x:c r="CU1212" s="329"/>
      <x:c r="CV1212" s="329"/>
      <x:c r="CW1212" s="329"/>
      <x:c r="CX1212" s="329"/>
      <x:c r="CY1212" s="329"/>
      <x:c r="CZ1212" s="329"/>
      <x:c r="DA1212" s="329"/>
      <x:c r="DB1212" s="329"/>
      <x:c r="DC1212" s="329"/>
      <x:c r="DD1212" s="329"/>
      <x:c r="DE1212" s="329"/>
      <x:c r="DF1212" s="329"/>
      <x:c r="DG1212" s="329"/>
      <x:c r="DH1212" s="329"/>
      <x:c r="DI1212" s="329"/>
      <x:c r="DJ1212" s="329"/>
      <x:c r="DK1212" s="329"/>
      <x:c r="DL1212" s="329"/>
      <x:c r="DM1212" s="329"/>
      <x:c r="DN1212" s="329"/>
      <x:c r="DO1212" s="329"/>
      <x:c r="DP1212" s="329"/>
      <x:c r="DQ1212" s="329"/>
      <x:c r="DR1212" s="329"/>
      <x:c r="DS1212" s="329"/>
      <x:c r="DT1212" s="455"/>
    </x:row>
    <x:row r="1213" spans="1:124" s="346" customFormat="1" hidden="1" customHeight="1">
      <x:c r="A1213" s="657" t="s">
        <x:v>38</x:v>
      </x:c>
      <x:c r="B1213" s="631" t="s">
        <x:v>6879</x:v>
      </x:c>
      <x:c r="C1213" s="632" t="s">
        <x:v>826</x:v>
      </x:c>
      <x:c r="D1213" s="448">
        <x:f t="shared" ref="D1213:D1251" si="91">IF(SUM(I1213:K1213)=SUM(L1213:M1213),SUM(I1213:K1213),"오답")</x:f>
        <x:v>879.5</x:v>
      </x:c>
      <x:c r="E1213" s="633" t="s">
        <x:v>5504</x:v>
      </x:c>
      <x:c r="F1213" s="633" t="s">
        <x:v>5506</x:v>
      </x:c>
      <x:c r="G1213" s="633"/>
      <x:c r="H1213" s="633"/>
      <x:c r="I1213" s="633"/>
      <x:c r="J1213" s="637">
        <x:v>879.5</x:v>
      </x:c>
      <x:c r="K1213" s="637"/>
      <x:c r="L1213" s="637"/>
      <x:c r="M1213" s="637">
        <x:v>879.5</x:v>
      </x:c>
      <x:c r="N1213" s="637"/>
      <x:c r="O1213" s="637"/>
      <x:c r="P1213" s="637">
        <x:v>879.5</x:v>
      </x:c>
      <x:c r="Q1213" s="637"/>
      <x:c r="R1213" s="635" t="s">
        <x:v>437</x:v>
      </x:c>
      <x:c r="S1213" s="299"/>
      <x:c r="T1213" s="329"/>
      <x:c r="U1213" s="329"/>
      <x:c r="V1213" s="329"/>
      <x:c r="W1213" s="329"/>
      <x:c r="X1213" s="329"/>
      <x:c r="Y1213" s="329"/>
      <x:c r="Z1213" s="329"/>
      <x:c r="AA1213" s="329"/>
      <x:c r="AB1213" s="329"/>
      <x:c r="AC1213" s="329"/>
      <x:c r="AD1213" s="329"/>
      <x:c r="AE1213" s="329"/>
      <x:c r="AF1213" s="329"/>
      <x:c r="AG1213" s="329"/>
      <x:c r="AH1213" s="329"/>
      <x:c r="AI1213" s="329"/>
      <x:c r="AJ1213" s="329"/>
      <x:c r="AK1213" s="329"/>
      <x:c r="AL1213" s="329"/>
      <x:c r="AM1213" s="329"/>
      <x:c r="AN1213" s="329"/>
      <x:c r="AO1213" s="329"/>
      <x:c r="AP1213" s="329"/>
      <x:c r="AQ1213" s="329"/>
      <x:c r="AR1213" s="329"/>
      <x:c r="AS1213" s="329"/>
      <x:c r="AT1213" s="329"/>
      <x:c r="AU1213" s="329"/>
      <x:c r="AV1213" s="329"/>
      <x:c r="AW1213" s="329"/>
      <x:c r="AX1213" s="329"/>
      <x:c r="AY1213" s="329"/>
      <x:c r="AZ1213" s="329"/>
      <x:c r="BA1213" s="329"/>
      <x:c r="BB1213" s="329"/>
      <x:c r="BC1213" s="329"/>
      <x:c r="BD1213" s="329"/>
      <x:c r="BE1213" s="329"/>
      <x:c r="BF1213" s="329"/>
      <x:c r="BG1213" s="329"/>
      <x:c r="BH1213" s="329"/>
      <x:c r="BI1213" s="329"/>
      <x:c r="BJ1213" s="329"/>
      <x:c r="BK1213" s="329"/>
      <x:c r="BL1213" s="329"/>
      <x:c r="BM1213" s="329"/>
      <x:c r="BN1213" s="329"/>
      <x:c r="BO1213" s="329"/>
      <x:c r="BP1213" s="329"/>
      <x:c r="BQ1213" s="329"/>
      <x:c r="BR1213" s="329"/>
      <x:c r="BS1213" s="329"/>
      <x:c r="BT1213" s="329"/>
      <x:c r="BU1213" s="329"/>
      <x:c r="BV1213" s="329"/>
      <x:c r="BW1213" s="329"/>
      <x:c r="BX1213" s="329"/>
      <x:c r="BY1213" s="329"/>
      <x:c r="BZ1213" s="329"/>
      <x:c r="CA1213" s="329"/>
      <x:c r="CB1213" s="329"/>
      <x:c r="CC1213" s="329"/>
      <x:c r="CD1213" s="329"/>
      <x:c r="CE1213" s="329"/>
      <x:c r="CF1213" s="329"/>
      <x:c r="CG1213" s="329"/>
      <x:c r="CH1213" s="329"/>
      <x:c r="CI1213" s="329"/>
      <x:c r="CJ1213" s="329"/>
      <x:c r="CK1213" s="329"/>
      <x:c r="CL1213" s="329"/>
      <x:c r="CM1213" s="329"/>
      <x:c r="CN1213" s="329"/>
      <x:c r="CO1213" s="329"/>
      <x:c r="CP1213" s="329"/>
      <x:c r="CQ1213" s="329"/>
      <x:c r="CR1213" s="329"/>
      <x:c r="CS1213" s="329"/>
      <x:c r="CT1213" s="329"/>
      <x:c r="CU1213" s="329"/>
      <x:c r="CV1213" s="329"/>
      <x:c r="CW1213" s="329"/>
      <x:c r="CX1213" s="329"/>
      <x:c r="CY1213" s="329"/>
      <x:c r="CZ1213" s="329"/>
      <x:c r="DA1213" s="329"/>
      <x:c r="DB1213" s="329"/>
      <x:c r="DC1213" s="329"/>
      <x:c r="DD1213" s="329"/>
      <x:c r="DE1213" s="329"/>
      <x:c r="DF1213" s="329"/>
      <x:c r="DG1213" s="329"/>
      <x:c r="DH1213" s="329"/>
      <x:c r="DI1213" s="329"/>
      <x:c r="DJ1213" s="329"/>
      <x:c r="DK1213" s="329"/>
      <x:c r="DL1213" s="329"/>
      <x:c r="DM1213" s="329"/>
      <x:c r="DN1213" s="329"/>
      <x:c r="DO1213" s="329"/>
      <x:c r="DP1213" s="329"/>
      <x:c r="DQ1213" s="329"/>
      <x:c r="DR1213" s="329"/>
      <x:c r="DS1213" s="329"/>
      <x:c r="DT1213" s="455"/>
    </x:row>
    <x:row r="1214" spans="1:124" s="346" customFormat="1" hidden="1" customHeight="1">
      <x:c r="A1214" s="657" t="s">
        <x:v>38</x:v>
      </x:c>
      <x:c r="B1214" s="631" t="s">
        <x:v>6878</x:v>
      </x:c>
      <x:c r="C1214" s="632" t="s">
        <x:v>6856</x:v>
      </x:c>
      <x:c r="D1214" s="448">
        <x:f t="shared" si="91"/>
        <x:v>7875.6000000000004</x:v>
      </x:c>
      <x:c r="E1214" s="633" t="s">
        <x:v>1862</x:v>
      </x:c>
      <x:c r="F1214" s="633"/>
      <x:c r="G1214" s="633"/>
      <x:c r="H1214" s="633"/>
      <x:c r="I1214" s="633"/>
      <x:c r="J1214" s="637"/>
      <x:c r="K1214" s="637">
        <x:v>7875.6000000000004</x:v>
      </x:c>
      <x:c r="L1214" s="637"/>
      <x:c r="M1214" s="637">
        <x:v>7875.6000000000004</x:v>
      </x:c>
      <x:c r="N1214" s="637"/>
      <x:c r="O1214" s="637"/>
      <x:c r="P1214" s="637">
        <x:v>7875.6000000000004</x:v>
      </x:c>
      <x:c r="Q1214" s="637"/>
      <x:c r="R1214" s="635" t="s">
        <x:v>1863</x:v>
      </x:c>
      <x:c r="S1214" s="299"/>
      <x:c r="T1214" s="329"/>
      <x:c r="U1214" s="329"/>
      <x:c r="V1214" s="329"/>
      <x:c r="W1214" s="329"/>
      <x:c r="X1214" s="329"/>
      <x:c r="Y1214" s="329"/>
      <x:c r="Z1214" s="329"/>
      <x:c r="AA1214" s="329"/>
      <x:c r="AB1214" s="329"/>
      <x:c r="AC1214" s="329"/>
      <x:c r="AD1214" s="329"/>
      <x:c r="AE1214" s="329"/>
      <x:c r="AF1214" s="329"/>
      <x:c r="AG1214" s="329"/>
      <x:c r="AH1214" s="329"/>
      <x:c r="AI1214" s="329"/>
      <x:c r="AJ1214" s="329"/>
      <x:c r="AK1214" s="329"/>
      <x:c r="AL1214" s="329"/>
      <x:c r="AM1214" s="329"/>
      <x:c r="AN1214" s="329"/>
      <x:c r="AO1214" s="329"/>
      <x:c r="AP1214" s="329"/>
      <x:c r="AQ1214" s="329"/>
      <x:c r="AR1214" s="329"/>
      <x:c r="AS1214" s="329"/>
      <x:c r="AT1214" s="329"/>
      <x:c r="AU1214" s="329"/>
      <x:c r="AV1214" s="329"/>
      <x:c r="AW1214" s="329"/>
      <x:c r="AX1214" s="329"/>
      <x:c r="AY1214" s="329"/>
      <x:c r="AZ1214" s="329"/>
      <x:c r="BA1214" s="329"/>
      <x:c r="BB1214" s="329"/>
      <x:c r="BC1214" s="329"/>
      <x:c r="BD1214" s="329"/>
      <x:c r="BE1214" s="329"/>
      <x:c r="BF1214" s="329"/>
      <x:c r="BG1214" s="329"/>
      <x:c r="BH1214" s="329"/>
      <x:c r="BI1214" s="329"/>
      <x:c r="BJ1214" s="329"/>
      <x:c r="BK1214" s="329"/>
      <x:c r="BL1214" s="329"/>
      <x:c r="BM1214" s="329"/>
      <x:c r="BN1214" s="329"/>
      <x:c r="BO1214" s="329"/>
      <x:c r="BP1214" s="329"/>
      <x:c r="BQ1214" s="329"/>
      <x:c r="BR1214" s="329"/>
      <x:c r="BS1214" s="329"/>
      <x:c r="BT1214" s="329"/>
      <x:c r="BU1214" s="329"/>
      <x:c r="BV1214" s="329"/>
      <x:c r="BW1214" s="329"/>
      <x:c r="BX1214" s="329"/>
      <x:c r="BY1214" s="329"/>
      <x:c r="BZ1214" s="329"/>
      <x:c r="CA1214" s="329"/>
      <x:c r="CB1214" s="329"/>
      <x:c r="CC1214" s="329"/>
      <x:c r="CD1214" s="329"/>
      <x:c r="CE1214" s="329"/>
      <x:c r="CF1214" s="329"/>
      <x:c r="CG1214" s="329"/>
      <x:c r="CH1214" s="329"/>
      <x:c r="CI1214" s="329"/>
      <x:c r="CJ1214" s="329"/>
      <x:c r="CK1214" s="329"/>
      <x:c r="CL1214" s="329"/>
      <x:c r="CM1214" s="329"/>
      <x:c r="CN1214" s="329"/>
      <x:c r="CO1214" s="329"/>
      <x:c r="CP1214" s="329"/>
      <x:c r="CQ1214" s="329"/>
      <x:c r="CR1214" s="329"/>
      <x:c r="CS1214" s="329"/>
      <x:c r="CT1214" s="329"/>
      <x:c r="CU1214" s="329"/>
      <x:c r="CV1214" s="329"/>
      <x:c r="CW1214" s="329"/>
      <x:c r="CX1214" s="329"/>
      <x:c r="CY1214" s="329"/>
      <x:c r="CZ1214" s="329"/>
      <x:c r="DA1214" s="329"/>
      <x:c r="DB1214" s="329"/>
      <x:c r="DC1214" s="329"/>
      <x:c r="DD1214" s="329"/>
      <x:c r="DE1214" s="329"/>
      <x:c r="DF1214" s="329"/>
      <x:c r="DG1214" s="329"/>
      <x:c r="DH1214" s="329"/>
      <x:c r="DI1214" s="329"/>
      <x:c r="DJ1214" s="329"/>
      <x:c r="DK1214" s="329"/>
      <x:c r="DL1214" s="329"/>
      <x:c r="DM1214" s="329"/>
      <x:c r="DN1214" s="329"/>
      <x:c r="DO1214" s="329"/>
      <x:c r="DP1214" s="329"/>
      <x:c r="DQ1214" s="329"/>
      <x:c r="DR1214" s="329"/>
      <x:c r="DS1214" s="329"/>
      <x:c r="DT1214" s="455"/>
    </x:row>
    <x:row r="1215" spans="1:19" s="329" customFormat="1" hidden="1" customHeight="1">
      <x:c r="A1215" s="657" t="s">
        <x:v>38</x:v>
      </x:c>
      <x:c r="B1215" s="638" t="s">
        <x:v>6855</x:v>
      </x:c>
      <x:c r="C1215" s="632" t="s">
        <x:v>1883</x:v>
      </x:c>
      <x:c r="D1215" s="448">
        <x:f t="shared" si="91"/>
        <x:v>8581</x:v>
      </x:c>
      <x:c r="E1215" s="317" t="s">
        <x:v>1927</x:v>
      </x:c>
      <x:c r="F1215" s="507" t="s">
        <x:v>5183</x:v>
      </x:c>
      <x:c r="G1215" s="317" t="s">
        <x:v>1927</x:v>
      </x:c>
      <x:c r="H1215" s="317"/>
      <x:c r="I1215" s="317"/>
      <x:c r="J1215" s="636"/>
      <x:c r="K1215" s="636">
        <x:v>8581</x:v>
      </x:c>
      <x:c r="L1215" s="636"/>
      <x:c r="M1215" s="636">
        <x:v>8581</x:v>
      </x:c>
      <x:c r="N1215" s="636"/>
      <x:c r="O1215" s="636"/>
      <x:c r="P1215" s="636">
        <x:v>8581</x:v>
      </x:c>
      <x:c r="Q1215" s="636"/>
      <x:c r="R1215" s="217" t="s">
        <x:v>5043</x:v>
      </x:c>
      <x:c r="S1215" s="299"/>
    </x:row>
    <x:row r="1216" spans="1:19" s="329" customFormat="1" hidden="1" customHeight="1">
      <x:c r="A1216" s="657" t="s">
        <x:v>38</x:v>
      </x:c>
      <x:c r="B1216" s="638" t="s">
        <x:v>6867</x:v>
      </x:c>
      <x:c r="C1216" s="632" t="s">
        <x:v>1929</x:v>
      </x:c>
      <x:c r="D1216" s="448">
        <x:f t="shared" si="91"/>
        <x:v>15620</x:v>
      </x:c>
      <x:c r="E1216" s="317" t="s">
        <x:v>1927</x:v>
      </x:c>
      <x:c r="F1216" s="507" t="s">
        <x:v>5183</x:v>
      </x:c>
      <x:c r="G1216" s="317" t="s">
        <x:v>1927</x:v>
      </x:c>
      <x:c r="H1216" s="317"/>
      <x:c r="I1216" s="317"/>
      <x:c r="J1216" s="636"/>
      <x:c r="K1216" s="636">
        <x:v>15620</x:v>
      </x:c>
      <x:c r="L1216" s="636"/>
      <x:c r="M1216" s="636">
        <x:v>15620</x:v>
      </x:c>
      <x:c r="N1216" s="636"/>
      <x:c r="O1216" s="636"/>
      <x:c r="P1216" s="636">
        <x:v>15620</x:v>
      </x:c>
      <x:c r="Q1216" s="636"/>
      <x:c r="R1216" s="217" t="s">
        <x:v>5043</x:v>
      </x:c>
      <x:c r="S1216" s="299"/>
    </x:row>
    <x:row r="1217" spans="1:19" s="329" customFormat="1" hidden="1" customHeight="1">
      <x:c r="A1217" s="657" t="s">
        <x:v>38</x:v>
      </x:c>
      <x:c r="B1217" s="638" t="s">
        <x:v>5910</x:v>
      </x:c>
      <x:c r="C1217" s="632" t="s">
        <x:v>1930</x:v>
      </x:c>
      <x:c r="D1217" s="448">
        <x:f t="shared" si="91"/>
        <x:v>17755</x:v>
      </x:c>
      <x:c r="E1217" s="317" t="s">
        <x:v>1927</x:v>
      </x:c>
      <x:c r="F1217" s="507" t="s">
        <x:v>5183</x:v>
      </x:c>
      <x:c r="G1217" s="317" t="s">
        <x:v>1927</x:v>
      </x:c>
      <x:c r="H1217" s="317"/>
      <x:c r="I1217" s="317"/>
      <x:c r="J1217" s="636"/>
      <x:c r="K1217" s="636">
        <x:v>17755</x:v>
      </x:c>
      <x:c r="L1217" s="636"/>
      <x:c r="M1217" s="636">
        <x:v>17755</x:v>
      </x:c>
      <x:c r="N1217" s="636"/>
      <x:c r="O1217" s="636"/>
      <x:c r="P1217" s="636">
        <x:v>17755</x:v>
      </x:c>
      <x:c r="Q1217" s="636"/>
      <x:c r="R1217" s="217" t="s">
        <x:v>5043</x:v>
      </x:c>
      <x:c r="S1217" s="299"/>
    </x:row>
    <x:row r="1218" spans="1:19" s="329" customFormat="1" hidden="1" customHeight="1">
      <x:c r="A1218" s="657" t="s">
        <x:v>38</x:v>
      </x:c>
      <x:c r="B1218" s="638" t="s">
        <x:v>5990</x:v>
      </x:c>
      <x:c r="C1218" s="632" t="s">
        <x:v>4432</x:v>
      </x:c>
      <x:c r="D1218" s="448">
        <x:f t="shared" si="91"/>
        <x:v>2080</x:v>
      </x:c>
      <x:c r="E1218" s="507" t="s">
        <x:v>5183</x:v>
      </x:c>
      <x:c r="F1218" s="507" t="s">
        <x:v>5183</x:v>
      </x:c>
      <x:c r="G1218" s="507" t="s">
        <x:v>5183</x:v>
      </x:c>
      <x:c r="H1218" s="317"/>
      <x:c r="I1218" s="317"/>
      <x:c r="J1218" s="636"/>
      <x:c r="K1218" s="636">
        <x:v>2080</x:v>
      </x:c>
      <x:c r="L1218" s="636"/>
      <x:c r="M1218" s="636">
        <x:v>2080</x:v>
      </x:c>
      <x:c r="N1218" s="636"/>
      <x:c r="O1218" s="636"/>
      <x:c r="P1218" s="636">
        <x:v>2080</x:v>
      </x:c>
      <x:c r="Q1218" s="636"/>
      <x:c r="R1218" s="536" t="s">
        <x:v>5043</x:v>
      </x:c>
      <x:c r="S1218" s="299"/>
    </x:row>
    <x:row r="1219" spans="1:19" s="329" customFormat="1" hidden="1" customHeight="1">
      <x:c r="A1219" s="657" t="s">
        <x:v>38</x:v>
      </x:c>
      <x:c r="B1219" s="638" t="s">
        <x:v>4187</x:v>
      </x:c>
      <x:c r="C1219" s="632" t="s">
        <x:v>1872</x:v>
      </x:c>
      <x:c r="D1219" s="448">
        <x:f t="shared" ref="D1219:D1246" si="92">IF(SUM(I1219:K1219)=SUM(L1219:M1219),SUM(I1219:K1219),"오답")</x:f>
        <x:v>3438</x:v>
      </x:c>
      <x:c r="E1219" s="317" t="s">
        <x:v>3403</x:v>
      </x:c>
      <x:c r="F1219" s="507" t="s">
        <x:v>3448</x:v>
      </x:c>
      <x:c r="G1219" s="317" t="s">
        <x:v>3403</x:v>
      </x:c>
      <x:c r="H1219" s="507"/>
      <x:c r="I1219" s="507"/>
      <x:c r="J1219" s="636"/>
      <x:c r="K1219" s="636">
        <x:v>3438</x:v>
      </x:c>
      <x:c r="L1219" s="637"/>
      <x:c r="M1219" s="636">
        <x:v>3438</x:v>
      </x:c>
      <x:c r="N1219" s="636"/>
      <x:c r="O1219" s="636"/>
      <x:c r="P1219" s="636">
        <x:v>3438</x:v>
      </x:c>
      <x:c r="Q1219" s="636"/>
      <x:c r="R1219" s="217" t="s">
        <x:v>4907</x:v>
      </x:c>
      <x:c r="S1219" s="299"/>
    </x:row>
    <x:row r="1220" spans="1:19" s="329" customFormat="1" hidden="1" customHeight="1">
      <x:c r="A1220" s="657" t="s">
        <x:v>38</x:v>
      </x:c>
      <x:c r="B1220" s="638" t="s">
        <x:v>4205</x:v>
      </x:c>
      <x:c r="C1220" s="632" t="s">
        <x:v>1885</x:v>
      </x:c>
      <x:c r="D1220" s="448">
        <x:f t="shared" si="92"/>
        <x:v>45578</x:v>
      </x:c>
      <x:c r="E1220" s="317" t="s">
        <x:v>3403</x:v>
      </x:c>
      <x:c r="F1220" s="507" t="s">
        <x:v>1894</x:v>
      </x:c>
      <x:c r="G1220" s="317" t="s">
        <x:v>3403</x:v>
      </x:c>
      <x:c r="H1220" s="507"/>
      <x:c r="I1220" s="507"/>
      <x:c r="J1220" s="636"/>
      <x:c r="K1220" s="636">
        <x:v>45578</x:v>
      </x:c>
      <x:c r="L1220" s="636"/>
      <x:c r="M1220" s="636">
        <x:v>45578</x:v>
      </x:c>
      <x:c r="N1220" s="636"/>
      <x:c r="O1220" s="636"/>
      <x:c r="P1220" s="636">
        <x:v>45578</x:v>
      </x:c>
      <x:c r="Q1220" s="636"/>
      <x:c r="R1220" s="217" t="s">
        <x:v>4907</x:v>
      </x:c>
      <x:c r="S1220" s="299"/>
    </x:row>
    <x:row r="1221" spans="1:19" s="329" customFormat="1" hidden="1" customHeight="1">
      <x:c r="A1221" s="657" t="s">
        <x:v>38</x:v>
      </x:c>
      <x:c r="B1221" s="638" t="s">
        <x:v>4214</x:v>
      </x:c>
      <x:c r="C1221" s="632" t="s">
        <x:v>6864</x:v>
      </x:c>
      <x:c r="D1221" s="448">
        <x:f t="shared" si="92"/>
        <x:v>11650</x:v>
      </x:c>
      <x:c r="E1221" s="317" t="s">
        <x:v>3403</x:v>
      </x:c>
      <x:c r="F1221" s="507" t="s">
        <x:v>3448</x:v>
      </x:c>
      <x:c r="G1221" s="317" t="s">
        <x:v>3403</x:v>
      </x:c>
      <x:c r="H1221" s="507"/>
      <x:c r="I1221" s="507"/>
      <x:c r="J1221" s="636"/>
      <x:c r="K1221" s="636">
        <x:v>11650</x:v>
      </x:c>
      <x:c r="L1221" s="637"/>
      <x:c r="M1221" s="636">
        <x:v>11650</x:v>
      </x:c>
      <x:c r="N1221" s="636"/>
      <x:c r="O1221" s="636"/>
      <x:c r="P1221" s="636">
        <x:v>11650</x:v>
      </x:c>
      <x:c r="Q1221" s="636"/>
      <x:c r="R1221" s="217" t="s">
        <x:v>4907</x:v>
      </x:c>
      <x:c r="S1221" s="299"/>
    </x:row>
    <x:row r="1222" spans="1:19" s="329" customFormat="1" hidden="1" customHeight="1">
      <x:c r="A1222" s="657" t="s">
        <x:v>38</x:v>
      </x:c>
      <x:c r="B1222" s="638" t="s">
        <x:v>4195</x:v>
      </x:c>
      <x:c r="C1222" s="632" t="s">
        <x:v>1881</x:v>
      </x:c>
      <x:c r="D1222" s="448">
        <x:f t="shared" si="92"/>
        <x:v>9581</x:v>
      </x:c>
      <x:c r="E1222" s="317" t="s">
        <x:v>3403</x:v>
      </x:c>
      <x:c r="F1222" s="317" t="s">
        <x:v>3403</x:v>
      </x:c>
      <x:c r="G1222" s="317" t="s">
        <x:v>3403</x:v>
      </x:c>
      <x:c r="H1222" s="507"/>
      <x:c r="I1222" s="507"/>
      <x:c r="J1222" s="636"/>
      <x:c r="K1222" s="636">
        <x:v>9581</x:v>
      </x:c>
      <x:c r="L1222" s="637"/>
      <x:c r="M1222" s="636">
        <x:v>9581</x:v>
      </x:c>
      <x:c r="N1222" s="636"/>
      <x:c r="O1222" s="636"/>
      <x:c r="P1222" s="636">
        <x:v>9581</x:v>
      </x:c>
      <x:c r="Q1222" s="636"/>
      <x:c r="R1222" s="217" t="s">
        <x:v>4907</x:v>
      </x:c>
      <x:c r="S1222" s="299"/>
    </x:row>
    <x:row r="1223" spans="1:19" s="329" customFormat="1" hidden="1" customHeight="1">
      <x:c r="A1223" s="657" t="s">
        <x:v>38</x:v>
      </x:c>
      <x:c r="B1223" s="638" t="s">
        <x:v>4179</x:v>
      </x:c>
      <x:c r="C1223" s="632" t="s">
        <x:v>6852</x:v>
      </x:c>
      <x:c r="D1223" s="448">
        <x:f t="shared" si="92"/>
        <x:v>65481</x:v>
      </x:c>
      <x:c r="E1223" s="507" t="s">
        <x:v>5458</x:v>
      </x:c>
      <x:c r="F1223" s="507" t="s">
        <x:v>3448</x:v>
      </x:c>
      <x:c r="G1223" s="507" t="s">
        <x:v>5458</x:v>
      </x:c>
      <x:c r="H1223" s="507"/>
      <x:c r="I1223" s="507"/>
      <x:c r="J1223" s="636"/>
      <x:c r="K1223" s="636">
        <x:v>65481</x:v>
      </x:c>
      <x:c r="L1223" s="637"/>
      <x:c r="M1223" s="636">
        <x:v>65481</x:v>
      </x:c>
      <x:c r="N1223" s="636"/>
      <x:c r="O1223" s="636"/>
      <x:c r="P1223" s="636">
        <x:v>65481</x:v>
      </x:c>
      <x:c r="Q1223" s="636"/>
      <x:c r="R1223" s="217" t="s">
        <x:v>4907</x:v>
      </x:c>
      <x:c r="S1223" s="299"/>
    </x:row>
    <x:row r="1224" spans="1:19" s="329" customFormat="1" hidden="1" customHeight="1">
      <x:c r="A1224" s="657" t="s">
        <x:v>38</x:v>
      </x:c>
      <x:c r="B1224" s="638" t="s">
        <x:v>4151</x:v>
      </x:c>
      <x:c r="C1224" s="632" t="s">
        <x:v>1891</x:v>
      </x:c>
      <x:c r="D1224" s="448">
        <x:f t="shared" si="92"/>
        <x:v>14028</x:v>
      </x:c>
      <x:c r="E1224" s="507" t="s">
        <x:v>1894</x:v>
      </x:c>
      <x:c r="F1224" s="507" t="s">
        <x:v>1894</x:v>
      </x:c>
      <x:c r="G1224" s="507" t="s">
        <x:v>1894</x:v>
      </x:c>
      <x:c r="H1224" s="633"/>
      <x:c r="I1224" s="633"/>
      <x:c r="J1224" s="637"/>
      <x:c r="K1224" s="637">
        <x:v>14028</x:v>
      </x:c>
      <x:c r="L1224" s="637"/>
      <x:c r="M1224" s="637">
        <x:v>14028</x:v>
      </x:c>
      <x:c r="N1224" s="637"/>
      <x:c r="O1224" s="637"/>
      <x:c r="P1224" s="637">
        <x:v>14028</x:v>
      </x:c>
      <x:c r="Q1224" s="637"/>
      <x:c r="R1224" s="217" t="s">
        <x:v>100</x:v>
      </x:c>
      <x:c r="S1224" s="299"/>
    </x:row>
    <x:row r="1225" spans="1:19" s="329" customFormat="1" hidden="1" customHeight="1">
      <x:c r="A1225" s="657" t="s">
        <x:v>38</x:v>
      </x:c>
      <x:c r="B1225" s="638" t="s">
        <x:v>4213</x:v>
      </x:c>
      <x:c r="C1225" s="632" t="s">
        <x:v>1911</x:v>
      </x:c>
      <x:c r="D1225" s="448">
        <x:f t="shared" si="92"/>
        <x:v>7140</x:v>
      </x:c>
      <x:c r="E1225" s="507" t="s">
        <x:v>1894</x:v>
      </x:c>
      <x:c r="F1225" s="507" t="s">
        <x:v>1894</x:v>
      </x:c>
      <x:c r="G1225" s="507" t="s">
        <x:v>1894</x:v>
      </x:c>
      <x:c r="H1225" s="633"/>
      <x:c r="I1225" s="633"/>
      <x:c r="J1225" s="637"/>
      <x:c r="K1225" s="637">
        <x:v>7140</x:v>
      </x:c>
      <x:c r="L1225" s="637"/>
      <x:c r="M1225" s="637">
        <x:v>7140</x:v>
      </x:c>
      <x:c r="N1225" s="637"/>
      <x:c r="O1225" s="637"/>
      <x:c r="P1225" s="637">
        <x:v>7140</x:v>
      </x:c>
      <x:c r="Q1225" s="637"/>
      <x:c r="R1225" s="217" t="s">
        <x:v>100</x:v>
      </x:c>
      <x:c r="S1225" s="299"/>
    </x:row>
    <x:row r="1226" spans="1:19" s="329" customFormat="1" hidden="1" customHeight="1">
      <x:c r="A1226" s="657" t="s">
        <x:v>38</x:v>
      </x:c>
      <x:c r="B1226" s="638" t="s">
        <x:v>4219</x:v>
      </x:c>
      <x:c r="C1226" s="632" t="s">
        <x:v>1869</x:v>
      </x:c>
      <x:c r="D1226" s="448">
        <x:f t="shared" si="92"/>
        <x:v>27328</x:v>
      </x:c>
      <x:c r="E1226" s="507" t="s">
        <x:v>1894</x:v>
      </x:c>
      <x:c r="F1226" s="507" t="s">
        <x:v>1894</x:v>
      </x:c>
      <x:c r="G1226" s="507" t="s">
        <x:v>1894</x:v>
      </x:c>
      <x:c r="H1226" s="633"/>
      <x:c r="I1226" s="633"/>
      <x:c r="J1226" s="637"/>
      <x:c r="K1226" s="637">
        <x:v>27328</x:v>
      </x:c>
      <x:c r="L1226" s="637"/>
      <x:c r="M1226" s="637">
        <x:v>27328</x:v>
      </x:c>
      <x:c r="N1226" s="637"/>
      <x:c r="O1226" s="637"/>
      <x:c r="P1226" s="637">
        <x:v>27328</x:v>
      </x:c>
      <x:c r="Q1226" s="637"/>
      <x:c r="R1226" s="217" t="s">
        <x:v>100</x:v>
      </x:c>
      <x:c r="S1226" s="299"/>
    </x:row>
    <x:row r="1227" spans="1:19" s="329" customFormat="1" hidden="1" customHeight="1">
      <x:c r="A1227" s="657" t="s">
        <x:v>38</x:v>
      </x:c>
      <x:c r="B1227" s="638" t="s">
        <x:v>4231</x:v>
      </x:c>
      <x:c r="C1227" s="632" t="s">
        <x:v>6866</x:v>
      </x:c>
      <x:c r="D1227" s="448">
        <x:f t="shared" si="92"/>
        <x:v>35751</x:v>
      </x:c>
      <x:c r="E1227" s="507" t="s">
        <x:v>1894</x:v>
      </x:c>
      <x:c r="F1227" s="507" t="s">
        <x:v>1894</x:v>
      </x:c>
      <x:c r="G1227" s="507" t="s">
        <x:v>1894</x:v>
      </x:c>
      <x:c r="H1227" s="633"/>
      <x:c r="I1227" s="633"/>
      <x:c r="J1227" s="637"/>
      <x:c r="K1227" s="637">
        <x:v>35751</x:v>
      </x:c>
      <x:c r="L1227" s="637"/>
      <x:c r="M1227" s="637">
        <x:v>35751</x:v>
      </x:c>
      <x:c r="N1227" s="637"/>
      <x:c r="O1227" s="637"/>
      <x:c r="P1227" s="637">
        <x:v>35751</x:v>
      </x:c>
      <x:c r="Q1227" s="637"/>
      <x:c r="R1227" s="217" t="s">
        <x:v>100</x:v>
      </x:c>
      <x:c r="S1227" s="299"/>
    </x:row>
    <x:row r="1228" spans="1:19" s="329" customFormat="1" hidden="1" customHeight="1">
      <x:c r="A1228" s="657" t="s">
        <x:v>38</x:v>
      </x:c>
      <x:c r="B1228" s="638" t="s">
        <x:v>4148</x:v>
      </x:c>
      <x:c r="C1228" s="632" t="s">
        <x:v>1888</x:v>
      </x:c>
      <x:c r="D1228" s="448">
        <x:f t="shared" si="92"/>
        <x:v>15686</x:v>
      </x:c>
      <x:c r="E1228" s="507" t="s">
        <x:v>1894</x:v>
      </x:c>
      <x:c r="F1228" s="507" t="s">
        <x:v>1894</x:v>
      </x:c>
      <x:c r="G1228" s="507" t="s">
        <x:v>1894</x:v>
      </x:c>
      <x:c r="H1228" s="633"/>
      <x:c r="I1228" s="633"/>
      <x:c r="J1228" s="637"/>
      <x:c r="K1228" s="637">
        <x:v>15686</x:v>
      </x:c>
      <x:c r="L1228" s="637"/>
      <x:c r="M1228" s="637">
        <x:v>15686</x:v>
      </x:c>
      <x:c r="N1228" s="637"/>
      <x:c r="O1228" s="637"/>
      <x:c r="P1228" s="637">
        <x:v>15686</x:v>
      </x:c>
      <x:c r="Q1228" s="637"/>
      <x:c r="R1228" s="217" t="s">
        <x:v>100</x:v>
      </x:c>
      <x:c r="S1228" s="299"/>
    </x:row>
    <x:row r="1229" spans="1:19" s="329" customFormat="1" hidden="1" customHeight="1">
      <x:c r="A1229" s="657" t="s">
        <x:v>38</x:v>
      </x:c>
      <x:c r="B1229" s="638" t="s">
        <x:v>4167</x:v>
      </x:c>
      <x:c r="C1229" s="632" t="s">
        <x:v>1838</x:v>
      </x:c>
      <x:c r="D1229" s="448">
        <x:f t="shared" si="92"/>
        <x:v>10726</x:v>
      </x:c>
      <x:c r="E1229" s="507" t="s">
        <x:v>1894</x:v>
      </x:c>
      <x:c r="F1229" s="507" t="s">
        <x:v>1894</x:v>
      </x:c>
      <x:c r="G1229" s="507" t="s">
        <x:v>1894</x:v>
      </x:c>
      <x:c r="H1229" s="633"/>
      <x:c r="I1229" s="633"/>
      <x:c r="J1229" s="637"/>
      <x:c r="K1229" s="637">
        <x:v>10726</x:v>
      </x:c>
      <x:c r="L1229" s="637"/>
      <x:c r="M1229" s="637">
        <x:v>10726</x:v>
      </x:c>
      <x:c r="N1229" s="637"/>
      <x:c r="O1229" s="637"/>
      <x:c r="P1229" s="637">
        <x:v>10726</x:v>
      </x:c>
      <x:c r="Q1229" s="637"/>
      <x:c r="R1229" s="217" t="s">
        <x:v>100</x:v>
      </x:c>
      <x:c r="S1229" s="299"/>
    </x:row>
    <x:row r="1230" spans="1:19" s="329" customFormat="1" hidden="1" customHeight="1">
      <x:c r="A1230" s="657" t="s">
        <x:v>38</x:v>
      </x:c>
      <x:c r="B1230" s="638" t="s">
        <x:v>4250</x:v>
      </x:c>
      <x:c r="C1230" s="632" t="s">
        <x:v>6861</x:v>
      </x:c>
      <x:c r="D1230" s="448">
        <x:f t="shared" si="92"/>
        <x:v>11103</x:v>
      </x:c>
      <x:c r="E1230" s="507" t="s">
        <x:v>1894</x:v>
      </x:c>
      <x:c r="F1230" s="507" t="s">
        <x:v>1894</x:v>
      </x:c>
      <x:c r="G1230" s="507" t="s">
        <x:v>1894</x:v>
      </x:c>
      <x:c r="H1230" s="633"/>
      <x:c r="I1230" s="633"/>
      <x:c r="J1230" s="637"/>
      <x:c r="K1230" s="637">
        <x:v>11103</x:v>
      </x:c>
      <x:c r="L1230" s="637"/>
      <x:c r="M1230" s="637">
        <x:v>11103</x:v>
      </x:c>
      <x:c r="N1230" s="637"/>
      <x:c r="O1230" s="637"/>
      <x:c r="P1230" s="637">
        <x:v>11103</x:v>
      </x:c>
      <x:c r="Q1230" s="637"/>
      <x:c r="R1230" s="217" t="s">
        <x:v>100</x:v>
      </x:c>
      <x:c r="S1230" s="299"/>
    </x:row>
    <x:row r="1231" spans="1:19" s="329" customFormat="1" hidden="1" customHeight="1">
      <x:c r="A1231" s="657" t="s">
        <x:v>38</x:v>
      </x:c>
      <x:c r="B1231" s="638" t="s">
        <x:v>4188</x:v>
      </x:c>
      <x:c r="C1231" s="632" t="s">
        <x:v>1867</x:v>
      </x:c>
      <x:c r="D1231" s="448">
        <x:f t="shared" si="92"/>
        <x:v>28645</x:v>
      </x:c>
      <x:c r="E1231" s="507" t="s">
        <x:v>1894</x:v>
      </x:c>
      <x:c r="F1231" s="507" t="s">
        <x:v>1894</x:v>
      </x:c>
      <x:c r="G1231" s="507" t="s">
        <x:v>1894</x:v>
      </x:c>
      <x:c r="H1231" s="317"/>
      <x:c r="I1231" s="317"/>
      <x:c r="J1231" s="636"/>
      <x:c r="K1231" s="636">
        <x:v>28645</x:v>
      </x:c>
      <x:c r="L1231" s="636"/>
      <x:c r="M1231" s="636">
        <x:v>28645</x:v>
      </x:c>
      <x:c r="N1231" s="636"/>
      <x:c r="O1231" s="636"/>
      <x:c r="P1231" s="636">
        <x:v>28645</x:v>
      </x:c>
      <x:c r="Q1231" s="636"/>
      <x:c r="R1231" s="217" t="s">
        <x:v>100</x:v>
      </x:c>
      <x:c r="S1231" s="299"/>
    </x:row>
    <x:row r="1232" spans="1:19" s="329" customFormat="1" hidden="1" customHeight="1">
      <x:c r="A1232" s="657" t="s">
        <x:v>38</x:v>
      </x:c>
      <x:c r="B1232" s="638" t="s">
        <x:v>4835</x:v>
      </x:c>
      <x:c r="C1232" s="632" t="s">
        <x:v>1876</x:v>
      </x:c>
      <x:c r="D1232" s="448">
        <x:f t="shared" si="92"/>
        <x:v>1183</x:v>
      </x:c>
      <x:c r="E1232" s="507" t="s">
        <x:v>1894</x:v>
      </x:c>
      <x:c r="F1232" s="507" t="s">
        <x:v>1894</x:v>
      </x:c>
      <x:c r="G1232" s="507" t="s">
        <x:v>1894</x:v>
      </x:c>
      <x:c r="H1232" s="317"/>
      <x:c r="I1232" s="317"/>
      <x:c r="J1232" s="636"/>
      <x:c r="K1232" s="636">
        <x:v>1183</x:v>
      </x:c>
      <x:c r="L1232" s="636"/>
      <x:c r="M1232" s="636">
        <x:v>1183</x:v>
      </x:c>
      <x:c r="N1232" s="636"/>
      <x:c r="O1232" s="636"/>
      <x:c r="P1232" s="636">
        <x:v>1183</x:v>
      </x:c>
      <x:c r="Q1232" s="636"/>
      <x:c r="R1232" s="217" t="s">
        <x:v>100</x:v>
      </x:c>
      <x:c r="S1232" s="299"/>
    </x:row>
    <x:row r="1233" spans="1:19" s="329" customFormat="1" hidden="1" customHeight="1">
      <x:c r="A1233" s="657" t="s">
        <x:v>38</x:v>
      </x:c>
      <x:c r="B1233" s="638" t="s">
        <x:v>1755</x:v>
      </x:c>
      <x:c r="C1233" s="632" t="s">
        <x:v>1844</x:v>
      </x:c>
      <x:c r="D1233" s="448">
        <x:f t="shared" si="92"/>
        <x:v>11418</x:v>
      </x:c>
      <x:c r="E1233" s="507" t="s">
        <x:v>1894</x:v>
      </x:c>
      <x:c r="F1233" s="507" t="s">
        <x:v>1894</x:v>
      </x:c>
      <x:c r="G1233" s="507" t="s">
        <x:v>1894</x:v>
      </x:c>
      <x:c r="H1233" s="317"/>
      <x:c r="I1233" s="317"/>
      <x:c r="J1233" s="636"/>
      <x:c r="K1233" s="636">
        <x:v>11418</x:v>
      </x:c>
      <x:c r="L1233" s="636"/>
      <x:c r="M1233" s="636">
        <x:v>11418</x:v>
      </x:c>
      <x:c r="N1233" s="636"/>
      <x:c r="O1233" s="636"/>
      <x:c r="P1233" s="636">
        <x:v>11418</x:v>
      </x:c>
      <x:c r="Q1233" s="636"/>
      <x:c r="R1233" s="217" t="s">
        <x:v>100</x:v>
      </x:c>
      <x:c r="S1233" s="299"/>
    </x:row>
    <x:row r="1234" spans="1:19" s="329" customFormat="1" hidden="1" customHeight="1">
      <x:c r="A1234" s="657" t="s">
        <x:v>38</x:v>
      </x:c>
      <x:c r="B1234" s="638" t="s">
        <x:v>4193</x:v>
      </x:c>
      <x:c r="C1234" s="632" t="s">
        <x:v>1880</x:v>
      </x:c>
      <x:c r="D1234" s="448">
        <x:f t="shared" si="92"/>
        <x:v>133</x:v>
      </x:c>
      <x:c r="E1234" s="507" t="s">
        <x:v>1894</x:v>
      </x:c>
      <x:c r="F1234" s="507" t="s">
        <x:v>1894</x:v>
      </x:c>
      <x:c r="G1234" s="507" t="s">
        <x:v>1894</x:v>
      </x:c>
      <x:c r="H1234" s="317"/>
      <x:c r="I1234" s="317"/>
      <x:c r="J1234" s="636"/>
      <x:c r="K1234" s="636">
        <x:v>133</x:v>
      </x:c>
      <x:c r="L1234" s="636"/>
      <x:c r="M1234" s="636">
        <x:v>133</x:v>
      </x:c>
      <x:c r="N1234" s="636"/>
      <x:c r="O1234" s="636"/>
      <x:c r="P1234" s="636">
        <x:v>133</x:v>
      </x:c>
      <x:c r="Q1234" s="636"/>
      <x:c r="R1234" s="217" t="s">
        <x:v>100</x:v>
      </x:c>
      <x:c r="S1234" s="299"/>
    </x:row>
    <x:row r="1235" spans="1:19" s="329" customFormat="1" hidden="1" customHeight="1">
      <x:c r="A1235" s="657" t="s">
        <x:v>38</x:v>
      </x:c>
      <x:c r="B1235" s="638" t="s">
        <x:v>4217</x:v>
      </x:c>
      <x:c r="C1235" s="632" t="s">
        <x:v>1873</x:v>
      </x:c>
      <x:c r="D1235" s="448">
        <x:f t="shared" si="92"/>
        <x:v>1531</x:v>
      </x:c>
      <x:c r="E1235" s="507" t="s">
        <x:v>1894</x:v>
      </x:c>
      <x:c r="F1235" s="507" t="s">
        <x:v>1894</x:v>
      </x:c>
      <x:c r="G1235" s="507" t="s">
        <x:v>1894</x:v>
      </x:c>
      <x:c r="H1235" s="317"/>
      <x:c r="I1235" s="317"/>
      <x:c r="J1235" s="636"/>
      <x:c r="K1235" s="636">
        <x:v>1531</x:v>
      </x:c>
      <x:c r="L1235" s="636"/>
      <x:c r="M1235" s="636">
        <x:v>1531</x:v>
      </x:c>
      <x:c r="N1235" s="636"/>
      <x:c r="O1235" s="636"/>
      <x:c r="P1235" s="636">
        <x:v>1531</x:v>
      </x:c>
      <x:c r="Q1235" s="636"/>
      <x:c r="R1235" s="217" t="s">
        <x:v>100</x:v>
      </x:c>
      <x:c r="S1235" s="299"/>
    </x:row>
    <x:row r="1236" spans="1:19" s="329" customFormat="1" hidden="1" customHeight="1">
      <x:c r="A1236" s="657" t="s">
        <x:v>38</x:v>
      </x:c>
      <x:c r="B1236" s="638" t="s">
        <x:v>4192</x:v>
      </x:c>
      <x:c r="C1236" s="632" t="s">
        <x:v>1897</x:v>
      </x:c>
      <x:c r="D1236" s="448">
        <x:f t="shared" si="92"/>
        <x:v>3558</x:v>
      </x:c>
      <x:c r="E1236" s="507" t="s">
        <x:v>1894</x:v>
      </x:c>
      <x:c r="F1236" s="507" t="s">
        <x:v>1894</x:v>
      </x:c>
      <x:c r="G1236" s="507" t="s">
        <x:v>1894</x:v>
      </x:c>
      <x:c r="H1236" s="317"/>
      <x:c r="I1236" s="317"/>
      <x:c r="J1236" s="636"/>
      <x:c r="K1236" s="636">
        <x:v>3558</x:v>
      </x:c>
      <x:c r="L1236" s="636"/>
      <x:c r="M1236" s="636">
        <x:v>3558</x:v>
      </x:c>
      <x:c r="N1236" s="636"/>
      <x:c r="O1236" s="636"/>
      <x:c r="P1236" s="636">
        <x:v>3558</x:v>
      </x:c>
      <x:c r="Q1236" s="636"/>
      <x:c r="R1236" s="217" t="s">
        <x:v>100</x:v>
      </x:c>
      <x:c r="S1236" s="299"/>
    </x:row>
    <x:row r="1237" spans="1:19" s="329" customFormat="1" hidden="1" customHeight="1">
      <x:c r="A1237" s="657" t="s">
        <x:v>38</x:v>
      </x:c>
      <x:c r="B1237" s="638" t="s">
        <x:v>4203</x:v>
      </x:c>
      <x:c r="C1237" s="632" t="s">
        <x:v>1878</x:v>
      </x:c>
      <x:c r="D1237" s="448">
        <x:f t="shared" si="92"/>
        <x:v>14863</x:v>
      </x:c>
      <x:c r="E1237" s="507" t="s">
        <x:v>1894</x:v>
      </x:c>
      <x:c r="F1237" s="507" t="s">
        <x:v>1894</x:v>
      </x:c>
      <x:c r="G1237" s="507" t="s">
        <x:v>1894</x:v>
      </x:c>
      <x:c r="H1237" s="317"/>
      <x:c r="I1237" s="317"/>
      <x:c r="J1237" s="636"/>
      <x:c r="K1237" s="636">
        <x:v>14863</x:v>
      </x:c>
      <x:c r="L1237" s="636"/>
      <x:c r="M1237" s="636">
        <x:v>14863</x:v>
      </x:c>
      <x:c r="N1237" s="636"/>
      <x:c r="O1237" s="636"/>
      <x:c r="P1237" s="636">
        <x:v>14863</x:v>
      </x:c>
      <x:c r="Q1237" s="636"/>
      <x:c r="R1237" s="217" t="s">
        <x:v>100</x:v>
      </x:c>
      <x:c r="S1237" s="299"/>
    </x:row>
    <x:row r="1238" spans="1:19" s="329" customFormat="1" hidden="1" customHeight="1">
      <x:c r="A1238" s="657" t="s">
        <x:v>38</x:v>
      </x:c>
      <x:c r="B1238" s="638" t="s">
        <x:v>4258</x:v>
      </x:c>
      <x:c r="C1238" s="632" t="s">
        <x:v>1879</x:v>
      </x:c>
      <x:c r="D1238" s="448">
        <x:f t="shared" si="92"/>
        <x:v>14140</x:v>
      </x:c>
      <x:c r="E1238" s="507" t="s">
        <x:v>1894</x:v>
      </x:c>
      <x:c r="F1238" s="507" t="s">
        <x:v>1894</x:v>
      </x:c>
      <x:c r="G1238" s="507" t="s">
        <x:v>1894</x:v>
      </x:c>
      <x:c r="H1238" s="507"/>
      <x:c r="I1238" s="507"/>
      <x:c r="J1238" s="636"/>
      <x:c r="K1238" s="636">
        <x:v>14140</x:v>
      </x:c>
      <x:c r="L1238" s="637"/>
      <x:c r="M1238" s="636">
        <x:v>14140</x:v>
      </x:c>
      <x:c r="N1238" s="636"/>
      <x:c r="O1238" s="636"/>
      <x:c r="P1238" s="636">
        <x:v>14140</x:v>
      </x:c>
      <x:c r="Q1238" s="636"/>
      <x:c r="R1238" s="217" t="s">
        <x:v>100</x:v>
      </x:c>
      <x:c r="S1238" s="299"/>
    </x:row>
    <x:row r="1239" spans="1:19" s="329" customFormat="1" hidden="1" customHeight="1">
      <x:c r="A1239" s="657" t="s">
        <x:v>38</x:v>
      </x:c>
      <x:c r="B1239" s="638" t="s">
        <x:v>4190</x:v>
      </x:c>
      <x:c r="C1239" s="632" t="s">
        <x:v>1882</x:v>
      </x:c>
      <x:c r="D1239" s="448">
        <x:f t="shared" si="92"/>
        <x:v>6291</x:v>
      </x:c>
      <x:c r="E1239" s="507" t="s">
        <x:v>1894</x:v>
      </x:c>
      <x:c r="F1239" s="507" t="s">
        <x:v>1894</x:v>
      </x:c>
      <x:c r="G1239" s="507" t="s">
        <x:v>1894</x:v>
      </x:c>
      <x:c r="H1239" s="507"/>
      <x:c r="I1239" s="507"/>
      <x:c r="J1239" s="636"/>
      <x:c r="K1239" s="636">
        <x:v>6291</x:v>
      </x:c>
      <x:c r="L1239" s="637"/>
      <x:c r="M1239" s="636">
        <x:v>6291</x:v>
      </x:c>
      <x:c r="N1239" s="636"/>
      <x:c r="O1239" s="636"/>
      <x:c r="P1239" s="636">
        <x:v>6291</x:v>
      </x:c>
      <x:c r="Q1239" s="636"/>
      <x:c r="R1239" s="217" t="s">
        <x:v>100</x:v>
      </x:c>
      <x:c r="S1239" s="299"/>
    </x:row>
    <x:row r="1240" spans="1:19" s="329" customFormat="1" hidden="1" customHeight="1">
      <x:c r="A1240" s="657" t="s">
        <x:v>38</x:v>
      </x:c>
      <x:c r="B1240" s="638" t="s">
        <x:v>4302</x:v>
      </x:c>
      <x:c r="C1240" s="632" t="s">
        <x:v>1870</x:v>
      </x:c>
      <x:c r="D1240" s="448">
        <x:f t="shared" si="92"/>
        <x:v>16794</x:v>
      </x:c>
      <x:c r="E1240" s="507" t="s">
        <x:v>1894</x:v>
      </x:c>
      <x:c r="F1240" s="507" t="s">
        <x:v>1894</x:v>
      </x:c>
      <x:c r="G1240" s="507" t="s">
        <x:v>1894</x:v>
      </x:c>
      <x:c r="H1240" s="507"/>
      <x:c r="I1240" s="507"/>
      <x:c r="J1240" s="636"/>
      <x:c r="K1240" s="636">
        <x:v>16794</x:v>
      </x:c>
      <x:c r="L1240" s="637"/>
      <x:c r="M1240" s="636">
        <x:v>16794</x:v>
      </x:c>
      <x:c r="N1240" s="636"/>
      <x:c r="O1240" s="636"/>
      <x:c r="P1240" s="636">
        <x:v>16794</x:v>
      </x:c>
      <x:c r="Q1240" s="636"/>
      <x:c r="R1240" s="217" t="s">
        <x:v>100</x:v>
      </x:c>
      <x:c r="S1240" s="299"/>
    </x:row>
    <x:row r="1241" spans="1:19" s="329" customFormat="1" hidden="1" customHeight="1">
      <x:c r="A1241" s="657" t="s">
        <x:v>38</x:v>
      </x:c>
      <x:c r="B1241" s="638" t="s">
        <x:v>4254</x:v>
      </x:c>
      <x:c r="C1241" s="632" t="s">
        <x:v>1896</x:v>
      </x:c>
      <x:c r="D1241" s="448">
        <x:f t="shared" si="92"/>
        <x:v>5404</x:v>
      </x:c>
      <x:c r="E1241" s="507" t="s">
        <x:v>1894</x:v>
      </x:c>
      <x:c r="F1241" s="507" t="s">
        <x:v>1894</x:v>
      </x:c>
      <x:c r="G1241" s="507" t="s">
        <x:v>1894</x:v>
      </x:c>
      <x:c r="H1241" s="507"/>
      <x:c r="I1241" s="507"/>
      <x:c r="J1241" s="636"/>
      <x:c r="K1241" s="636">
        <x:v>5404</x:v>
      </x:c>
      <x:c r="L1241" s="637"/>
      <x:c r="M1241" s="636">
        <x:v>5404</x:v>
      </x:c>
      <x:c r="N1241" s="636"/>
      <x:c r="O1241" s="636"/>
      <x:c r="P1241" s="636">
        <x:v>5404</x:v>
      </x:c>
      <x:c r="Q1241" s="636"/>
      <x:c r="R1241" s="217" t="s">
        <x:v>100</x:v>
      </x:c>
      <x:c r="S1241" s="299"/>
    </x:row>
    <x:row r="1242" spans="1:19" s="329" customFormat="1" hidden="1" customHeight="1">
      <x:c r="A1242" s="657" t="s">
        <x:v>38</x:v>
      </x:c>
      <x:c r="B1242" s="638" t="s">
        <x:v>4270</x:v>
      </x:c>
      <x:c r="C1242" s="632" t="s">
        <x:v>1919</x:v>
      </x:c>
      <x:c r="D1242" s="448">
        <x:f t="shared" si="92"/>
        <x:v>2251</x:v>
      </x:c>
      <x:c r="E1242" s="507" t="s">
        <x:v>1894</x:v>
      </x:c>
      <x:c r="F1242" s="507" t="s">
        <x:v>1894</x:v>
      </x:c>
      <x:c r="G1242" s="507" t="s">
        <x:v>1894</x:v>
      </x:c>
      <x:c r="H1242" s="507"/>
      <x:c r="I1242" s="507"/>
      <x:c r="J1242" s="636"/>
      <x:c r="K1242" s="636">
        <x:v>2251</x:v>
      </x:c>
      <x:c r="L1242" s="637"/>
      <x:c r="M1242" s="636">
        <x:v>2251</x:v>
      </x:c>
      <x:c r="N1242" s="636"/>
      <x:c r="O1242" s="636"/>
      <x:c r="P1242" s="636">
        <x:v>2251</x:v>
      </x:c>
      <x:c r="Q1242" s="636"/>
      <x:c r="R1242" s="217" t="s">
        <x:v>100</x:v>
      </x:c>
      <x:c r="S1242" s="299"/>
    </x:row>
    <x:row r="1243" spans="1:19" s="329" customFormat="1" hidden="1" customHeight="1">
      <x:c r="A1243" s="657" t="s">
        <x:v>38</x:v>
      </x:c>
      <x:c r="B1243" s="638" t="s">
        <x:v>4235</x:v>
      </x:c>
      <x:c r="C1243" s="632" t="s">
        <x:v>1900</x:v>
      </x:c>
      <x:c r="D1243" s="448">
        <x:f t="shared" si="92"/>
        <x:v>13943</x:v>
      </x:c>
      <x:c r="E1243" s="507" t="s">
        <x:v>1894</x:v>
      </x:c>
      <x:c r="F1243" s="507" t="s">
        <x:v>1894</x:v>
      </x:c>
      <x:c r="G1243" s="507" t="s">
        <x:v>1894</x:v>
      </x:c>
      <x:c r="H1243" s="507"/>
      <x:c r="I1243" s="507"/>
      <x:c r="J1243" s="636"/>
      <x:c r="K1243" s="636">
        <x:v>13943</x:v>
      </x:c>
      <x:c r="L1243" s="637"/>
      <x:c r="M1243" s="636">
        <x:v>13943</x:v>
      </x:c>
      <x:c r="N1243" s="636"/>
      <x:c r="O1243" s="636"/>
      <x:c r="P1243" s="636">
        <x:v>13943</x:v>
      </x:c>
      <x:c r="Q1243" s="636"/>
      <x:c r="R1243" s="217" t="s">
        <x:v>100</x:v>
      </x:c>
      <x:c r="S1243" s="299"/>
    </x:row>
    <x:row r="1244" spans="1:19" s="329" customFormat="1" hidden="1" customHeight="1">
      <x:c r="A1244" s="657" t="s">
        <x:v>38</x:v>
      </x:c>
      <x:c r="B1244" s="638" t="s">
        <x:v>4246</x:v>
      </x:c>
      <x:c r="C1244" s="632" t="s">
        <x:v>1916</x:v>
      </x:c>
      <x:c r="D1244" s="448">
        <x:f t="shared" si="92"/>
        <x:v>12611</x:v>
      </x:c>
      <x:c r="E1244" s="507" t="s">
        <x:v>1894</x:v>
      </x:c>
      <x:c r="F1244" s="507" t="s">
        <x:v>1894</x:v>
      </x:c>
      <x:c r="G1244" s="507" t="s">
        <x:v>1894</x:v>
      </x:c>
      <x:c r="H1244" s="507"/>
      <x:c r="I1244" s="507"/>
      <x:c r="J1244" s="636"/>
      <x:c r="K1244" s="636">
        <x:v>12611</x:v>
      </x:c>
      <x:c r="L1244" s="637"/>
      <x:c r="M1244" s="636">
        <x:v>12611</x:v>
      </x:c>
      <x:c r="N1244" s="636"/>
      <x:c r="O1244" s="636"/>
      <x:c r="P1244" s="636">
        <x:v>12611</x:v>
      </x:c>
      <x:c r="Q1244" s="636"/>
      <x:c r="R1244" s="217" t="s">
        <x:v>100</x:v>
      </x:c>
      <x:c r="S1244" s="299"/>
    </x:row>
    <x:row r="1245" spans="1:19" s="329" customFormat="1" hidden="1" customHeight="1">
      <x:c r="A1245" s="657" t="s">
        <x:v>38</x:v>
      </x:c>
      <x:c r="B1245" s="638" t="s">
        <x:v>4223</x:v>
      </x:c>
      <x:c r="C1245" s="632" t="s">
        <x:v>1898</x:v>
      </x:c>
      <x:c r="D1245" s="448">
        <x:f t="shared" si="92"/>
        <x:v>3211</x:v>
      </x:c>
      <x:c r="E1245" s="507" t="s">
        <x:v>1894</x:v>
      </x:c>
      <x:c r="F1245" s="507" t="s">
        <x:v>1894</x:v>
      </x:c>
      <x:c r="G1245" s="507" t="s">
        <x:v>1894</x:v>
      </x:c>
      <x:c r="H1245" s="507"/>
      <x:c r="I1245" s="507"/>
      <x:c r="J1245" s="636"/>
      <x:c r="K1245" s="636">
        <x:v>3211</x:v>
      </x:c>
      <x:c r="L1245" s="637"/>
      <x:c r="M1245" s="636">
        <x:v>3211</x:v>
      </x:c>
      <x:c r="N1245" s="636"/>
      <x:c r="O1245" s="636"/>
      <x:c r="P1245" s="636">
        <x:v>3211</x:v>
      </x:c>
      <x:c r="Q1245" s="636"/>
      <x:c r="R1245" s="217" t="s">
        <x:v>100</x:v>
      </x:c>
      <x:c r="S1245" s="299"/>
    </x:row>
    <x:row r="1246" spans="1:19" s="329" customFormat="1" hidden="1" customHeight="1">
      <x:c r="A1246" s="657" t="s">
        <x:v>38</x:v>
      </x:c>
      <x:c r="B1246" s="638" t="s">
        <x:v>4253</x:v>
      </x:c>
      <x:c r="C1246" s="632" t="s">
        <x:v>1899</x:v>
      </x:c>
      <x:c r="D1246" s="448">
        <x:f t="shared" si="92"/>
        <x:v>504</x:v>
      </x:c>
      <x:c r="E1246" s="507" t="s">
        <x:v>1894</x:v>
      </x:c>
      <x:c r="F1246" s="507" t="s">
        <x:v>1894</x:v>
      </x:c>
      <x:c r="G1246" s="507" t="s">
        <x:v>1894</x:v>
      </x:c>
      <x:c r="H1246" s="507"/>
      <x:c r="I1246" s="507"/>
      <x:c r="J1246" s="636"/>
      <x:c r="K1246" s="636">
        <x:v>504</x:v>
      </x:c>
      <x:c r="L1246" s="637"/>
      <x:c r="M1246" s="636">
        <x:v>504</x:v>
      </x:c>
      <x:c r="N1246" s="636"/>
      <x:c r="O1246" s="636"/>
      <x:c r="P1246" s="636">
        <x:v>504</x:v>
      </x:c>
      <x:c r="Q1246" s="636"/>
      <x:c r="R1246" s="217" t="s">
        <x:v>100</x:v>
      </x:c>
      <x:c r="S1246" s="299"/>
    </x:row>
    <x:row r="1247" spans="1:19" s="329" customFormat="1" hidden="1" customHeight="1">
      <x:c r="A1247" s="657" t="s">
        <x:v>38</x:v>
      </x:c>
      <x:c r="B1247" s="638" t="s">
        <x:v>5909</x:v>
      </x:c>
      <x:c r="C1247" s="632" t="s">
        <x:v>1890</x:v>
      </x:c>
      <x:c r="D1247" s="448">
        <x:f t="shared" si="91"/>
        <x:v>17766</x:v>
      </x:c>
      <x:c r="E1247" s="317" t="s">
        <x:v>1901</x:v>
      </x:c>
      <x:c r="F1247" s="317" t="s">
        <x:v>1901</x:v>
      </x:c>
      <x:c r="G1247" s="317" t="s">
        <x:v>1901</x:v>
      </x:c>
      <x:c r="H1247" s="317"/>
      <x:c r="I1247" s="317"/>
      <x:c r="J1247" s="636"/>
      <x:c r="K1247" s="636">
        <x:v>17766</x:v>
      </x:c>
      <x:c r="L1247" s="636"/>
      <x:c r="M1247" s="636">
        <x:v>17766</x:v>
      </x:c>
      <x:c r="N1247" s="636"/>
      <x:c r="O1247" s="636"/>
      <x:c r="P1247" s="636">
        <x:v>17766</x:v>
      </x:c>
      <x:c r="Q1247" s="636"/>
      <x:c r="R1247" s="217" t="s">
        <x:v>6413</x:v>
      </x:c>
      <x:c r="S1247" s="299"/>
    </x:row>
    <x:row r="1248" spans="1:19" s="329" customFormat="1" hidden="1" customHeight="1">
      <x:c r="A1248" s="657" t="s">
        <x:v>38</x:v>
      </x:c>
      <x:c r="B1248" s="638" t="s">
        <x:v>6884</x:v>
      </x:c>
      <x:c r="C1248" s="632" t="s">
        <x:v>1892</x:v>
      </x:c>
      <x:c r="D1248" s="448">
        <x:f t="shared" si="91"/>
        <x:v>8394</x:v>
      </x:c>
      <x:c r="E1248" s="317" t="s">
        <x:v>1901</x:v>
      </x:c>
      <x:c r="F1248" s="317" t="s">
        <x:v>1901</x:v>
      </x:c>
      <x:c r="G1248" s="317" t="s">
        <x:v>1901</x:v>
      </x:c>
      <x:c r="H1248" s="317"/>
      <x:c r="I1248" s="317"/>
      <x:c r="J1248" s="636"/>
      <x:c r="K1248" s="636">
        <x:v>8394</x:v>
      </x:c>
      <x:c r="L1248" s="636"/>
      <x:c r="M1248" s="636">
        <x:v>8394</x:v>
      </x:c>
      <x:c r="N1248" s="636"/>
      <x:c r="O1248" s="636"/>
      <x:c r="P1248" s="636">
        <x:v>8394</x:v>
      </x:c>
      <x:c r="Q1248" s="636"/>
      <x:c r="R1248" s="217" t="s">
        <x:v>6413</x:v>
      </x:c>
      <x:c r="S1248" s="299"/>
    </x:row>
    <x:row r="1249" spans="1:19" s="329" customFormat="1" hidden="1" customHeight="1">
      <x:c r="A1249" s="657" t="s">
        <x:v>38</x:v>
      </x:c>
      <x:c r="B1249" s="638" t="s">
        <x:v>6873</x:v>
      </x:c>
      <x:c r="C1249" s="632" t="s">
        <x:v>1884</x:v>
      </x:c>
      <x:c r="D1249" s="448">
        <x:f t="shared" si="91"/>
        <x:v>512</x:v>
      </x:c>
      <x:c r="E1249" s="317" t="s">
        <x:v>1901</x:v>
      </x:c>
      <x:c r="F1249" s="317" t="s">
        <x:v>1901</x:v>
      </x:c>
      <x:c r="G1249" s="317" t="s">
        <x:v>1901</x:v>
      </x:c>
      <x:c r="H1249" s="317"/>
      <x:c r="I1249" s="317"/>
      <x:c r="J1249" s="636"/>
      <x:c r="K1249" s="636">
        <x:v>512</x:v>
      </x:c>
      <x:c r="L1249" s="636"/>
      <x:c r="M1249" s="636">
        <x:v>512</x:v>
      </x:c>
      <x:c r="N1249" s="636"/>
      <x:c r="O1249" s="636"/>
      <x:c r="P1249" s="636">
        <x:v>512</x:v>
      </x:c>
      <x:c r="Q1249" s="636"/>
      <x:c r="R1249" s="217" t="s">
        <x:v>6413</x:v>
      </x:c>
      <x:c r="S1249" s="299"/>
    </x:row>
    <x:row r="1250" spans="1:19" s="329" customFormat="1" hidden="1" customHeight="1">
      <x:c r="A1250" s="657" t="s">
        <x:v>38</x:v>
      </x:c>
      <x:c r="B1250" s="638" t="s">
        <x:v>6865</x:v>
      </x:c>
      <x:c r="C1250" s="632" t="s">
        <x:v>1889</x:v>
      </x:c>
      <x:c r="D1250" s="448">
        <x:f t="shared" si="91"/>
        <x:v>2131</x:v>
      </x:c>
      <x:c r="E1250" s="317" t="s">
        <x:v>1901</x:v>
      </x:c>
      <x:c r="F1250" s="317" t="s">
        <x:v>1901</x:v>
      </x:c>
      <x:c r="G1250" s="317" t="s">
        <x:v>1901</x:v>
      </x:c>
      <x:c r="H1250" s="317"/>
      <x:c r="I1250" s="317"/>
      <x:c r="J1250" s="636"/>
      <x:c r="K1250" s="636">
        <x:v>2131</x:v>
      </x:c>
      <x:c r="L1250" s="636"/>
      <x:c r="M1250" s="636">
        <x:v>2131</x:v>
      </x:c>
      <x:c r="N1250" s="636"/>
      <x:c r="O1250" s="636"/>
      <x:c r="P1250" s="636">
        <x:v>2131</x:v>
      </x:c>
      <x:c r="Q1250" s="636"/>
      <x:c r="R1250" s="217" t="s">
        <x:v>6413</x:v>
      </x:c>
      <x:c r="S1250" s="299"/>
    </x:row>
    <x:row r="1251" spans="1:19" s="329" customFormat="1" hidden="1" customHeight="1">
      <x:c r="A1251" s="657" t="s">
        <x:v>38</x:v>
      </x:c>
      <x:c r="B1251" s="638" t="s">
        <x:v>2944</x:v>
      </x:c>
      <x:c r="C1251" s="632" t="s">
        <x:v>6863</x:v>
      </x:c>
      <x:c r="D1251" s="448">
        <x:f t="shared" si="91"/>
        <x:v>1605</x:v>
      </x:c>
      <x:c r="E1251" s="317" t="s">
        <x:v>1910</x:v>
      </x:c>
      <x:c r="F1251" s="317" t="s">
        <x:v>1101</x:v>
      </x:c>
      <x:c r="G1251" s="317" t="s">
        <x:v>2354</x:v>
      </x:c>
      <x:c r="H1251" s="317"/>
      <x:c r="I1251" s="317"/>
      <x:c r="J1251" s="636"/>
      <x:c r="K1251" s="637">
        <x:v>1605</x:v>
      </x:c>
      <x:c r="L1251" s="637"/>
      <x:c r="M1251" s="636">
        <x:v>1605</x:v>
      </x:c>
      <x:c r="N1251" s="636"/>
      <x:c r="O1251" s="636"/>
      <x:c r="P1251" s="637">
        <x:v>1605</x:v>
      </x:c>
      <x:c r="Q1251" s="636"/>
      <x:c r="R1251" s="217" t="s">
        <x:v>4980</x:v>
      </x:c>
      <x:c r="S1251" s="299"/>
    </x:row>
    <x:row r="1252" spans="1:189" s="406" customFormat="1" ht="69.950000000000003" customHeight="1">
      <x:c r="A1252" s="1016" t="s">
        <x:v>41</x:v>
      </x:c>
      <x:c r="B1252" s="1068" t="s">
        <x:v>620</x:v>
      </x:c>
      <x:c r="C1252" s="264" t="s">
        <x:v>2720</x:v>
      </x:c>
      <x:c r="D1252" s="686">
        <x:f>SUM(D1254:D1260)</x:f>
        <x:v>13465.099999999999</x:v>
      </x:c>
      <x:c r="E1252" s="307"/>
      <x:c r="F1252" s="307"/>
      <x:c r="G1252" s="307"/>
      <x:c r="H1252" s="307"/>
      <x:c r="I1252" s="686">
        <x:f>SUM(I1254:I1261)</x:f>
        <x:v>0</x:v>
      </x:c>
      <x:c r="J1252" s="703">
        <x:f t="shared" ref="J1252:Q1252" si="93">SUM(J1254:J1261)</x:f>
        <x:v>13465.099999999999</x:v>
      </x:c>
      <x:c r="K1252" s="703">
        <x:f t="shared" si="93"/>
        <x:v>1976</x:v>
      </x:c>
      <x:c r="L1252" s="703">
        <x:f t="shared" si="93"/>
        <x:v>13465.099999999999</x:v>
      </x:c>
      <x:c r="M1252" s="703">
        <x:f t="shared" si="93"/>
        <x:v>1976</x:v>
      </x:c>
      <x:c r="N1252" s="703">
        <x:f t="shared" si="93"/>
        <x:v>0</x:v>
      </x:c>
      <x:c r="O1252" s="703">
        <x:f t="shared" si="93"/>
        <x:v>0</x:v>
      </x:c>
      <x:c r="P1252" s="703">
        <x:f t="shared" si="93"/>
        <x:v>15441.099999999999</x:v>
      </x:c>
      <x:c r="Q1252" s="703">
        <x:f t="shared" si="93"/>
        <x:v>0</x:v>
      </x:c>
      <x:c r="R1252" s="225"/>
      <x:c r="S1252" s="1066"/>
      <x:c r="T1252" s="405"/>
      <x:c r="U1252" s="405"/>
      <x:c r="V1252" s="405"/>
      <x:c r="W1252" s="405"/>
      <x:c r="X1252" s="405"/>
      <x:c r="Y1252" s="405"/>
      <x:c r="Z1252" s="405"/>
      <x:c r="AA1252" s="405"/>
      <x:c r="AB1252" s="405"/>
      <x:c r="AC1252" s="405"/>
      <x:c r="AD1252" s="405"/>
      <x:c r="AE1252" s="405"/>
      <x:c r="AF1252" s="405"/>
      <x:c r="AG1252" s="405"/>
      <x:c r="AH1252" s="405"/>
      <x:c r="AI1252" s="405"/>
      <x:c r="AJ1252" s="405"/>
      <x:c r="AK1252" s="405"/>
      <x:c r="AL1252" s="405"/>
      <x:c r="AM1252" s="405"/>
      <x:c r="AN1252" s="405"/>
      <x:c r="AO1252" s="405"/>
      <x:c r="AP1252" s="405"/>
      <x:c r="AQ1252" s="405"/>
      <x:c r="AR1252" s="405"/>
      <x:c r="AS1252" s="405"/>
      <x:c r="AT1252" s="405"/>
      <x:c r="AU1252" s="405"/>
      <x:c r="AV1252" s="405"/>
      <x:c r="AW1252" s="405"/>
      <x:c r="AX1252" s="405"/>
      <x:c r="AY1252" s="405"/>
      <x:c r="AZ1252" s="405"/>
      <x:c r="BA1252" s="405"/>
      <x:c r="BB1252" s="405"/>
      <x:c r="BC1252" s="405"/>
      <x:c r="BD1252" s="405"/>
      <x:c r="BE1252" s="405"/>
      <x:c r="BF1252" s="405"/>
      <x:c r="BG1252" s="405"/>
      <x:c r="BH1252" s="405"/>
      <x:c r="BI1252" s="405"/>
      <x:c r="BJ1252" s="405"/>
      <x:c r="BK1252" s="405"/>
      <x:c r="BL1252" s="405"/>
      <x:c r="BM1252" s="405"/>
      <x:c r="BN1252" s="405"/>
      <x:c r="BO1252" s="405"/>
      <x:c r="BP1252" s="405"/>
      <x:c r="BQ1252" s="405"/>
      <x:c r="BR1252" s="405"/>
      <x:c r="BS1252" s="405"/>
      <x:c r="BT1252" s="405"/>
      <x:c r="BU1252" s="405"/>
      <x:c r="BV1252" s="405"/>
      <x:c r="BW1252" s="405"/>
      <x:c r="BX1252" s="405"/>
      <x:c r="BY1252" s="405"/>
      <x:c r="BZ1252" s="405"/>
      <x:c r="CA1252" s="405"/>
      <x:c r="CB1252" s="405"/>
      <x:c r="CC1252" s="405"/>
      <x:c r="CD1252" s="405"/>
      <x:c r="CE1252" s="405"/>
      <x:c r="CF1252" s="405"/>
      <x:c r="CG1252" s="405"/>
      <x:c r="CH1252" s="405"/>
      <x:c r="CI1252" s="405"/>
      <x:c r="CJ1252" s="405"/>
      <x:c r="CK1252" s="405"/>
      <x:c r="CL1252" s="405"/>
      <x:c r="CM1252" s="405"/>
      <x:c r="CN1252" s="405"/>
      <x:c r="CO1252" s="405"/>
      <x:c r="CP1252" s="405"/>
      <x:c r="CQ1252" s="405"/>
      <x:c r="CR1252" s="405"/>
      <x:c r="CS1252" s="405"/>
      <x:c r="CT1252" s="405"/>
      <x:c r="CU1252" s="405"/>
      <x:c r="CV1252" s="405"/>
      <x:c r="CW1252" s="405"/>
      <x:c r="CX1252" s="405"/>
      <x:c r="CY1252" s="405"/>
      <x:c r="CZ1252" s="405"/>
      <x:c r="DA1252" s="405"/>
      <x:c r="DB1252" s="405"/>
      <x:c r="DC1252" s="405"/>
      <x:c r="DD1252" s="405"/>
      <x:c r="DE1252" s="405"/>
      <x:c r="DF1252" s="405"/>
      <x:c r="DG1252" s="405"/>
      <x:c r="DH1252" s="405"/>
      <x:c r="DI1252" s="405"/>
      <x:c r="DJ1252" s="405"/>
      <x:c r="DK1252" s="405"/>
      <x:c r="DL1252" s="405"/>
      <x:c r="DM1252" s="405"/>
      <x:c r="DN1252" s="405"/>
      <x:c r="DO1252" s="405"/>
      <x:c r="DP1252" s="405"/>
      <x:c r="DQ1252" s="405"/>
      <x:c r="DR1252" s="405"/>
      <x:c r="DS1252" s="405"/>
      <x:c r="DT1252" s="405"/>
      <x:c r="DU1252" s="405"/>
      <x:c r="DV1252" s="405"/>
      <x:c r="DW1252" s="405"/>
      <x:c r="DX1252" s="405"/>
      <x:c r="DY1252" s="405"/>
      <x:c r="DZ1252" s="405"/>
      <x:c r="EA1252" s="405"/>
      <x:c r="EB1252" s="405"/>
      <x:c r="EC1252" s="405"/>
      <x:c r="ED1252" s="405"/>
      <x:c r="EE1252" s="405"/>
      <x:c r="EF1252" s="405"/>
      <x:c r="EG1252" s="405"/>
      <x:c r="EH1252" s="405"/>
      <x:c r="EI1252" s="405"/>
      <x:c r="EJ1252" s="405"/>
      <x:c r="EK1252" s="405"/>
      <x:c r="EL1252" s="405"/>
      <x:c r="EM1252" s="405"/>
      <x:c r="EN1252" s="405"/>
      <x:c r="EO1252" s="405"/>
      <x:c r="EP1252" s="405"/>
      <x:c r="EQ1252" s="405"/>
      <x:c r="ER1252" s="405"/>
      <x:c r="ES1252" s="405"/>
      <x:c r="ET1252" s="405"/>
      <x:c r="EU1252" s="405"/>
      <x:c r="EV1252" s="405"/>
      <x:c r="EW1252" s="405"/>
      <x:c r="EX1252" s="405"/>
      <x:c r="EY1252" s="405"/>
      <x:c r="EZ1252" s="405"/>
      <x:c r="FA1252" s="405"/>
      <x:c r="FB1252" s="405"/>
      <x:c r="FC1252" s="405"/>
      <x:c r="FD1252" s="405"/>
      <x:c r="FE1252" s="405"/>
      <x:c r="FF1252" s="405"/>
      <x:c r="FG1252" s="405"/>
      <x:c r="FH1252" s="405"/>
      <x:c r="FI1252" s="405"/>
      <x:c r="FJ1252" s="405"/>
      <x:c r="FK1252" s="405"/>
      <x:c r="FL1252" s="405"/>
      <x:c r="FM1252" s="405"/>
      <x:c r="FN1252" s="405"/>
      <x:c r="FO1252" s="405"/>
      <x:c r="FP1252" s="405"/>
      <x:c r="FQ1252" s="405"/>
      <x:c r="FR1252" s="405"/>
      <x:c r="FS1252" s="405"/>
      <x:c r="FT1252" s="405"/>
      <x:c r="FU1252" s="405"/>
      <x:c r="FV1252" s="405"/>
      <x:c r="FW1252" s="405"/>
      <x:c r="FX1252" s="405"/>
      <x:c r="FY1252" s="405"/>
      <x:c r="FZ1252" s="405"/>
      <x:c r="GA1252" s="405"/>
      <x:c r="GB1252" s="405"/>
      <x:c r="GC1252" s="405"/>
      <x:c r="GD1252" s="405"/>
      <x:c r="GE1252" s="405"/>
      <x:c r="GF1252" s="405"/>
      <x:c r="GG1252" s="405"/>
    </x:row>
    <x:row r="1253" spans="1:189" s="406" customFormat="1" ht="69.950000000000003" customHeight="1">
      <x:c r="A1253" s="1017"/>
      <x:c r="B1253" s="1069"/>
      <x:c r="C1253" s="264" t="s">
        <x:v>1516</x:v>
      </x:c>
      <x:c r="D1253" s="310">
        <x:f>COUNTA(D1254:D1261)</x:f>
        <x:v>8</x:v>
      </x:c>
      <x:c r="E1253" s="310"/>
      <x:c r="F1253" s="310"/>
      <x:c r="G1253" s="310"/>
      <x:c r="H1253" s="310"/>
      <x:c r="I1253" s="310"/>
      <x:c r="J1253" s="310"/>
      <x:c r="K1253" s="310"/>
      <x:c r="L1253" s="310">
        <x:f>COUNTA(L1254:L1261)</x:f>
        <x:v>7</x:v>
      </x:c>
      <x:c r="M1253" s="310">
        <x:f>COUNTA(M1254:M1261)</x:f>
        <x:v>1</x:v>
      </x:c>
      <x:c r="N1253" s="310">
        <x:f>COUNTA(N1254:N1261)</x:f>
        <x:v>0</x:v>
      </x:c>
      <x:c r="O1253" s="333">
        <x:f t="shared" ref="O1253:Q1253" si="94">COUNTA(O1254:O1261)</x:f>
        <x:v>0</x:v>
      </x:c>
      <x:c r="P1253" s="333">
        <x:f t="shared" si="94"/>
        <x:v>8</x:v>
      </x:c>
      <x:c r="Q1253" s="333">
        <x:f t="shared" si="94"/>
        <x:v>0</x:v>
      </x:c>
      <x:c r="R1253" s="232"/>
      <x:c r="S1253" s="1067"/>
      <x:c r="T1253" s="405"/>
      <x:c r="U1253" s="405"/>
      <x:c r="V1253" s="405"/>
      <x:c r="W1253" s="405"/>
      <x:c r="X1253" s="405"/>
      <x:c r="Y1253" s="405"/>
      <x:c r="Z1253" s="405"/>
      <x:c r="AA1253" s="405"/>
      <x:c r="AB1253" s="405"/>
      <x:c r="AC1253" s="405"/>
      <x:c r="AD1253" s="405"/>
      <x:c r="AE1253" s="405"/>
      <x:c r="AF1253" s="405"/>
      <x:c r="AG1253" s="405"/>
      <x:c r="AH1253" s="405"/>
      <x:c r="AI1253" s="405"/>
      <x:c r="AJ1253" s="405"/>
      <x:c r="AK1253" s="405"/>
      <x:c r="AL1253" s="405"/>
      <x:c r="AM1253" s="405"/>
      <x:c r="AN1253" s="405"/>
      <x:c r="AO1253" s="405"/>
      <x:c r="AP1253" s="405"/>
      <x:c r="AQ1253" s="405"/>
      <x:c r="AR1253" s="405"/>
      <x:c r="AS1253" s="405"/>
      <x:c r="AT1253" s="405"/>
      <x:c r="AU1253" s="405"/>
      <x:c r="AV1253" s="405"/>
      <x:c r="AW1253" s="405"/>
      <x:c r="AX1253" s="405"/>
      <x:c r="AY1253" s="405"/>
      <x:c r="AZ1253" s="405"/>
      <x:c r="BA1253" s="405"/>
      <x:c r="BB1253" s="405"/>
      <x:c r="BC1253" s="405"/>
      <x:c r="BD1253" s="405"/>
      <x:c r="BE1253" s="405"/>
      <x:c r="BF1253" s="405"/>
      <x:c r="BG1253" s="405"/>
      <x:c r="BH1253" s="405"/>
      <x:c r="BI1253" s="405"/>
      <x:c r="BJ1253" s="405"/>
      <x:c r="BK1253" s="405"/>
      <x:c r="BL1253" s="405"/>
      <x:c r="BM1253" s="405"/>
      <x:c r="BN1253" s="405"/>
      <x:c r="BO1253" s="405"/>
      <x:c r="BP1253" s="405"/>
      <x:c r="BQ1253" s="405"/>
      <x:c r="BR1253" s="405"/>
      <x:c r="BS1253" s="405"/>
      <x:c r="BT1253" s="405"/>
      <x:c r="BU1253" s="405"/>
      <x:c r="BV1253" s="405"/>
      <x:c r="BW1253" s="405"/>
      <x:c r="BX1253" s="405"/>
      <x:c r="BY1253" s="405"/>
      <x:c r="BZ1253" s="405"/>
      <x:c r="CA1253" s="405"/>
      <x:c r="CB1253" s="405"/>
      <x:c r="CC1253" s="405"/>
      <x:c r="CD1253" s="405"/>
      <x:c r="CE1253" s="405"/>
      <x:c r="CF1253" s="405"/>
      <x:c r="CG1253" s="405"/>
      <x:c r="CH1253" s="405"/>
      <x:c r="CI1253" s="405"/>
      <x:c r="CJ1253" s="405"/>
      <x:c r="CK1253" s="405"/>
      <x:c r="CL1253" s="405"/>
      <x:c r="CM1253" s="405"/>
      <x:c r="CN1253" s="405"/>
      <x:c r="CO1253" s="405"/>
      <x:c r="CP1253" s="405"/>
      <x:c r="CQ1253" s="405"/>
      <x:c r="CR1253" s="405"/>
      <x:c r="CS1253" s="405"/>
      <x:c r="CT1253" s="405"/>
      <x:c r="CU1253" s="405"/>
      <x:c r="CV1253" s="405"/>
      <x:c r="CW1253" s="405"/>
      <x:c r="CX1253" s="405"/>
      <x:c r="CY1253" s="405"/>
      <x:c r="CZ1253" s="405"/>
      <x:c r="DA1253" s="405"/>
      <x:c r="DB1253" s="405"/>
      <x:c r="DC1253" s="405"/>
      <x:c r="DD1253" s="405"/>
      <x:c r="DE1253" s="405"/>
      <x:c r="DF1253" s="405"/>
      <x:c r="DG1253" s="405"/>
      <x:c r="DH1253" s="405"/>
      <x:c r="DI1253" s="405"/>
      <x:c r="DJ1253" s="405"/>
      <x:c r="DK1253" s="405"/>
      <x:c r="DL1253" s="405"/>
      <x:c r="DM1253" s="405"/>
      <x:c r="DN1253" s="405"/>
      <x:c r="DO1253" s="405"/>
      <x:c r="DP1253" s="405"/>
      <x:c r="DQ1253" s="405"/>
      <x:c r="DR1253" s="405"/>
      <x:c r="DS1253" s="405"/>
      <x:c r="DT1253" s="405"/>
      <x:c r="DU1253" s="405"/>
      <x:c r="DV1253" s="405"/>
      <x:c r="DW1253" s="405"/>
      <x:c r="DX1253" s="405"/>
      <x:c r="DY1253" s="405"/>
      <x:c r="DZ1253" s="405"/>
      <x:c r="EA1253" s="405"/>
      <x:c r="EB1253" s="405"/>
      <x:c r="EC1253" s="405"/>
      <x:c r="ED1253" s="405"/>
      <x:c r="EE1253" s="405"/>
      <x:c r="EF1253" s="405"/>
      <x:c r="EG1253" s="405"/>
      <x:c r="EH1253" s="405"/>
      <x:c r="EI1253" s="405"/>
      <x:c r="EJ1253" s="405"/>
      <x:c r="EK1253" s="405"/>
      <x:c r="EL1253" s="405"/>
      <x:c r="EM1253" s="405"/>
      <x:c r="EN1253" s="405"/>
      <x:c r="EO1253" s="405"/>
      <x:c r="EP1253" s="405"/>
      <x:c r="EQ1253" s="405"/>
      <x:c r="ER1253" s="405"/>
      <x:c r="ES1253" s="405"/>
      <x:c r="ET1253" s="405"/>
      <x:c r="EU1253" s="405"/>
      <x:c r="EV1253" s="405"/>
      <x:c r="EW1253" s="405"/>
      <x:c r="EX1253" s="405"/>
      <x:c r="EY1253" s="405"/>
      <x:c r="EZ1253" s="405"/>
      <x:c r="FA1253" s="405"/>
      <x:c r="FB1253" s="405"/>
      <x:c r="FC1253" s="405"/>
      <x:c r="FD1253" s="405"/>
      <x:c r="FE1253" s="405"/>
      <x:c r="FF1253" s="405"/>
      <x:c r="FG1253" s="405"/>
      <x:c r="FH1253" s="405"/>
      <x:c r="FI1253" s="405"/>
      <x:c r="FJ1253" s="405"/>
      <x:c r="FK1253" s="405"/>
      <x:c r="FL1253" s="405"/>
      <x:c r="FM1253" s="405"/>
      <x:c r="FN1253" s="405"/>
      <x:c r="FO1253" s="405"/>
      <x:c r="FP1253" s="405"/>
      <x:c r="FQ1253" s="405"/>
      <x:c r="FR1253" s="405"/>
      <x:c r="FS1253" s="405"/>
      <x:c r="FT1253" s="405"/>
      <x:c r="FU1253" s="405"/>
      <x:c r="FV1253" s="405"/>
      <x:c r="FW1253" s="405"/>
      <x:c r="FX1253" s="405"/>
      <x:c r="FY1253" s="405"/>
      <x:c r="FZ1253" s="405"/>
      <x:c r="GA1253" s="405"/>
      <x:c r="GB1253" s="405"/>
      <x:c r="GC1253" s="405"/>
      <x:c r="GD1253" s="405"/>
      <x:c r="GE1253" s="405"/>
      <x:c r="GF1253" s="405"/>
      <x:c r="GG1253" s="405"/>
    </x:row>
    <x:row r="1254" spans="1:19" s="329" customFormat="1" customHeight="1">
      <x:c r="A1254" s="319" t="s">
        <x:v>41</x:v>
      </x:c>
      <x:c r="B1254" s="295" t="s">
        <x:v>6909</x:v>
      </x:c>
      <x:c r="C1254" s="394" t="s">
        <x:v>3423</x:v>
      </x:c>
      <x:c r="D1254" s="448">
        <x:f>IF(SUM(I1254:K1254)=SUM(L1254:M1254),SUM(I1254:K1254),"오답")</x:f>
        <x:v>3626.6999999999998</x:v>
      </x:c>
      <x:c r="E1254" s="650" t="s">
        <x:v>3417</x:v>
      </x:c>
      <x:c r="F1254" s="299" t="s">
        <x:v>3422</x:v>
      </x:c>
      <x:c r="G1254" s="650" t="s">
        <x:v>3417</x:v>
      </x:c>
      <x:c r="H1254" s="299" t="s">
        <x:v>6043</x:v>
      </x:c>
      <x:c r="I1254" s="299"/>
      <x:c r="J1254" s="567">
        <x:v>3626.6999999999998</x:v>
      </x:c>
      <x:c r="K1254" s="567"/>
      <x:c r="L1254" s="567">
        <x:v>3626.6999999999998</x:v>
      </x:c>
      <x:c r="M1254" s="567"/>
      <x:c r="N1254" s="567"/>
      <x:c r="O1254" s="567"/>
      <x:c r="P1254" s="567">
        <x:v>3626.6999999999998</x:v>
      </x:c>
      <x:c r="Q1254" s="567"/>
      <x:c r="R1254" s="246"/>
      <x:c r="S1254" s="299"/>
    </x:row>
    <x:row r="1255" spans="1:19" s="329" customFormat="1" customHeight="1">
      <x:c r="A1255" s="319" t="s">
        <x:v>41</x:v>
      </x:c>
      <x:c r="B1255" s="295" t="s">
        <x:v>6893</x:v>
      </x:c>
      <x:c r="C1255" s="394" t="s">
        <x:v>5550</x:v>
      </x:c>
      <x:c r="D1255" s="448">
        <x:f t="shared" ref="D1255:D1260" si="95">IF(SUM(I1255:K1255)=SUM(L1255:M1255),SUM(I1255:K1255),"오답")</x:f>
        <x:v>165.80000000000001</x:v>
      </x:c>
      <x:c r="E1255" s="650" t="s">
        <x:v>3435</x:v>
      </x:c>
      <x:c r="F1255" s="299" t="s">
        <x:v>3422</x:v>
      </x:c>
      <x:c r="G1255" s="650" t="s">
        <x:v>3435</x:v>
      </x:c>
      <x:c r="H1255" s="299" t="s">
        <x:v>6043</x:v>
      </x:c>
      <x:c r="I1255" s="299"/>
      <x:c r="J1255" s="567">
        <x:v>165.80000000000001</x:v>
      </x:c>
      <x:c r="K1255" s="567"/>
      <x:c r="L1255" s="567">
        <x:v>165.80000000000001</x:v>
      </x:c>
      <x:c r="M1255" s="567"/>
      <x:c r="N1255" s="567"/>
      <x:c r="O1255" s="567"/>
      <x:c r="P1255" s="567">
        <x:v>165.80000000000001</x:v>
      </x:c>
      <x:c r="Q1255" s="567"/>
      <x:c r="R1255" s="246"/>
      <x:c r="S1255" s="299"/>
    </x:row>
    <x:row r="1256" spans="1:19" s="329" customFormat="1" customHeight="1">
      <x:c r="A1256" s="319" t="s">
        <x:v>41</x:v>
      </x:c>
      <x:c r="B1256" s="295" t="s">
        <x:v>6927</x:v>
      </x:c>
      <x:c r="C1256" s="394" t="s">
        <x:v>3409</x:v>
      </x:c>
      <x:c r="D1256" s="448">
        <x:f t="shared" si="95"/>
        <x:v>307.39999999999998</x:v>
      </x:c>
      <x:c r="E1256" s="650" t="s">
        <x:v>3435</x:v>
      </x:c>
      <x:c r="F1256" s="299" t="s">
        <x:v>3422</x:v>
      </x:c>
      <x:c r="G1256" s="650" t="s">
        <x:v>3435</x:v>
      </x:c>
      <x:c r="H1256" s="299" t="s">
        <x:v>6043</x:v>
      </x:c>
      <x:c r="I1256" s="299"/>
      <x:c r="J1256" s="567">
        <x:v>307.39999999999998</x:v>
      </x:c>
      <x:c r="K1256" s="567"/>
      <x:c r="L1256" s="567">
        <x:v>307.39999999999998</x:v>
      </x:c>
      <x:c r="M1256" s="567"/>
      <x:c r="N1256" s="567"/>
      <x:c r="O1256" s="567"/>
      <x:c r="P1256" s="567">
        <x:v>307.39999999999998</x:v>
      </x:c>
      <x:c r="Q1256" s="567"/>
      <x:c r="R1256" s="246"/>
      <x:c r="S1256" s="299"/>
    </x:row>
    <x:row r="1257" spans="1:19" s="329" customFormat="1" customHeight="1">
      <x:c r="A1257" s="319" t="s">
        <x:v>41</x:v>
      </x:c>
      <x:c r="B1257" s="295" t="s">
        <x:v>6914</x:v>
      </x:c>
      <x:c r="C1257" s="394" t="s">
        <x:v>3407</x:v>
      </x:c>
      <x:c r="D1257" s="448">
        <x:f t="shared" si="95"/>
        <x:v>90.200000000000003</x:v>
      </x:c>
      <x:c r="E1257" s="650" t="s">
        <x:v>3435</x:v>
      </x:c>
      <x:c r="F1257" s="299" t="s">
        <x:v>3422</x:v>
      </x:c>
      <x:c r="G1257" s="650" t="s">
        <x:v>3435</x:v>
      </x:c>
      <x:c r="H1257" s="299" t="s">
        <x:v>6043</x:v>
      </x:c>
      <x:c r="I1257" s="299"/>
      <x:c r="J1257" s="567">
        <x:v>90.200000000000003</x:v>
      </x:c>
      <x:c r="K1257" s="567"/>
      <x:c r="L1257" s="567">
        <x:v>90.200000000000003</x:v>
      </x:c>
      <x:c r="M1257" s="567"/>
      <x:c r="N1257" s="567"/>
      <x:c r="O1257" s="567"/>
      <x:c r="P1257" s="567">
        <x:v>90.200000000000003</x:v>
      </x:c>
      <x:c r="Q1257" s="567"/>
      <x:c r="R1257" s="246"/>
      <x:c r="S1257" s="299"/>
    </x:row>
    <x:row r="1258" spans="1:19" s="329" customFormat="1" customHeight="1">
      <x:c r="A1258" s="319" t="s">
        <x:v>41</x:v>
      </x:c>
      <x:c r="B1258" s="295" t="s">
        <x:v>6934</x:v>
      </x:c>
      <x:c r="C1258" s="394" t="s">
        <x:v>3404</x:v>
      </x:c>
      <x:c r="D1258" s="448">
        <x:f t="shared" si="95"/>
        <x:v>225.59999999999999</x:v>
      </x:c>
      <x:c r="E1258" s="650" t="s">
        <x:v>3435</x:v>
      </x:c>
      <x:c r="F1258" s="299" t="s">
        <x:v>3422</x:v>
      </x:c>
      <x:c r="G1258" s="650" t="s">
        <x:v>3435</x:v>
      </x:c>
      <x:c r="H1258" s="299" t="s">
        <x:v>6043</x:v>
      </x:c>
      <x:c r="I1258" s="299"/>
      <x:c r="J1258" s="567">
        <x:v>225.59999999999999</x:v>
      </x:c>
      <x:c r="K1258" s="567"/>
      <x:c r="L1258" s="567">
        <x:v>225.59999999999999</x:v>
      </x:c>
      <x:c r="M1258" s="567"/>
      <x:c r="N1258" s="567"/>
      <x:c r="O1258" s="567"/>
      <x:c r="P1258" s="567">
        <x:v>225.59999999999999</x:v>
      </x:c>
      <x:c r="Q1258" s="567"/>
      <x:c r="R1258" s="246"/>
      <x:c r="S1258" s="299"/>
    </x:row>
    <x:row r="1259" spans="1:19" s="329" customFormat="1" customHeight="1">
      <x:c r="A1259" s="319" t="s">
        <x:v>41</x:v>
      </x:c>
      <x:c r="B1259" s="295" t="s">
        <x:v>6924</x:v>
      </x:c>
      <x:c r="C1259" s="394" t="s">
        <x:v>3427</x:v>
      </x:c>
      <x:c r="D1259" s="448">
        <x:f t="shared" si="95"/>
        <x:v>2945.5</x:v>
      </x:c>
      <x:c r="E1259" s="650" t="s">
        <x:v>3435</x:v>
      </x:c>
      <x:c r="F1259" s="299" t="s">
        <x:v>3422</x:v>
      </x:c>
      <x:c r="G1259" s="650" t="s">
        <x:v>3435</x:v>
      </x:c>
      <x:c r="H1259" s="299" t="s">
        <x:v>6043</x:v>
      </x:c>
      <x:c r="I1259" s="299"/>
      <x:c r="J1259" s="567">
        <x:v>2945.5</x:v>
      </x:c>
      <x:c r="K1259" s="567"/>
      <x:c r="L1259" s="567">
        <x:v>2945.5</x:v>
      </x:c>
      <x:c r="M1259" s="567"/>
      <x:c r="N1259" s="567"/>
      <x:c r="O1259" s="567"/>
      <x:c r="P1259" s="567">
        <x:v>2945.5</x:v>
      </x:c>
      <x:c r="Q1259" s="567"/>
      <x:c r="R1259" s="246"/>
      <x:c r="S1259" s="299"/>
    </x:row>
    <x:row r="1260" spans="1:19" s="329" customFormat="1" customHeight="1">
      <x:c r="A1260" s="319" t="s">
        <x:v>41</x:v>
      </x:c>
      <x:c r="B1260" s="295" t="s">
        <x:v>6923</x:v>
      </x:c>
      <x:c r="C1260" s="394" t="s">
        <x:v>3406</x:v>
      </x:c>
      <x:c r="D1260" s="448">
        <x:f t="shared" si="95"/>
        <x:v>6103.8999999999996</x:v>
      </x:c>
      <x:c r="E1260" s="650" t="s">
        <x:v>3435</x:v>
      </x:c>
      <x:c r="F1260" s="299" t="s">
        <x:v>3422</x:v>
      </x:c>
      <x:c r="G1260" s="650" t="s">
        <x:v>3435</x:v>
      </x:c>
      <x:c r="H1260" s="299" t="s">
        <x:v>6043</x:v>
      </x:c>
      <x:c r="I1260" s="299"/>
      <x:c r="J1260" s="567">
        <x:v>6103.8999999999996</x:v>
      </x:c>
      <x:c r="K1260" s="567"/>
      <x:c r="L1260" s="567">
        <x:v>6103.8999999999996</x:v>
      </x:c>
      <x:c r="M1260" s="567"/>
      <x:c r="N1260" s="567"/>
      <x:c r="O1260" s="567"/>
      <x:c r="P1260" s="567">
        <x:v>6103.8999999999996</x:v>
      </x:c>
      <x:c r="Q1260" s="567"/>
      <x:c r="R1260" s="246"/>
      <x:c r="S1260" s="299"/>
    </x:row>
    <x:row r="1261" spans="1:18" ht="122.25" customHeight="1">
      <x:c r="A1261" s="717" t="s">
        <x:v>41</x:v>
      </x:c>
      <x:c r="B1261" s="721" t="s">
        <x:v>5827</x:v>
      </x:c>
      <x:c r="C1261" s="722" t="s">
        <x:v>6885</x:v>
      </x:c>
      <x:c r="D1261" s="448">
        <x:v>1976</x:v>
      </x:c>
      <x:c r="E1261" s="716" t="s">
        <x:v>7508</x:v>
      </x:c>
      <x:c r="F1261" s="858" t="s">
        <x:v>205</x:v>
      </x:c>
      <x:c r="G1261" s="716" t="s">
        <x:v>7535</x:v>
      </x:c>
      <x:c r="H1261" s="951"/>
      <x:c r="I1261" s="963"/>
      <x:c r="J1261" s="952"/>
      <x:c r="K1261" s="963">
        <x:v>1976</x:v>
      </x:c>
      <x:c r="L1261" s="952"/>
      <x:c r="M1261" s="963">
        <x:v>1976</x:v>
      </x:c>
      <x:c r="N1261" s="952"/>
      <x:c r="O1261" s="952"/>
      <x:c r="P1261" s="963">
        <x:v>1976</x:v>
      </x:c>
      <x:c r="Q1261" s="951"/>
      <x:c r="R1261" s="964"/>
    </x:row>
  </x:sheetData>
  <x:mergeCells count="120">
    <x:mergeCell ref="A3:A4"/>
    <x:mergeCell ref="B3:B4"/>
    <x:mergeCell ref="C3:C4"/>
    <x:mergeCell ref="D3:D4"/>
    <x:mergeCell ref="E3:E4"/>
    <x:mergeCell ref="F3:F4"/>
    <x:mergeCell ref="G3:G4"/>
    <x:mergeCell ref="H3:H4"/>
    <x:mergeCell ref="I3:K3"/>
    <x:mergeCell ref="L3:O3"/>
    <x:mergeCell ref="P3:Q3"/>
    <x:mergeCell ref="R3:R4"/>
    <x:mergeCell ref="S3:S4"/>
    <x:mergeCell ref="B5:B6"/>
    <x:mergeCell ref="A7:A8"/>
    <x:mergeCell ref="B7:B8"/>
    <x:mergeCell ref="R7:R8"/>
    <x:mergeCell ref="S7:S8"/>
    <x:mergeCell ref="A63:A64"/>
    <x:mergeCell ref="B63:B64"/>
    <x:mergeCell ref="R63:R64"/>
    <x:mergeCell ref="S63:S64"/>
    <x:mergeCell ref="A106:A107"/>
    <x:mergeCell ref="B106:B107"/>
    <x:mergeCell ref="R106:R107"/>
    <x:mergeCell ref="S106:S107"/>
    <x:mergeCell ref="A141:A142"/>
    <x:mergeCell ref="B141:B142"/>
    <x:mergeCell ref="R141:R142"/>
    <x:mergeCell ref="S141:S142"/>
    <x:mergeCell ref="A222:A223"/>
    <x:mergeCell ref="B222:B223"/>
    <x:mergeCell ref="R222:R223"/>
    <x:mergeCell ref="S222:S223"/>
    <x:mergeCell ref="A233:A234"/>
    <x:mergeCell ref="B233:B234"/>
    <x:mergeCell ref="R233:R234"/>
    <x:mergeCell ref="S233:S234"/>
    <x:mergeCell ref="A283:A284"/>
    <x:mergeCell ref="B283:B284"/>
    <x:mergeCell ref="R283:R284"/>
    <x:mergeCell ref="S283:S284"/>
    <x:mergeCell ref="A341:A342"/>
    <x:mergeCell ref="B341:B342"/>
    <x:mergeCell ref="R341:R342"/>
    <x:mergeCell ref="S341:S342"/>
    <x:mergeCell ref="A495:A496"/>
    <x:mergeCell ref="B495:B496"/>
    <x:mergeCell ref="R495:R496"/>
    <x:mergeCell ref="S495:S496"/>
    <x:mergeCell ref="A570:A571"/>
    <x:mergeCell ref="B570:B571"/>
    <x:mergeCell ref="R570:R571"/>
    <x:mergeCell ref="S570:S571"/>
    <x:mergeCell ref="A612:A613"/>
    <x:mergeCell ref="B612:B613"/>
    <x:mergeCell ref="R612:R613"/>
    <x:mergeCell ref="S612:S613"/>
    <x:mergeCell ref="A902:A903"/>
    <x:mergeCell ref="B902:B903"/>
    <x:mergeCell ref="R902:R903"/>
    <x:mergeCell ref="S902:S903"/>
    <x:mergeCell ref="A913:A914"/>
    <x:mergeCell ref="B913:B914"/>
    <x:mergeCell ref="C913:C914"/>
    <x:mergeCell ref="D913:D914"/>
    <x:mergeCell ref="E913:E914"/>
    <x:mergeCell ref="F913:F914"/>
    <x:mergeCell ref="G913:G914"/>
    <x:mergeCell ref="H913:H914"/>
    <x:mergeCell ref="I913:K913"/>
    <x:mergeCell ref="L913:O913"/>
    <x:mergeCell ref="P913:Q913"/>
    <x:mergeCell ref="R913:R914"/>
    <x:mergeCell ref="S913:S914"/>
    <x:mergeCell ref="A915:A916"/>
    <x:mergeCell ref="B915:B916"/>
    <x:mergeCell ref="E915:E916"/>
    <x:mergeCell ref="F915:F916"/>
    <x:mergeCell ref="G915:G916"/>
    <x:mergeCell ref="H915:H916"/>
    <x:mergeCell ref="R915:R916"/>
    <x:mergeCell ref="A917:A918"/>
    <x:mergeCell ref="B917:B918"/>
    <x:mergeCell ref="R917:R918"/>
    <x:mergeCell ref="S917:S918"/>
    <x:mergeCell ref="A926:A927"/>
    <x:mergeCell ref="B926:B927"/>
    <x:mergeCell ref="S926:S927"/>
    <x:mergeCell ref="A935:A936"/>
    <x:mergeCell ref="B935:B936"/>
    <x:mergeCell ref="S935:S936"/>
    <x:mergeCell ref="A971:A972"/>
    <x:mergeCell ref="B971:B972"/>
    <x:mergeCell ref="S971:S972"/>
    <x:mergeCell ref="A993:A994"/>
    <x:mergeCell ref="B993:B994"/>
    <x:mergeCell ref="S993:S994"/>
    <x:mergeCell ref="A999:A1000"/>
    <x:mergeCell ref="B999:B1000"/>
    <x:mergeCell ref="S999:S1000"/>
    <x:mergeCell ref="A1011:A1012"/>
    <x:mergeCell ref="B1011:B1012"/>
    <x:mergeCell ref="S1011:S1012"/>
    <x:mergeCell ref="A1034:A1035"/>
    <x:mergeCell ref="B1034:B1035"/>
    <x:mergeCell ref="S1034:S1035"/>
    <x:mergeCell ref="A1093:A1094"/>
    <x:mergeCell ref="B1093:B1094"/>
    <x:mergeCell ref="S1093:S1094"/>
    <x:mergeCell ref="A1126:A1127"/>
    <x:mergeCell ref="B1126:B1127"/>
    <x:mergeCell ref="R1126:R1127"/>
    <x:mergeCell ref="S1126:S1127"/>
    <x:mergeCell ref="A1146:A1147"/>
    <x:mergeCell ref="B1146:B1147"/>
    <x:mergeCell ref="S1146:S1147"/>
    <x:mergeCell ref="A1252:A1253"/>
    <x:mergeCell ref="B1252:B1253"/>
    <x:mergeCell ref="S1252:S1253"/>
  </x:mergeCells>
  <x:pageMargins left="0.7086111307144165" right="0.7086111307144165" top="0.74750000238418579" bottom="0.74750000238418579" header="0.31486111879348755" footer="0.31486111879348755"/>
  <x:pageSetup paperSize="9" scale="12" firstPageNumber="77" fitToWidth="1" fitToHeight="0" orientation="landscape" usePrinterDefaults="1" blackAndWhite="0" draft="0" useFirstPageNumber="1" horizontalDpi="600" verticalDpi="600" copies="1"/>
  <x:headerFooter>
    <x:oddHeader>&amp;C&amp;"맑은 고딕,Regular"&amp;48- &amp;P -</x:oddHeader>
    <x:oddFooter>&amp;C&amp;"맑은 고딕,Regular"&amp;48- &amp;P -</x:oddFooter>
  </x:headerFooter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공원현황</vt:lpstr>
      <vt:lpstr>④공원확인검토</vt:lpstr>
      <vt:lpstr>녹지현황</vt:lpstr>
    </vt:vector>
  </ep:TitlesOfParts>
  <ep:TotalTime>271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2021-01-29T00:18:06.000</cp:lastPrinted>
  <dcterms:created xsi:type="dcterms:W3CDTF">2020-03-26T08:08:51.000</dcterms:created>
  <dcterms:modified xsi:type="dcterms:W3CDTF">2025-07-19T17:10:41.913</dcterms:modified>
  <cp:version>1100.0100.01</cp:version>
</cp:coreProperties>
</file>